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Health\"/>
    </mc:Choice>
  </mc:AlternateContent>
  <xr:revisionPtr revIDLastSave="0" documentId="13_ncr:1_{92C1BC54-3D16-49DE-AE8E-5501A8DBABD4}" xr6:coauthVersionLast="36" xr6:coauthVersionMax="36" xr10:uidLastSave="{00000000-0000-0000-0000-000000000000}"/>
  <bookViews>
    <workbookView xWindow="0" yWindow="0" windowWidth="19200" windowHeight="6810"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4" i="1" l="1"/>
  <c r="Y4" i="1"/>
  <c r="T4" i="1"/>
  <c r="U4" i="1"/>
  <c r="P4" i="1"/>
  <c r="Q4" i="1"/>
  <c r="J4" i="1"/>
  <c r="K4" i="1"/>
  <c r="L4" i="1"/>
  <c r="M4" i="1"/>
  <c r="C14" i="1" l="1"/>
  <c r="D14" i="1"/>
  <c r="B14" i="1"/>
  <c r="B4" i="1"/>
  <c r="C4" i="1"/>
  <c r="D4" i="1"/>
  <c r="E4" i="1"/>
  <c r="F4" i="1"/>
  <c r="G4" i="1"/>
  <c r="E14" i="1"/>
  <c r="F14" i="1"/>
  <c r="G14" i="1"/>
  <c r="H14" i="1"/>
  <c r="I14" i="1"/>
  <c r="J14" i="1"/>
  <c r="K14" i="1"/>
  <c r="L14" i="1"/>
  <c r="K9" i="1"/>
  <c r="J9" i="1"/>
  <c r="I9" i="1"/>
  <c r="H9" i="1"/>
  <c r="G9" i="1"/>
  <c r="F9" i="1"/>
  <c r="E9" i="1"/>
  <c r="D9" i="1"/>
  <c r="I4" i="1"/>
  <c r="H4" i="1"/>
  <c r="M14" i="1"/>
  <c r="O14" i="1"/>
  <c r="P14" i="1"/>
  <c r="N14" i="1"/>
  <c r="R14" i="1"/>
  <c r="Q14" i="1"/>
  <c r="S14" i="1"/>
  <c r="S9" i="1"/>
  <c r="R9" i="1"/>
  <c r="Q9" i="1"/>
  <c r="P9" i="1"/>
  <c r="O9" i="1"/>
  <c r="N9" i="1"/>
  <c r="M9" i="1"/>
  <c r="L9" i="1"/>
  <c r="S4" i="1"/>
  <c r="R4" i="1"/>
  <c r="O4" i="1"/>
  <c r="N4" i="1"/>
  <c r="W14" i="1"/>
  <c r="V14" i="1"/>
  <c r="U14" i="1"/>
  <c r="T14" i="1"/>
  <c r="W9" i="1"/>
  <c r="V9" i="1"/>
  <c r="U9" i="1"/>
  <c r="T9" i="1"/>
  <c r="W4" i="1"/>
  <c r="V4" i="1"/>
  <c r="X14" i="1"/>
  <c r="AA14" i="1"/>
  <c r="Z14" i="1"/>
  <c r="Y14" i="1"/>
  <c r="AI14" i="1"/>
  <c r="AH14" i="1"/>
  <c r="AG14" i="1"/>
  <c r="AF14" i="1"/>
  <c r="AE14" i="1"/>
  <c r="AD14" i="1"/>
  <c r="AC14" i="1"/>
  <c r="AB14" i="1"/>
  <c r="AJ14" i="1"/>
  <c r="AJ9" i="1"/>
  <c r="AI9" i="1"/>
  <c r="AH9" i="1"/>
  <c r="AG9" i="1"/>
  <c r="AF9" i="1"/>
  <c r="AE9" i="1"/>
  <c r="AD9" i="1"/>
  <c r="AC9" i="1"/>
  <c r="AB9" i="1"/>
  <c r="AA9" i="1"/>
  <c r="Z9" i="1"/>
  <c r="Y9" i="1"/>
  <c r="X9" i="1"/>
  <c r="AJ4" i="1"/>
  <c r="AI4" i="1"/>
  <c r="AH4" i="1"/>
  <c r="AG4" i="1"/>
  <c r="AF4" i="1"/>
  <c r="AE4" i="1"/>
  <c r="AD4" i="1"/>
  <c r="AC4" i="1"/>
  <c r="AB4" i="1"/>
  <c r="AA4" i="1"/>
  <c r="Z4" i="1"/>
  <c r="AK9" i="1" l="1"/>
  <c r="AL9" i="1"/>
  <c r="AM9" i="1"/>
  <c r="AN9" i="1"/>
  <c r="AO9" i="1"/>
  <c r="AP9" i="1"/>
  <c r="AQ9" i="1"/>
  <c r="AR9" i="1"/>
  <c r="AS9" i="1"/>
  <c r="AT9" i="1"/>
  <c r="AU9" i="1"/>
  <c r="AV9" i="1"/>
  <c r="AW9" i="1"/>
  <c r="AX9" i="1"/>
  <c r="AY9" i="1"/>
  <c r="AZ9" i="1"/>
  <c r="BA9" i="1"/>
  <c r="BB9" i="1"/>
  <c r="BC9" i="1"/>
  <c r="BD9" i="1"/>
  <c r="AM4" i="1"/>
  <c r="AN4" i="1"/>
  <c r="AO4" i="1"/>
  <c r="AP4" i="1"/>
  <c r="AQ4" i="1"/>
  <c r="AR4" i="1"/>
  <c r="AS4" i="1"/>
  <c r="AT4" i="1"/>
  <c r="AU4" i="1"/>
  <c r="AV4" i="1"/>
  <c r="AW4" i="1"/>
  <c r="AX4" i="1"/>
  <c r="AY4" i="1"/>
  <c r="AZ4" i="1"/>
  <c r="BA4" i="1"/>
  <c r="BB4" i="1"/>
  <c r="BC4" i="1"/>
  <c r="BD4" i="1"/>
</calcChain>
</file>

<file path=xl/sharedStrings.xml><?xml version="1.0" encoding="utf-8"?>
<sst xmlns="http://schemas.openxmlformats.org/spreadsheetml/2006/main" count="84" uniqueCount="41">
  <si>
    <t>Hospitals</t>
  </si>
  <si>
    <t>Government</t>
  </si>
  <si>
    <t>Military</t>
  </si>
  <si>
    <t>Hospital Beds</t>
  </si>
  <si>
    <t xml:space="preserve">Private </t>
  </si>
  <si>
    <t>…</t>
  </si>
  <si>
    <t xml:space="preserve"> </t>
  </si>
  <si>
    <t>Title of dataset:</t>
  </si>
  <si>
    <t>Definition / Concept:</t>
  </si>
  <si>
    <t>Frequency:</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</si>
  <si>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</si>
  <si>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</si>
  <si>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</si>
  <si>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</si>
  <si>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</si>
  <si>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</si>
  <si>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</si>
  <si>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</si>
  <si>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</si>
  <si>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Number of Hospitals, Health Centres and Health Clinics
</t>
  </si>
  <si>
    <t>Note:</t>
  </si>
  <si>
    <t xml:space="preserve"> - '…' means Not Available</t>
  </si>
  <si>
    <t xml:space="preserve"> - Ministry of Health</t>
  </si>
  <si>
    <t xml:space="preserve">Source  </t>
  </si>
  <si>
    <t xml:space="preserve">Annual 
</t>
  </si>
  <si>
    <t xml:space="preserve">Number 
</t>
  </si>
  <si>
    <t xml:space="preserve">Ministry of Health
</t>
  </si>
  <si>
    <t xml:space="preserve">- 
</t>
  </si>
  <si>
    <t xml:space="preserve">Data last updated: </t>
  </si>
  <si>
    <t>Medical Centres and Health Clinics</t>
  </si>
  <si>
    <t xml:space="preserve"> - Hospitals; 
 - Medical Centres and Health Clinics (Military); 
 - Hospital Beds;
 - Health Centres; and
 - Health Clinics.
</t>
  </si>
  <si>
    <r>
      <t>Private</t>
    </r>
    <r>
      <rPr>
        <vertAlign val="superscript"/>
        <sz val="12"/>
        <color rgb="FF000000"/>
        <rFont val="Arial"/>
        <family val="2"/>
      </rPr>
      <t xml:space="preserve"> (1)</t>
    </r>
  </si>
  <si>
    <r>
      <t>Health Centres</t>
    </r>
    <r>
      <rPr>
        <b/>
        <vertAlign val="superscript"/>
        <sz val="12"/>
        <rFont val="Arial"/>
        <family val="2"/>
      </rPr>
      <t xml:space="preserve"> (2)</t>
    </r>
  </si>
  <si>
    <r>
      <t>Health Clinics</t>
    </r>
    <r>
      <rPr>
        <sz val="12"/>
        <rFont val="Arial"/>
        <family val="2"/>
      </rPr>
      <t xml:space="preserve"> </t>
    </r>
    <r>
      <rPr>
        <b/>
        <vertAlign val="superscript"/>
        <sz val="12"/>
        <rFont val="Arial"/>
        <family val="2"/>
      </rPr>
      <t>(3)</t>
    </r>
  </si>
  <si>
    <t xml:space="preserve">Hospitals: These are large medical facilities that provide a wide range of services, including emergency care, surgeries, inpatient care, and specialized treatments.
Health Centres: These are typically smaller than hospitals and provide primary healthcare services, such as general medical consultations, preventive care, and basic outpatient services.
Health Clinics: These facilities usually offer outpatient services and may focus on specific areas of care, such as maternal and child health, or dental care.
(1) Private Hospitals includes Jerudong Park Medical Centre, Gleneagles Jerudong Park Medical Centre and Pantai Jerudong Specialist Centre
(2) Health Centres includes Panaga Health Centre
(3) Health Clinics includes Mother and Child Health Clinic, Travelling Clinic and Flying Services
</t>
  </si>
  <si>
    <t>-</t>
  </si>
  <si>
    <t xml:space="preserve">1965 - 2025
</t>
  </si>
  <si>
    <t>Number of Hospitals, Health Centres and Health Clinics</t>
  </si>
  <si>
    <t xml:space="preserve">https://www.deps.gov.bn/edata-library/
</t>
  </si>
  <si>
    <t>https://www.deps.gov.bn/terms-of-use/</t>
  </si>
  <si>
    <t>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</si>
</sst>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2"/>
      <name val="Arial"/>
      <family val="2"/>
    </font>
    <font>
      <sz val="10"/>
      <name val="Arial"/>
      <family val="2"/>
    </font>
    <font>
      <b/>
      <sz val="12"/>
      <color indexed="8"/>
      <name val="Arial"/>
      <family val="2"/>
    </font>
    <font>
      <sz val="12"/>
      <color indexed="8"/>
      <name val="Arial"/>
      <family val="2"/>
    </font>
    <font>
      <b/>
      <sz val="12"/>
      <name val="Arial"/>
      <family val="2"/>
    </font>
    <font>
      <b/>
      <vertAlign val="superscript"/>
      <sz val="12"/>
      <name val="Arial"/>
      <family val="2"/>
    </font>
    <font>
      <sz val="12"/>
      <color theme="1"/>
      <name val="Arial"/>
      <family val="2"/>
    </font>
    <font>
      <i/>
      <sz val="12"/>
      <name val="Arial"/>
      <family val="2"/>
    </font>
    <font>
      <u/>
      <sz val="11"/>
      <color theme="10"/>
      <name val="Calibri"/>
      <family val="2"/>
      <scheme val="minor"/>
    </font>
    <font>
      <u/>
      <sz val="12"/>
      <color theme="10"/>
      <name val="Arial"/>
      <family val="2"/>
    </font>
    <font>
      <vertAlign val="superscript"/>
      <sz val="12"/>
      <color rgb="FF000000"/>
      <name val="Arial"/>
      <family val="2"/>
    </font>
    <font>
      <sz val="11"/>
      <color theme="1"/>
      <name val="Calibri"/>
      <family val="2"/>
      <scheme val="minor"/>
    </font>
  </fonts>
  <fills count="2">
    <fill>
      <patternFill patternType="none"/>
    </fill>
    <fill>
      <patternFill patternType="gray125"/>
    </fill>
  </fills>
  <borders count="5">
    <border>
      <left/>
      <right/>
      <top/>
      <bottom/>
      <diagonal/>
    </border>
    <border>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thin">
        <color indexed="64"/>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9" fillId="0" borderId="0" applyNumberFormat="0" applyFill="0" applyBorder="0" applyAlignment="0" applyProtection="0"/>
    <xf numFmtId="0" fontId="12" fillId="0" borderId="0"/>
    <xf numFmtId="0" fontId="9" fillId="0" borderId="0" applyNumberFormat="0" applyFill="0" applyBorder="0" applyAlignment="0" applyProtection="0"/>
  </cellStyleXfs>
  <cellXfs count="38">
    <xf numFmtId="0" fontId="0" fillId="0" borderId="0" xfId="0"/>
    <xf numFmtId="0" fontId="1" fillId="0" borderId="0" xfId="1" applyFont="1" applyAlignment="1">
      <alignment vertical="center"/>
    </xf>
    <xf numFmtId="0" fontId="4" fillId="0" borderId="0" xfId="1" applyFont="1" applyAlignment="1" applyProtection="1">
      <alignment vertical="center"/>
    </xf>
    <xf numFmtId="0" fontId="5" fillId="0" borderId="2" xfId="1" applyFont="1" applyBorder="1" applyAlignment="1">
      <alignment horizontal="right" vertical="center"/>
    </xf>
    <xf numFmtId="0" fontId="1" fillId="0" borderId="2" xfId="1" applyFont="1" applyBorder="1" applyAlignment="1">
      <alignment horizontal="right" vertical="center"/>
    </xf>
    <xf numFmtId="0" fontId="1" fillId="0" borderId="2" xfId="1" applyFont="1" applyFill="1" applyBorder="1" applyAlignment="1">
      <alignment horizontal="right" vertical="center"/>
    </xf>
    <xf numFmtId="3" fontId="1" fillId="0" borderId="2" xfId="1" applyNumberFormat="1" applyFont="1" applyFill="1" applyBorder="1" applyAlignment="1">
      <alignment horizontal="right" vertical="center"/>
    </xf>
    <xf numFmtId="3" fontId="1" fillId="0" borderId="2" xfId="1" applyNumberFormat="1" applyFont="1" applyBorder="1" applyAlignment="1">
      <alignment horizontal="right" vertical="center"/>
    </xf>
    <xf numFmtId="0" fontId="1" fillId="0" borderId="0" xfId="1" applyFont="1" applyAlignment="1" applyProtection="1">
      <alignment vertical="center"/>
    </xf>
    <xf numFmtId="0" fontId="7" fillId="0" borderId="0" xfId="0" applyFont="1"/>
    <xf numFmtId="0" fontId="8" fillId="0" borderId="0" xfId="1" applyFont="1" applyAlignment="1" applyProtection="1">
      <alignment vertical="center"/>
    </xf>
    <xf numFmtId="3" fontId="7" fillId="0" borderId="2" xfId="1" applyNumberFormat="1" applyFont="1" applyFill="1" applyBorder="1" applyAlignment="1">
      <alignment horizontal="right" vertical="center"/>
    </xf>
    <xf numFmtId="0" fontId="3" fillId="0" borderId="1" xfId="4" applyFont="1" applyBorder="1" applyAlignment="1">
      <alignment horizontal="left" vertical="center"/>
    </xf>
    <xf numFmtId="0" fontId="4" fillId="0" borderId="1" xfId="4" applyFont="1" applyBorder="1" applyAlignment="1">
      <alignment horizontal="left" vertical="center" indent="1"/>
    </xf>
    <xf numFmtId="0" fontId="5" fillId="0" borderId="1" xfId="4" applyFont="1" applyBorder="1" applyAlignment="1">
      <alignment horizontal="left" vertical="center"/>
    </xf>
    <xf numFmtId="0" fontId="4" fillId="0" borderId="1" xfId="4" applyFont="1" applyFill="1" applyBorder="1" applyAlignment="1">
      <alignment horizontal="left" vertical="center" indent="1"/>
    </xf>
    <xf numFmtId="0" fontId="5" fillId="0" borderId="1" xfId="4" applyFont="1" applyFill="1" applyBorder="1" applyAlignment="1">
      <alignment horizontal="left" vertical="center"/>
    </xf>
    <xf numFmtId="0" fontId="5" fillId="0" borderId="3" xfId="1" applyFont="1" applyBorder="1" applyAlignment="1">
      <alignment horizontal="right" vertical="center"/>
    </xf>
    <xf numFmtId="0" fontId="1" fillId="0" borderId="3" xfId="1" applyFont="1" applyFill="1" applyBorder="1" applyAlignment="1">
      <alignment horizontal="right" vertical="center"/>
    </xf>
    <xf numFmtId="0" fontId="1" fillId="0" borderId="3" xfId="1" applyFont="1" applyBorder="1" applyAlignment="1">
      <alignment horizontal="right" vertical="center"/>
    </xf>
    <xf numFmtId="3" fontId="1" fillId="0" borderId="3" xfId="1" applyNumberFormat="1" applyFont="1" applyFill="1" applyBorder="1" applyAlignment="1">
      <alignment horizontal="right" vertical="center"/>
    </xf>
    <xf numFmtId="3" fontId="1" fillId="0" borderId="3" xfId="1" applyNumberFormat="1" applyFont="1" applyBorder="1" applyAlignment="1">
      <alignment horizontal="right" vertical="center"/>
    </xf>
    <xf numFmtId="3" fontId="7" fillId="0" borderId="3" xfId="1" applyNumberFormat="1" applyFont="1" applyFill="1" applyBorder="1" applyAlignment="1">
      <alignment horizontal="right" vertical="center"/>
    </xf>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0" borderId="4" xfId="0" applyFont="1" applyFill="1" applyBorder="1" applyAlignment="1">
      <alignment wrapText="1"/>
    </xf>
    <xf numFmtId="0" fontId="1" fillId="0" borderId="4" xfId="6" applyFont="1" applyFill="1" applyBorder="1" applyAlignment="1">
      <alignment wrapText="1"/>
    </xf>
    <xf numFmtId="0" fontId="7" fillId="0" borderId="4" xfId="0" quotePrefix="1" applyFont="1" applyFill="1" applyBorder="1" applyAlignment="1">
      <alignment horizontal="justify" vertical="top" wrapText="1"/>
    </xf>
    <xf numFmtId="0" fontId="1" fillId="0" borderId="4" xfId="0" applyFont="1" applyFill="1" applyBorder="1" applyAlignment="1">
      <alignment horizontal="justify" vertical="top" wrapText="1"/>
    </xf>
    <xf numFmtId="0" fontId="7" fillId="0" borderId="4" xfId="0" applyFont="1" applyBorder="1" applyAlignment="1">
      <alignment horizontal="left" vertical="top"/>
    </xf>
    <xf numFmtId="14" fontId="7" fillId="0" borderId="4" xfId="0" applyNumberFormat="1" applyFont="1" applyBorder="1" applyAlignment="1">
      <alignment horizontal="left" vertical="top"/>
    </xf>
    <xf numFmtId="0" fontId="1" fillId="0" borderId="0" xfId="1" applyFont="1" applyAlignment="1">
      <alignment horizontal="right" vertical="center"/>
    </xf>
    <xf numFmtId="3" fontId="1" fillId="0" borderId="0" xfId="1" applyNumberFormat="1" applyFont="1" applyAlignment="1">
      <alignment vertical="center"/>
    </xf>
    <xf numFmtId="0" fontId="3" fillId="0" borderId="0" xfId="1" applyFont="1" applyAlignment="1" applyProtection="1">
      <alignment horizontal="centerContinuous" vertical="center" wrapText="1"/>
    </xf>
    <xf numFmtId="0" fontId="1" fillId="0" borderId="0" xfId="1" applyFont="1" applyAlignment="1">
      <alignment horizontal="centerContinuous" vertical="center"/>
    </xf>
    <xf numFmtId="0" fontId="7" fillId="0" borderId="4" xfId="7" applyFont="1" applyFill="1" applyBorder="1" applyAlignment="1">
      <alignment wrapText="1"/>
    </xf>
    <xf numFmtId="0" fontId="10" fillId="0" borderId="4" xfId="8" applyFont="1" applyFill="1" applyBorder="1" applyAlignment="1">
      <alignment vertical="top" wrapText="1"/>
    </xf>
    <xf numFmtId="0" fontId="7" fillId="0" borderId="2" xfId="1" applyFont="1" applyBorder="1" applyAlignment="1">
      <alignment horizontal="right" vertical="center"/>
    </xf>
  </cellXfs>
  <cellStyles count="9">
    <cellStyle name="Comma 2" xfId="3" xr:uid="{00000000-0005-0000-0000-000000000000}"/>
    <cellStyle name="Comma 3" xfId="5" xr:uid="{00000000-0005-0000-0000-000001000000}"/>
    <cellStyle name="Hyperlink" xfId="6" builtinId="8"/>
    <cellStyle name="Hyperlink 2" xfId="8" xr:uid="{D85DED13-A1E3-473F-8558-368DD7418ED8}"/>
    <cellStyle name="Normal" xfId="0" builtinId="0"/>
    <cellStyle name="Normal 2" xfId="4" xr:uid="{00000000-0005-0000-0000-000004000000}"/>
    <cellStyle name="Normal 2 2" xfId="2" xr:uid="{00000000-0005-0000-0000-000005000000}"/>
    <cellStyle name="Normal 3 2" xfId="7" xr:uid="{4C30FE41-8D18-4E7C-9BD3-F5FFC866EBD4}"/>
    <cellStyle name="Normal_1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abSelected="1" workbookViewId="0">
      <selection activeCell="C14" sqref="C14"/>
    </sheetView>
  </sheetViews>
  <sheetFormatPr defaultColWidth="9.140625" defaultRowHeight="15" x14ac:dyDescent="0.2"/>
  <cols>
    <col min="1" max="1" width="5.7109375" style="9" customWidth="1"/>
    <col min="2" max="2" width="52.7109375" style="9" customWidth="1"/>
    <col min="3" max="3" width="97.5703125" style="9" customWidth="1"/>
    <col min="4" max="16384" width="9.140625" style="9"/>
  </cols>
  <sheetData>
    <row r="2" spans="2:3" ht="30" x14ac:dyDescent="0.2">
      <c r="B2" s="23" t="s">
        <v>7</v>
      </c>
      <c r="C2" s="24" t="s">
        <v>19</v>
      </c>
    </row>
    <row r="3" spans="2:3" ht="244.5" customHeight="1" x14ac:dyDescent="0.2">
      <c r="B3" s="23" t="s">
        <v>8</v>
      </c>
      <c r="C3" s="28" t="s">
        <v>34</v>
      </c>
    </row>
    <row r="4" spans="2:3" ht="30" x14ac:dyDescent="0.2">
      <c r="B4" s="23" t="s">
        <v>9</v>
      </c>
      <c r="C4" s="25" t="s">
        <v>24</v>
      </c>
    </row>
    <row r="5" spans="2:3" ht="30" x14ac:dyDescent="0.2">
      <c r="B5" s="23" t="s">
        <v>10</v>
      </c>
      <c r="C5" s="25" t="s">
        <v>25</v>
      </c>
    </row>
    <row r="6" spans="2:3" ht="90" x14ac:dyDescent="0.2">
      <c r="B6" s="23" t="s">
        <v>11</v>
      </c>
      <c r="C6" s="25" t="s">
        <v>30</v>
      </c>
    </row>
    <row r="7" spans="2:3" ht="30" x14ac:dyDescent="0.2">
      <c r="B7" s="23" t="s">
        <v>12</v>
      </c>
      <c r="C7" s="27" t="s">
        <v>27</v>
      </c>
    </row>
    <row r="8" spans="2:3" ht="30" x14ac:dyDescent="0.2">
      <c r="B8" s="23" t="s">
        <v>13</v>
      </c>
      <c r="C8" s="25" t="s">
        <v>26</v>
      </c>
    </row>
    <row r="9" spans="2:3" ht="30" x14ac:dyDescent="0.2">
      <c r="B9" s="23" t="s">
        <v>14</v>
      </c>
      <c r="C9" s="26" t="s">
        <v>36</v>
      </c>
    </row>
    <row r="10" spans="2:3" ht="30" x14ac:dyDescent="0.2">
      <c r="B10" s="23" t="s">
        <v>15</v>
      </c>
      <c r="C10" s="36" t="s">
        <v>38</v>
      </c>
    </row>
    <row r="11" spans="2:3" ht="30" x14ac:dyDescent="0.2">
      <c r="B11" s="23" t="s">
        <v>16</v>
      </c>
      <c r="C11" s="35" t="s">
        <v>17</v>
      </c>
    </row>
    <row r="12" spans="2:3" ht="30" customHeight="1" x14ac:dyDescent="0.2">
      <c r="B12" s="23" t="s">
        <v>18</v>
      </c>
      <c r="C12" s="36" t="s">
        <v>39</v>
      </c>
    </row>
    <row r="13" spans="2:3" ht="33" customHeight="1" x14ac:dyDescent="0.2">
      <c r="B13" s="29" t="s">
        <v>28</v>
      </c>
      <c r="C13" s="30" t="s">
        <v>40</v>
      </c>
    </row>
  </sheetData>
  <hyperlinks>
    <hyperlink ref="C10" r:id="rId1" xr:uid="{C52A40E3-69D9-4C53-98C6-328E4C27ACF8}"/>
    <hyperlink ref="C12" r:id="rId2" xr:uid="{8138F392-DB6B-44A8-8B27-4CD80CAA04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474"/>
  <sheetViews>
    <sheetView zoomScale="110" zoomScaleNormal="110" workbookViewId="0">
      <pane xSplit="1" ySplit="3" topLeftCell="W4" activePane="bottomRight" state="frozen"/>
      <selection pane="topRight" activeCell="B1" sqref="B1"/>
      <selection pane="bottomLeft" activeCell="A4" sqref="A4"/>
      <selection pane="bottomRight" activeCell="Z5" sqref="Z5"/>
    </sheetView>
  </sheetViews>
  <sheetFormatPr defaultColWidth="9.140625" defaultRowHeight="15" x14ac:dyDescent="0.2"/>
  <cols>
    <col min="1" max="1" width="40.7109375" style="9" customWidth="1"/>
    <col min="2" max="59" width="9.140625" style="9"/>
    <col min="60" max="60" width="9.140625" style="9" customWidth="1"/>
    <col min="61" max="16384" width="9.140625" style="9"/>
  </cols>
  <sheetData>
    <row r="1" spans="1:76" ht="15.75" customHeight="1" x14ac:dyDescent="0.2">
      <c r="A1" s="33" t="s">
        <v>37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4"/>
      <c r="BF1" s="34"/>
      <c r="BG1" s="34"/>
      <c r="BH1" s="34"/>
      <c r="BI1" s="34"/>
      <c r="BJ1" s="34"/>
      <c r="BK1" s="1"/>
      <c r="BL1" s="1"/>
      <c r="BM1" s="1"/>
      <c r="BN1" s="1"/>
      <c r="BO1" s="1"/>
      <c r="BP1" s="1"/>
      <c r="BQ1" s="1"/>
      <c r="BR1" s="1"/>
      <c r="BS1" s="1"/>
      <c r="BT1" s="1"/>
      <c r="BU1" s="1"/>
      <c r="BV1" s="1"/>
      <c r="BW1" s="1"/>
      <c r="BX1" s="1"/>
    </row>
    <row r="2" spans="1:76"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1"/>
      <c r="AJ2" s="1"/>
      <c r="AK2" s="2"/>
      <c r="AL2" s="2"/>
      <c r="AM2" s="2"/>
      <c r="AN2" s="2"/>
      <c r="AO2" s="2"/>
      <c r="AP2" s="2"/>
      <c r="AQ2" s="2"/>
      <c r="AR2" s="2"/>
      <c r="AS2" s="2"/>
      <c r="AT2" s="2"/>
      <c r="AU2" s="2"/>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5.75" x14ac:dyDescent="0.2">
      <c r="A3" s="12"/>
      <c r="B3" s="3">
        <v>1965</v>
      </c>
      <c r="C3" s="3">
        <v>1966</v>
      </c>
      <c r="D3" s="3">
        <v>1967</v>
      </c>
      <c r="E3" s="3">
        <v>1968</v>
      </c>
      <c r="F3" s="3">
        <v>1969</v>
      </c>
      <c r="G3" s="3">
        <v>1970</v>
      </c>
      <c r="H3" s="3">
        <v>1971</v>
      </c>
      <c r="I3" s="3">
        <v>1972</v>
      </c>
      <c r="J3" s="3">
        <v>1973</v>
      </c>
      <c r="K3" s="3">
        <v>1974</v>
      </c>
      <c r="L3" s="3">
        <v>1975</v>
      </c>
      <c r="M3" s="3">
        <v>1976</v>
      </c>
      <c r="N3" s="3">
        <v>1977</v>
      </c>
      <c r="O3" s="3">
        <v>1978</v>
      </c>
      <c r="P3" s="3">
        <v>1979</v>
      </c>
      <c r="Q3" s="3">
        <v>1980</v>
      </c>
      <c r="R3" s="3">
        <v>1981</v>
      </c>
      <c r="S3" s="3">
        <v>1982</v>
      </c>
      <c r="T3" s="3">
        <v>1983</v>
      </c>
      <c r="U3" s="3">
        <v>1984</v>
      </c>
      <c r="V3" s="3">
        <v>1985</v>
      </c>
      <c r="W3" s="3">
        <v>1986</v>
      </c>
      <c r="X3" s="3">
        <v>1987</v>
      </c>
      <c r="Y3" s="3">
        <v>1988</v>
      </c>
      <c r="Z3" s="3">
        <v>1989</v>
      </c>
      <c r="AA3" s="3">
        <v>1990</v>
      </c>
      <c r="AB3" s="3">
        <v>1991</v>
      </c>
      <c r="AC3" s="3">
        <v>1992</v>
      </c>
      <c r="AD3" s="3">
        <v>1993</v>
      </c>
      <c r="AE3" s="3">
        <v>1994</v>
      </c>
      <c r="AF3" s="3">
        <v>1995</v>
      </c>
      <c r="AG3" s="3">
        <v>1996</v>
      </c>
      <c r="AH3" s="3">
        <v>1997</v>
      </c>
      <c r="AI3" s="3">
        <v>1998</v>
      </c>
      <c r="AJ3" s="3">
        <v>1999</v>
      </c>
      <c r="AK3" s="3">
        <v>2000</v>
      </c>
      <c r="AL3" s="3">
        <v>2001</v>
      </c>
      <c r="AM3" s="3">
        <v>2002</v>
      </c>
      <c r="AN3" s="3">
        <v>2003</v>
      </c>
      <c r="AO3" s="3">
        <v>2004</v>
      </c>
      <c r="AP3" s="3">
        <v>2005</v>
      </c>
      <c r="AQ3" s="3">
        <v>2006</v>
      </c>
      <c r="AR3" s="3">
        <v>2007</v>
      </c>
      <c r="AS3" s="3">
        <v>2008</v>
      </c>
      <c r="AT3" s="3">
        <v>2009</v>
      </c>
      <c r="AU3" s="3">
        <v>2010</v>
      </c>
      <c r="AV3" s="3">
        <v>2011</v>
      </c>
      <c r="AW3" s="3">
        <v>2012</v>
      </c>
      <c r="AX3" s="3">
        <v>2013</v>
      </c>
      <c r="AY3" s="3">
        <v>2014</v>
      </c>
      <c r="AZ3" s="3">
        <v>2015</v>
      </c>
      <c r="BA3" s="3">
        <v>2016</v>
      </c>
      <c r="BB3" s="17">
        <v>2017</v>
      </c>
      <c r="BC3" s="17">
        <v>2018</v>
      </c>
      <c r="BD3" s="17">
        <v>2019</v>
      </c>
      <c r="BE3" s="17">
        <v>2020</v>
      </c>
      <c r="BF3" s="17">
        <v>2021</v>
      </c>
      <c r="BG3" s="17">
        <v>2022</v>
      </c>
      <c r="BH3" s="17">
        <v>2023</v>
      </c>
      <c r="BI3" s="17">
        <v>2024</v>
      </c>
      <c r="BJ3" s="17">
        <v>2025</v>
      </c>
      <c r="BK3" s="1"/>
      <c r="BL3" s="1"/>
      <c r="BM3" s="1"/>
      <c r="BN3" s="1"/>
      <c r="BO3" s="1"/>
      <c r="BP3" s="1"/>
      <c r="BQ3" s="1"/>
      <c r="BR3" s="1"/>
      <c r="BS3" s="1"/>
      <c r="BT3" s="1"/>
      <c r="BU3" s="1"/>
      <c r="BV3" s="1"/>
      <c r="BW3" s="1"/>
      <c r="BX3" s="1"/>
    </row>
    <row r="4" spans="1:76" ht="15.75" x14ac:dyDescent="0.2">
      <c r="A4" s="12" t="s">
        <v>0</v>
      </c>
      <c r="B4" s="18">
        <f t="shared" ref="B4:G4" si="0">SUM(B5:B6)</f>
        <v>3</v>
      </c>
      <c r="C4" s="18">
        <f t="shared" si="0"/>
        <v>3</v>
      </c>
      <c r="D4" s="18">
        <f t="shared" si="0"/>
        <v>3</v>
      </c>
      <c r="E4" s="18">
        <f t="shared" si="0"/>
        <v>3</v>
      </c>
      <c r="F4" s="18">
        <f t="shared" si="0"/>
        <v>3</v>
      </c>
      <c r="G4" s="18">
        <f t="shared" si="0"/>
        <v>3</v>
      </c>
      <c r="H4" s="18">
        <f t="shared" ref="H4:M4" si="1">SUM(H5:H6)</f>
        <v>3</v>
      </c>
      <c r="I4" s="18">
        <f t="shared" si="1"/>
        <v>4</v>
      </c>
      <c r="J4" s="18">
        <f t="shared" si="1"/>
        <v>4</v>
      </c>
      <c r="K4" s="18">
        <f t="shared" si="1"/>
        <v>4</v>
      </c>
      <c r="L4" s="18">
        <f t="shared" si="1"/>
        <v>4</v>
      </c>
      <c r="M4" s="18">
        <f t="shared" si="1"/>
        <v>4</v>
      </c>
      <c r="N4" s="18">
        <f t="shared" ref="N4:Q4" si="2">SUM(N5:N6)</f>
        <v>4</v>
      </c>
      <c r="O4" s="18">
        <f t="shared" si="2"/>
        <v>4</v>
      </c>
      <c r="P4" s="18">
        <f t="shared" si="2"/>
        <v>4</v>
      </c>
      <c r="Q4" s="18">
        <f t="shared" si="2"/>
        <v>4</v>
      </c>
      <c r="R4" s="18">
        <f t="shared" ref="R4:U4" si="3">SUM(R5:R6)</f>
        <v>4</v>
      </c>
      <c r="S4" s="18">
        <f t="shared" si="3"/>
        <v>4</v>
      </c>
      <c r="T4" s="18">
        <f t="shared" si="3"/>
        <v>4</v>
      </c>
      <c r="U4" s="18">
        <f t="shared" si="3"/>
        <v>4</v>
      </c>
      <c r="V4" s="18">
        <f t="shared" ref="V4:Y4" si="4">SUM(V5:V6)</f>
        <v>4</v>
      </c>
      <c r="W4" s="18">
        <f t="shared" si="4"/>
        <v>4</v>
      </c>
      <c r="X4" s="18">
        <f t="shared" si="4"/>
        <v>4</v>
      </c>
      <c r="Y4" s="18">
        <f t="shared" si="4"/>
        <v>4</v>
      </c>
      <c r="Z4" s="18">
        <f t="shared" ref="Z4:AJ4" si="5">SUM(Z5:Z6)</f>
        <v>4</v>
      </c>
      <c r="AA4" s="18">
        <f t="shared" si="5"/>
        <v>4</v>
      </c>
      <c r="AB4" s="18">
        <f t="shared" si="5"/>
        <v>4</v>
      </c>
      <c r="AC4" s="18">
        <f t="shared" si="5"/>
        <v>5</v>
      </c>
      <c r="AD4" s="18">
        <f t="shared" si="5"/>
        <v>5</v>
      </c>
      <c r="AE4" s="18">
        <f t="shared" si="5"/>
        <v>5</v>
      </c>
      <c r="AF4" s="18">
        <f t="shared" si="5"/>
        <v>5</v>
      </c>
      <c r="AG4" s="18">
        <f t="shared" si="5"/>
        <v>5</v>
      </c>
      <c r="AH4" s="18">
        <f t="shared" si="5"/>
        <v>5</v>
      </c>
      <c r="AI4" s="18">
        <f t="shared" si="5"/>
        <v>5</v>
      </c>
      <c r="AJ4" s="18">
        <f t="shared" si="5"/>
        <v>5</v>
      </c>
      <c r="AK4" s="4">
        <v>5</v>
      </c>
      <c r="AL4" s="4">
        <v>5</v>
      </c>
      <c r="AM4" s="18">
        <f t="shared" ref="AM4:BC4" si="6">SUM(AM5:AM6)</f>
        <v>7</v>
      </c>
      <c r="AN4" s="18">
        <f t="shared" si="6"/>
        <v>6</v>
      </c>
      <c r="AO4" s="18">
        <f t="shared" si="6"/>
        <v>6</v>
      </c>
      <c r="AP4" s="18">
        <f t="shared" si="6"/>
        <v>6</v>
      </c>
      <c r="AQ4" s="18">
        <f t="shared" si="6"/>
        <v>6</v>
      </c>
      <c r="AR4" s="18">
        <f t="shared" si="6"/>
        <v>6</v>
      </c>
      <c r="AS4" s="18">
        <f t="shared" si="6"/>
        <v>6</v>
      </c>
      <c r="AT4" s="18">
        <f t="shared" si="6"/>
        <v>6</v>
      </c>
      <c r="AU4" s="18">
        <f t="shared" si="6"/>
        <v>6</v>
      </c>
      <c r="AV4" s="18">
        <f t="shared" si="6"/>
        <v>6</v>
      </c>
      <c r="AW4" s="18">
        <f t="shared" si="6"/>
        <v>6</v>
      </c>
      <c r="AX4" s="18">
        <f t="shared" si="6"/>
        <v>6</v>
      </c>
      <c r="AY4" s="18">
        <f t="shared" si="6"/>
        <v>6</v>
      </c>
      <c r="AZ4" s="18">
        <f t="shared" si="6"/>
        <v>6</v>
      </c>
      <c r="BA4" s="18">
        <f t="shared" si="6"/>
        <v>6</v>
      </c>
      <c r="BB4" s="18">
        <f t="shared" si="6"/>
        <v>6</v>
      </c>
      <c r="BC4" s="18">
        <f t="shared" si="6"/>
        <v>6</v>
      </c>
      <c r="BD4" s="18">
        <f>SUM(BD5:BD6)</f>
        <v>7</v>
      </c>
      <c r="BE4" s="18">
        <v>7</v>
      </c>
      <c r="BF4" s="18">
        <v>7</v>
      </c>
      <c r="BG4" s="18">
        <v>7</v>
      </c>
      <c r="BH4" s="18">
        <v>7</v>
      </c>
      <c r="BI4" s="18">
        <v>7</v>
      </c>
      <c r="BJ4" s="18">
        <v>6</v>
      </c>
      <c r="BK4" s="1"/>
      <c r="BL4" s="1"/>
      <c r="BM4" s="1"/>
      <c r="BN4" s="1"/>
      <c r="BO4" s="1"/>
      <c r="BP4" s="1"/>
      <c r="BQ4" s="1"/>
      <c r="BR4" s="1"/>
      <c r="BS4" s="1"/>
      <c r="BT4" s="1"/>
      <c r="BU4" s="1"/>
      <c r="BV4" s="1"/>
      <c r="BW4" s="1"/>
      <c r="BX4" s="1"/>
    </row>
    <row r="5" spans="1:76" x14ac:dyDescent="0.2">
      <c r="A5" s="13" t="s">
        <v>1</v>
      </c>
      <c r="B5" s="4">
        <v>3</v>
      </c>
      <c r="C5" s="4">
        <v>3</v>
      </c>
      <c r="D5" s="4">
        <v>3</v>
      </c>
      <c r="E5" s="4">
        <v>3</v>
      </c>
      <c r="F5" s="4">
        <v>3</v>
      </c>
      <c r="G5" s="4">
        <v>3</v>
      </c>
      <c r="H5" s="4">
        <v>3</v>
      </c>
      <c r="I5" s="4">
        <v>4</v>
      </c>
      <c r="J5" s="4">
        <v>4</v>
      </c>
      <c r="K5" s="4">
        <v>4</v>
      </c>
      <c r="L5" s="4">
        <v>4</v>
      </c>
      <c r="M5" s="4">
        <v>4</v>
      </c>
      <c r="N5" s="4">
        <v>4</v>
      </c>
      <c r="O5" s="4">
        <v>4</v>
      </c>
      <c r="P5" s="4">
        <v>4</v>
      </c>
      <c r="Q5" s="4">
        <v>4</v>
      </c>
      <c r="R5" s="4">
        <v>4</v>
      </c>
      <c r="S5" s="4">
        <v>4</v>
      </c>
      <c r="T5" s="4">
        <v>4</v>
      </c>
      <c r="U5" s="4">
        <v>4</v>
      </c>
      <c r="V5" s="4">
        <v>4</v>
      </c>
      <c r="W5" s="4">
        <v>4</v>
      </c>
      <c r="X5" s="4">
        <v>4</v>
      </c>
      <c r="Y5" s="4">
        <v>4</v>
      </c>
      <c r="Z5" s="4">
        <v>4</v>
      </c>
      <c r="AA5" s="4">
        <v>4</v>
      </c>
      <c r="AB5" s="4">
        <v>4</v>
      </c>
      <c r="AC5" s="4">
        <v>4</v>
      </c>
      <c r="AD5" s="4">
        <v>4</v>
      </c>
      <c r="AE5" s="4">
        <v>4</v>
      </c>
      <c r="AF5" s="4">
        <v>4</v>
      </c>
      <c r="AG5" s="4">
        <v>4</v>
      </c>
      <c r="AH5" s="4">
        <v>4</v>
      </c>
      <c r="AI5" s="4">
        <v>4</v>
      </c>
      <c r="AJ5" s="4">
        <v>4</v>
      </c>
      <c r="AK5" s="4">
        <v>4</v>
      </c>
      <c r="AL5" s="4">
        <v>4</v>
      </c>
      <c r="AM5" s="4">
        <v>4</v>
      </c>
      <c r="AN5" s="4">
        <v>4</v>
      </c>
      <c r="AO5" s="4">
        <v>4</v>
      </c>
      <c r="AP5" s="4">
        <v>4</v>
      </c>
      <c r="AQ5" s="4">
        <v>4</v>
      </c>
      <c r="AR5" s="4">
        <v>4</v>
      </c>
      <c r="AS5" s="4">
        <v>4</v>
      </c>
      <c r="AT5" s="4">
        <v>4</v>
      </c>
      <c r="AU5" s="4">
        <v>4</v>
      </c>
      <c r="AV5" s="4">
        <v>4</v>
      </c>
      <c r="AW5" s="4">
        <v>4</v>
      </c>
      <c r="AX5" s="4">
        <v>4</v>
      </c>
      <c r="AY5" s="5">
        <v>4</v>
      </c>
      <c r="AZ5" s="5">
        <v>4</v>
      </c>
      <c r="BA5" s="5">
        <v>4</v>
      </c>
      <c r="BB5" s="18">
        <v>4</v>
      </c>
      <c r="BC5" s="18">
        <v>4</v>
      </c>
      <c r="BD5" s="18">
        <v>4</v>
      </c>
      <c r="BE5" s="18">
        <v>4</v>
      </c>
      <c r="BF5" s="18">
        <v>4</v>
      </c>
      <c r="BG5" s="18">
        <v>4</v>
      </c>
      <c r="BH5" s="18">
        <v>4</v>
      </c>
      <c r="BI5" s="18">
        <v>4</v>
      </c>
      <c r="BJ5" s="18">
        <v>4</v>
      </c>
      <c r="BK5" s="1"/>
      <c r="BL5" s="1"/>
      <c r="BM5" s="1"/>
      <c r="BN5" s="1"/>
      <c r="BO5" s="1"/>
      <c r="BP5" s="1"/>
      <c r="BQ5" s="1"/>
      <c r="BR5" s="1"/>
      <c r="BS5" s="1"/>
      <c r="BT5" s="1"/>
      <c r="BU5" s="1"/>
      <c r="BV5" s="1"/>
      <c r="BW5" s="1"/>
      <c r="BX5" s="1"/>
    </row>
    <row r="6" spans="1:76" ht="18" x14ac:dyDescent="0.2">
      <c r="A6" s="13" t="s">
        <v>31</v>
      </c>
      <c r="B6" s="4" t="s">
        <v>35</v>
      </c>
      <c r="C6" s="4" t="s">
        <v>35</v>
      </c>
      <c r="D6" s="4" t="s">
        <v>35</v>
      </c>
      <c r="E6" s="4" t="s">
        <v>35</v>
      </c>
      <c r="F6" s="4" t="s">
        <v>35</v>
      </c>
      <c r="G6" s="4" t="s">
        <v>35</v>
      </c>
      <c r="H6" s="4" t="s">
        <v>35</v>
      </c>
      <c r="I6" s="4" t="s">
        <v>35</v>
      </c>
      <c r="J6" s="4" t="s">
        <v>35</v>
      </c>
      <c r="K6" s="4" t="s">
        <v>35</v>
      </c>
      <c r="L6" s="4" t="s">
        <v>35</v>
      </c>
      <c r="M6" s="4" t="s">
        <v>35</v>
      </c>
      <c r="N6" s="4" t="s">
        <v>35</v>
      </c>
      <c r="O6" s="4" t="s">
        <v>35</v>
      </c>
      <c r="P6" s="4" t="s">
        <v>35</v>
      </c>
      <c r="Q6" s="4" t="s">
        <v>35</v>
      </c>
      <c r="R6" s="4" t="s">
        <v>35</v>
      </c>
      <c r="S6" s="4" t="s">
        <v>35</v>
      </c>
      <c r="T6" s="4" t="s">
        <v>35</v>
      </c>
      <c r="U6" s="4" t="s">
        <v>35</v>
      </c>
      <c r="V6" s="4" t="s">
        <v>35</v>
      </c>
      <c r="W6" s="4" t="s">
        <v>35</v>
      </c>
      <c r="X6" s="4" t="s">
        <v>35</v>
      </c>
      <c r="Y6" s="4" t="s">
        <v>35</v>
      </c>
      <c r="Z6" s="4" t="s">
        <v>35</v>
      </c>
      <c r="AA6" s="5" t="s">
        <v>35</v>
      </c>
      <c r="AB6" s="5" t="s">
        <v>35</v>
      </c>
      <c r="AC6" s="5">
        <v>1</v>
      </c>
      <c r="AD6" s="5">
        <v>1</v>
      </c>
      <c r="AE6" s="5">
        <v>1</v>
      </c>
      <c r="AF6" s="5">
        <v>1</v>
      </c>
      <c r="AG6" s="5">
        <v>1</v>
      </c>
      <c r="AH6" s="5">
        <v>1</v>
      </c>
      <c r="AI6" s="5">
        <v>1</v>
      </c>
      <c r="AJ6" s="5">
        <v>1</v>
      </c>
      <c r="AK6" s="4">
        <v>1</v>
      </c>
      <c r="AL6" s="4">
        <v>1</v>
      </c>
      <c r="AM6" s="4">
        <v>3</v>
      </c>
      <c r="AN6" s="4">
        <v>2</v>
      </c>
      <c r="AO6" s="4">
        <v>2</v>
      </c>
      <c r="AP6" s="4">
        <v>2</v>
      </c>
      <c r="AQ6" s="4">
        <v>2</v>
      </c>
      <c r="AR6" s="4">
        <v>2</v>
      </c>
      <c r="AS6" s="4">
        <v>2</v>
      </c>
      <c r="AT6" s="4">
        <v>2</v>
      </c>
      <c r="AU6" s="4">
        <v>2</v>
      </c>
      <c r="AV6" s="4">
        <v>2</v>
      </c>
      <c r="AW6" s="4">
        <v>2</v>
      </c>
      <c r="AX6" s="4">
        <v>2</v>
      </c>
      <c r="AY6" s="4">
        <v>2</v>
      </c>
      <c r="AZ6" s="4">
        <v>2</v>
      </c>
      <c r="BA6" s="4">
        <v>2</v>
      </c>
      <c r="BB6" s="19">
        <v>2</v>
      </c>
      <c r="BC6" s="19">
        <v>2</v>
      </c>
      <c r="BD6" s="19">
        <v>3</v>
      </c>
      <c r="BE6" s="19">
        <v>3</v>
      </c>
      <c r="BF6" s="19">
        <v>3</v>
      </c>
      <c r="BG6" s="19">
        <v>3</v>
      </c>
      <c r="BH6" s="19">
        <v>3</v>
      </c>
      <c r="BI6" s="19">
        <v>3</v>
      </c>
      <c r="BJ6" s="19">
        <v>2</v>
      </c>
      <c r="BK6" s="1"/>
      <c r="BL6" s="1"/>
      <c r="BM6" s="1"/>
      <c r="BN6" s="1"/>
      <c r="BO6" s="1"/>
      <c r="BP6" s="1"/>
      <c r="BQ6" s="1"/>
      <c r="BR6" s="1"/>
      <c r="BS6" s="1"/>
      <c r="BT6" s="1"/>
      <c r="BU6" s="1"/>
      <c r="BV6" s="1"/>
      <c r="BW6" s="1"/>
      <c r="BX6" s="1"/>
    </row>
    <row r="7" spans="1:76" ht="15.75" x14ac:dyDescent="0.2">
      <c r="A7" s="14" t="s">
        <v>29</v>
      </c>
      <c r="B7" s="4" t="s">
        <v>35</v>
      </c>
      <c r="C7" s="4" t="s">
        <v>35</v>
      </c>
      <c r="D7" s="4" t="s">
        <v>35</v>
      </c>
      <c r="E7" s="4">
        <v>1</v>
      </c>
      <c r="F7" s="4">
        <v>1</v>
      </c>
      <c r="G7" s="4">
        <v>1</v>
      </c>
      <c r="H7" s="4">
        <v>1</v>
      </c>
      <c r="I7" s="4">
        <v>1</v>
      </c>
      <c r="J7" s="4">
        <v>1</v>
      </c>
      <c r="K7" s="4">
        <v>1</v>
      </c>
      <c r="L7" s="4">
        <v>1</v>
      </c>
      <c r="M7" s="4">
        <v>1</v>
      </c>
      <c r="N7" s="4">
        <v>3</v>
      </c>
      <c r="O7" s="4">
        <v>3</v>
      </c>
      <c r="P7" s="4">
        <v>3</v>
      </c>
      <c r="Q7" s="4">
        <v>3</v>
      </c>
      <c r="R7" s="4">
        <v>3</v>
      </c>
      <c r="S7" s="4">
        <v>3</v>
      </c>
      <c r="T7" s="4">
        <v>3</v>
      </c>
      <c r="U7" s="4">
        <v>3</v>
      </c>
      <c r="V7" s="4">
        <v>3</v>
      </c>
      <c r="W7" s="4">
        <v>3</v>
      </c>
      <c r="X7" s="4">
        <v>3</v>
      </c>
      <c r="Y7" s="4">
        <v>3</v>
      </c>
      <c r="Z7" s="4">
        <v>3</v>
      </c>
      <c r="AA7" s="4">
        <v>3</v>
      </c>
      <c r="AB7" s="4">
        <v>5</v>
      </c>
      <c r="AC7" s="4">
        <v>5</v>
      </c>
      <c r="AD7" s="4">
        <v>5</v>
      </c>
      <c r="AE7" s="4">
        <v>5</v>
      </c>
      <c r="AF7" s="4">
        <v>5</v>
      </c>
      <c r="AG7" s="4">
        <v>5</v>
      </c>
      <c r="AH7" s="4">
        <v>5</v>
      </c>
      <c r="AI7" s="4">
        <v>5</v>
      </c>
      <c r="AJ7" s="4">
        <v>5</v>
      </c>
      <c r="AK7" s="4">
        <v>5</v>
      </c>
      <c r="AL7" s="4">
        <v>5</v>
      </c>
      <c r="AM7" s="4">
        <v>5</v>
      </c>
      <c r="AN7" s="4">
        <v>5</v>
      </c>
      <c r="AO7" s="4">
        <v>5</v>
      </c>
      <c r="AP7" s="4">
        <v>7</v>
      </c>
      <c r="AQ7" s="4">
        <v>6</v>
      </c>
      <c r="AR7" s="4">
        <v>9</v>
      </c>
      <c r="AS7" s="4">
        <v>9</v>
      </c>
      <c r="AT7" s="4">
        <v>9</v>
      </c>
      <c r="AU7" s="4">
        <v>8</v>
      </c>
      <c r="AV7" s="4">
        <v>8</v>
      </c>
      <c r="AW7" s="4">
        <v>8</v>
      </c>
      <c r="AX7" s="4">
        <v>8</v>
      </c>
      <c r="AY7" s="4">
        <v>8</v>
      </c>
      <c r="AZ7" s="4">
        <v>8</v>
      </c>
      <c r="BA7" s="4">
        <v>8</v>
      </c>
      <c r="BB7" s="19">
        <v>8</v>
      </c>
      <c r="BC7" s="19">
        <v>9</v>
      </c>
      <c r="BD7" s="19">
        <v>9</v>
      </c>
      <c r="BE7" s="19">
        <v>9</v>
      </c>
      <c r="BF7" s="19">
        <v>9</v>
      </c>
      <c r="BG7" s="19">
        <v>9</v>
      </c>
      <c r="BH7" s="19">
        <v>9</v>
      </c>
      <c r="BI7" s="19">
        <v>9</v>
      </c>
      <c r="BJ7" s="19">
        <v>9</v>
      </c>
      <c r="BK7" s="1"/>
      <c r="BL7" s="1"/>
      <c r="BM7" s="1"/>
      <c r="BN7" s="1"/>
      <c r="BO7" s="1"/>
      <c r="BP7" s="1"/>
      <c r="BQ7" s="1"/>
      <c r="BR7" s="1"/>
      <c r="BS7" s="1"/>
      <c r="BT7" s="1"/>
      <c r="BU7" s="1"/>
      <c r="BV7" s="1"/>
      <c r="BW7" s="1"/>
      <c r="BX7" s="1"/>
    </row>
    <row r="8" spans="1:76" x14ac:dyDescent="0.2">
      <c r="A8" s="13" t="s">
        <v>2</v>
      </c>
      <c r="B8" s="4" t="s">
        <v>35</v>
      </c>
      <c r="C8" s="4" t="s">
        <v>35</v>
      </c>
      <c r="D8" s="4" t="s">
        <v>35</v>
      </c>
      <c r="E8" s="4">
        <v>1</v>
      </c>
      <c r="F8" s="4">
        <v>1</v>
      </c>
      <c r="G8" s="4">
        <v>1</v>
      </c>
      <c r="H8" s="4">
        <v>1</v>
      </c>
      <c r="I8" s="4">
        <v>1</v>
      </c>
      <c r="J8" s="4">
        <v>1</v>
      </c>
      <c r="K8" s="4">
        <v>1</v>
      </c>
      <c r="L8" s="4">
        <v>1</v>
      </c>
      <c r="M8" s="4">
        <v>1</v>
      </c>
      <c r="N8" s="4">
        <v>3</v>
      </c>
      <c r="O8" s="4">
        <v>3</v>
      </c>
      <c r="P8" s="4">
        <v>3</v>
      </c>
      <c r="Q8" s="4">
        <v>3</v>
      </c>
      <c r="R8" s="4">
        <v>3</v>
      </c>
      <c r="S8" s="4">
        <v>3</v>
      </c>
      <c r="T8" s="4">
        <v>3</v>
      </c>
      <c r="U8" s="4">
        <v>3</v>
      </c>
      <c r="V8" s="4">
        <v>3</v>
      </c>
      <c r="W8" s="4">
        <v>3</v>
      </c>
      <c r="X8" s="4">
        <v>3</v>
      </c>
      <c r="Y8" s="4">
        <v>3</v>
      </c>
      <c r="Z8" s="4">
        <v>3</v>
      </c>
      <c r="AA8" s="4">
        <v>3</v>
      </c>
      <c r="AB8" s="4">
        <v>5</v>
      </c>
      <c r="AC8" s="4">
        <v>5</v>
      </c>
      <c r="AD8" s="4">
        <v>5</v>
      </c>
      <c r="AE8" s="4">
        <v>5</v>
      </c>
      <c r="AF8" s="4">
        <v>5</v>
      </c>
      <c r="AG8" s="4">
        <v>5</v>
      </c>
      <c r="AH8" s="4">
        <v>5</v>
      </c>
      <c r="AI8" s="4">
        <v>5</v>
      </c>
      <c r="AJ8" s="4">
        <v>5</v>
      </c>
      <c r="AK8" s="4">
        <v>5</v>
      </c>
      <c r="AL8" s="4">
        <v>5</v>
      </c>
      <c r="AM8" s="4">
        <v>5</v>
      </c>
      <c r="AN8" s="4">
        <v>5</v>
      </c>
      <c r="AO8" s="4">
        <v>5</v>
      </c>
      <c r="AP8" s="4">
        <v>7</v>
      </c>
      <c r="AQ8" s="4">
        <v>6</v>
      </c>
      <c r="AR8" s="4">
        <v>9</v>
      </c>
      <c r="AS8" s="4">
        <v>9</v>
      </c>
      <c r="AT8" s="4">
        <v>9</v>
      </c>
      <c r="AU8" s="4">
        <v>8</v>
      </c>
      <c r="AV8" s="4">
        <v>8</v>
      </c>
      <c r="AW8" s="4">
        <v>8</v>
      </c>
      <c r="AX8" s="4">
        <v>8</v>
      </c>
      <c r="AY8" s="4">
        <v>8</v>
      </c>
      <c r="AZ8" s="4">
        <v>8</v>
      </c>
      <c r="BA8" s="4">
        <v>8</v>
      </c>
      <c r="BB8" s="19">
        <v>8</v>
      </c>
      <c r="BC8" s="19">
        <v>9</v>
      </c>
      <c r="BD8" s="19">
        <v>9</v>
      </c>
      <c r="BE8" s="19">
        <v>9</v>
      </c>
      <c r="BF8" s="19">
        <v>9</v>
      </c>
      <c r="BG8" s="19">
        <v>9</v>
      </c>
      <c r="BH8" s="19">
        <v>9</v>
      </c>
      <c r="BI8" s="19">
        <v>9</v>
      </c>
      <c r="BJ8" s="19">
        <v>9</v>
      </c>
      <c r="BK8" s="1"/>
      <c r="BL8" s="1"/>
      <c r="BM8" s="1"/>
      <c r="BN8" s="1"/>
      <c r="BO8" s="1"/>
      <c r="BP8" s="1"/>
      <c r="BQ8" s="1"/>
      <c r="BR8" s="1"/>
      <c r="BS8" s="1"/>
      <c r="BT8" s="1"/>
      <c r="BU8" s="1"/>
      <c r="BV8" s="1"/>
      <c r="BW8" s="1"/>
      <c r="BX8" s="1"/>
    </row>
    <row r="9" spans="1:76" ht="15.75" x14ac:dyDescent="0.2">
      <c r="A9" s="12" t="s">
        <v>3</v>
      </c>
      <c r="B9" s="4" t="s">
        <v>35</v>
      </c>
      <c r="C9" s="4" t="s">
        <v>35</v>
      </c>
      <c r="D9" s="20">
        <f t="shared" ref="B9:K9" si="7">SUM(D10:D12)</f>
        <v>407</v>
      </c>
      <c r="E9" s="20">
        <f t="shared" si="7"/>
        <v>456</v>
      </c>
      <c r="F9" s="20">
        <f t="shared" si="7"/>
        <v>456</v>
      </c>
      <c r="G9" s="20">
        <f t="shared" si="7"/>
        <v>456</v>
      </c>
      <c r="H9" s="20">
        <f t="shared" si="7"/>
        <v>485</v>
      </c>
      <c r="I9" s="20">
        <f t="shared" si="7"/>
        <v>581</v>
      </c>
      <c r="J9" s="20">
        <f t="shared" si="7"/>
        <v>504</v>
      </c>
      <c r="K9" s="20">
        <f t="shared" si="7"/>
        <v>506</v>
      </c>
      <c r="L9" s="20">
        <f t="shared" ref="L9:S9" si="8">SUM(L10:L12)</f>
        <v>509</v>
      </c>
      <c r="M9" s="20">
        <f t="shared" si="8"/>
        <v>515</v>
      </c>
      <c r="N9" s="20">
        <f t="shared" si="8"/>
        <v>604</v>
      </c>
      <c r="O9" s="20">
        <f t="shared" si="8"/>
        <v>610</v>
      </c>
      <c r="P9" s="20">
        <f t="shared" si="8"/>
        <v>630</v>
      </c>
      <c r="Q9" s="20">
        <f t="shared" si="8"/>
        <v>630</v>
      </c>
      <c r="R9" s="20">
        <f t="shared" si="8"/>
        <v>630</v>
      </c>
      <c r="S9" s="20">
        <f t="shared" si="8"/>
        <v>643</v>
      </c>
      <c r="T9" s="20">
        <f t="shared" ref="T9:W9" si="9">SUM(T10:T12)</f>
        <v>876</v>
      </c>
      <c r="U9" s="20">
        <f t="shared" si="9"/>
        <v>876</v>
      </c>
      <c r="V9" s="20">
        <f t="shared" si="9"/>
        <v>876</v>
      </c>
      <c r="W9" s="20">
        <f t="shared" si="9"/>
        <v>876</v>
      </c>
      <c r="X9" s="20">
        <f t="shared" ref="X9:AJ9" si="10">SUM(X10:X12)</f>
        <v>893</v>
      </c>
      <c r="Y9" s="20">
        <f t="shared" si="10"/>
        <v>893</v>
      </c>
      <c r="Z9" s="20">
        <f t="shared" si="10"/>
        <v>893</v>
      </c>
      <c r="AA9" s="20">
        <f t="shared" si="10"/>
        <v>916</v>
      </c>
      <c r="AB9" s="20">
        <f t="shared" si="10"/>
        <v>967</v>
      </c>
      <c r="AC9" s="20">
        <f t="shared" si="10"/>
        <v>967</v>
      </c>
      <c r="AD9" s="20">
        <f t="shared" si="10"/>
        <v>967</v>
      </c>
      <c r="AE9" s="20">
        <f t="shared" si="10"/>
        <v>959</v>
      </c>
      <c r="AF9" s="20">
        <f t="shared" si="10"/>
        <v>959</v>
      </c>
      <c r="AG9" s="20">
        <f t="shared" si="10"/>
        <v>852</v>
      </c>
      <c r="AH9" s="20">
        <f t="shared" si="10"/>
        <v>874</v>
      </c>
      <c r="AI9" s="20">
        <f t="shared" si="10"/>
        <v>938</v>
      </c>
      <c r="AJ9" s="20">
        <f t="shared" si="10"/>
        <v>915</v>
      </c>
      <c r="AK9" s="20">
        <f t="shared" ref="AK9:BC9" si="11">SUM(AK10:AK12)</f>
        <v>926</v>
      </c>
      <c r="AL9" s="20">
        <f t="shared" si="11"/>
        <v>908</v>
      </c>
      <c r="AM9" s="20">
        <f t="shared" si="11"/>
        <v>903</v>
      </c>
      <c r="AN9" s="20">
        <f t="shared" si="11"/>
        <v>936</v>
      </c>
      <c r="AO9" s="20">
        <f t="shared" si="11"/>
        <v>943</v>
      </c>
      <c r="AP9" s="20">
        <f t="shared" si="11"/>
        <v>1154</v>
      </c>
      <c r="AQ9" s="20">
        <f t="shared" si="11"/>
        <v>1063</v>
      </c>
      <c r="AR9" s="20">
        <f t="shared" si="11"/>
        <v>1064</v>
      </c>
      <c r="AS9" s="20">
        <f t="shared" si="11"/>
        <v>1122</v>
      </c>
      <c r="AT9" s="20">
        <f t="shared" si="11"/>
        <v>1122</v>
      </c>
      <c r="AU9" s="20">
        <f t="shared" si="11"/>
        <v>1104</v>
      </c>
      <c r="AV9" s="20">
        <f t="shared" si="11"/>
        <v>1134</v>
      </c>
      <c r="AW9" s="20">
        <f t="shared" si="11"/>
        <v>1096</v>
      </c>
      <c r="AX9" s="20">
        <f t="shared" si="11"/>
        <v>1138</v>
      </c>
      <c r="AY9" s="20">
        <f t="shared" si="11"/>
        <v>1120</v>
      </c>
      <c r="AZ9" s="20">
        <f t="shared" si="11"/>
        <v>1293</v>
      </c>
      <c r="BA9" s="20">
        <f t="shared" si="11"/>
        <v>1324</v>
      </c>
      <c r="BB9" s="20">
        <f t="shared" si="11"/>
        <v>1447</v>
      </c>
      <c r="BC9" s="20">
        <f t="shared" si="11"/>
        <v>1497</v>
      </c>
      <c r="BD9" s="20">
        <f>SUM(BD10:BD12)</f>
        <v>1622</v>
      </c>
      <c r="BE9" s="20">
        <v>1716</v>
      </c>
      <c r="BF9" s="20">
        <v>1724</v>
      </c>
      <c r="BG9" s="20">
        <v>1908</v>
      </c>
      <c r="BH9" s="20">
        <v>1705</v>
      </c>
      <c r="BI9" s="20">
        <v>1689</v>
      </c>
      <c r="BJ9" s="20">
        <v>1618</v>
      </c>
      <c r="BK9" s="1"/>
      <c r="BL9" s="1"/>
      <c r="BM9" s="1"/>
      <c r="BN9" s="1"/>
      <c r="BO9" s="1"/>
      <c r="BP9" s="1"/>
      <c r="BQ9" s="1"/>
      <c r="BR9" s="1"/>
      <c r="BS9" s="1"/>
      <c r="BT9" s="1"/>
      <c r="BU9" s="1"/>
      <c r="BV9" s="1"/>
      <c r="BW9" s="1"/>
      <c r="BX9" s="1"/>
    </row>
    <row r="10" spans="1:76" x14ac:dyDescent="0.2">
      <c r="A10" s="15" t="s">
        <v>1</v>
      </c>
      <c r="B10" s="4" t="s">
        <v>5</v>
      </c>
      <c r="C10" s="4" t="s">
        <v>5</v>
      </c>
      <c r="D10" s="4">
        <v>322</v>
      </c>
      <c r="E10" s="4">
        <v>355</v>
      </c>
      <c r="F10" s="4">
        <v>355</v>
      </c>
      <c r="G10" s="4">
        <v>355</v>
      </c>
      <c r="H10" s="4">
        <v>384</v>
      </c>
      <c r="I10" s="4">
        <v>480</v>
      </c>
      <c r="J10" s="4">
        <v>403</v>
      </c>
      <c r="K10" s="4">
        <v>405</v>
      </c>
      <c r="L10" s="4">
        <v>408</v>
      </c>
      <c r="M10" s="4">
        <v>414</v>
      </c>
      <c r="N10" s="4">
        <v>491</v>
      </c>
      <c r="O10" s="4">
        <v>491</v>
      </c>
      <c r="P10" s="4">
        <v>511</v>
      </c>
      <c r="Q10" s="4">
        <v>511</v>
      </c>
      <c r="R10" s="4">
        <v>511</v>
      </c>
      <c r="S10" s="4">
        <v>524</v>
      </c>
      <c r="T10" s="4">
        <v>757</v>
      </c>
      <c r="U10" s="4">
        <v>757</v>
      </c>
      <c r="V10" s="4">
        <v>757</v>
      </c>
      <c r="W10" s="4">
        <v>757</v>
      </c>
      <c r="X10" s="4">
        <v>761</v>
      </c>
      <c r="Y10" s="4">
        <v>761</v>
      </c>
      <c r="Z10" s="4">
        <v>761</v>
      </c>
      <c r="AA10" s="4">
        <v>784</v>
      </c>
      <c r="AB10" s="4">
        <v>797</v>
      </c>
      <c r="AC10" s="4">
        <v>797</v>
      </c>
      <c r="AD10" s="4">
        <v>797</v>
      </c>
      <c r="AE10" s="4">
        <v>789</v>
      </c>
      <c r="AF10" s="4">
        <v>789</v>
      </c>
      <c r="AG10" s="4">
        <v>753</v>
      </c>
      <c r="AH10" s="4">
        <v>775</v>
      </c>
      <c r="AI10" s="4">
        <v>847</v>
      </c>
      <c r="AJ10" s="5">
        <v>856</v>
      </c>
      <c r="AK10" s="4">
        <v>856</v>
      </c>
      <c r="AL10" s="4">
        <v>838</v>
      </c>
      <c r="AM10" s="4">
        <v>838</v>
      </c>
      <c r="AN10" s="4">
        <v>881</v>
      </c>
      <c r="AO10" s="4">
        <v>908</v>
      </c>
      <c r="AP10" s="4">
        <v>965</v>
      </c>
      <c r="AQ10" s="4">
        <v>897</v>
      </c>
      <c r="AR10" s="4">
        <v>897</v>
      </c>
      <c r="AS10" s="4">
        <v>948</v>
      </c>
      <c r="AT10" s="4">
        <v>948</v>
      </c>
      <c r="AU10" s="4">
        <v>946</v>
      </c>
      <c r="AV10" s="4">
        <v>970</v>
      </c>
      <c r="AW10" s="5">
        <v>976</v>
      </c>
      <c r="AX10" s="5">
        <v>983</v>
      </c>
      <c r="AY10" s="6">
        <v>999</v>
      </c>
      <c r="AZ10" s="6">
        <v>1143</v>
      </c>
      <c r="BA10" s="7">
        <v>1165</v>
      </c>
      <c r="BB10" s="21">
        <v>1229</v>
      </c>
      <c r="BC10" s="21">
        <v>1272</v>
      </c>
      <c r="BD10" s="21">
        <v>1363</v>
      </c>
      <c r="BE10" s="21">
        <v>1444</v>
      </c>
      <c r="BF10" s="21">
        <v>1444</v>
      </c>
      <c r="BG10" s="21">
        <v>1594</v>
      </c>
      <c r="BH10" s="21">
        <v>1415</v>
      </c>
      <c r="BI10" s="21">
        <v>1409</v>
      </c>
      <c r="BJ10" s="21">
        <v>1358</v>
      </c>
      <c r="BK10" s="1"/>
      <c r="BL10" s="1"/>
      <c r="BM10" s="1"/>
      <c r="BN10" s="1"/>
      <c r="BO10" s="1"/>
      <c r="BP10" s="1"/>
      <c r="BQ10" s="1"/>
      <c r="BR10" s="1"/>
      <c r="BS10" s="1"/>
      <c r="BT10" s="1"/>
      <c r="BU10" s="1"/>
      <c r="BV10" s="1"/>
      <c r="BW10" s="1"/>
      <c r="BX10" s="1"/>
    </row>
    <row r="11" spans="1:76" x14ac:dyDescent="0.2">
      <c r="A11" s="15" t="s">
        <v>4</v>
      </c>
      <c r="B11" s="4" t="s">
        <v>5</v>
      </c>
      <c r="C11" s="4" t="s">
        <v>5</v>
      </c>
      <c r="D11" s="4">
        <v>85</v>
      </c>
      <c r="E11" s="4">
        <v>85</v>
      </c>
      <c r="F11" s="4">
        <v>85</v>
      </c>
      <c r="G11" s="4">
        <v>85</v>
      </c>
      <c r="H11" s="4">
        <v>85</v>
      </c>
      <c r="I11" s="4">
        <v>85</v>
      </c>
      <c r="J11" s="4">
        <v>85</v>
      </c>
      <c r="K11" s="4">
        <v>85</v>
      </c>
      <c r="L11" s="4">
        <v>85</v>
      </c>
      <c r="M11" s="4">
        <v>85</v>
      </c>
      <c r="N11" s="4">
        <v>85</v>
      </c>
      <c r="O11" s="4">
        <v>91</v>
      </c>
      <c r="P11" s="4">
        <v>91</v>
      </c>
      <c r="Q11" s="4">
        <v>91</v>
      </c>
      <c r="R11" s="4">
        <v>91</v>
      </c>
      <c r="S11" s="4">
        <v>91</v>
      </c>
      <c r="T11" s="4">
        <v>91</v>
      </c>
      <c r="U11" s="4">
        <v>91</v>
      </c>
      <c r="V11" s="4">
        <v>91</v>
      </c>
      <c r="W11" s="4">
        <v>91</v>
      </c>
      <c r="X11" s="4">
        <v>91</v>
      </c>
      <c r="Y11" s="4">
        <v>91</v>
      </c>
      <c r="Z11" s="4">
        <v>91</v>
      </c>
      <c r="AA11" s="4">
        <v>91</v>
      </c>
      <c r="AB11" s="4">
        <v>91</v>
      </c>
      <c r="AC11" s="4">
        <v>91</v>
      </c>
      <c r="AD11" s="4">
        <v>91</v>
      </c>
      <c r="AE11" s="4">
        <v>91</v>
      </c>
      <c r="AF11" s="4">
        <v>91</v>
      </c>
      <c r="AG11" s="4">
        <v>60</v>
      </c>
      <c r="AH11" s="4">
        <v>60</v>
      </c>
      <c r="AI11" s="4">
        <v>52</v>
      </c>
      <c r="AJ11" s="4">
        <v>24</v>
      </c>
      <c r="AK11" s="4">
        <v>24</v>
      </c>
      <c r="AL11" s="4">
        <v>24</v>
      </c>
      <c r="AM11" s="4">
        <v>24</v>
      </c>
      <c r="AN11" s="4">
        <v>24</v>
      </c>
      <c r="AO11" s="4" t="s">
        <v>5</v>
      </c>
      <c r="AP11" s="4">
        <v>148</v>
      </c>
      <c r="AQ11" s="4">
        <v>127</v>
      </c>
      <c r="AR11" s="4">
        <v>127</v>
      </c>
      <c r="AS11" s="4">
        <v>130</v>
      </c>
      <c r="AT11" s="4">
        <v>130</v>
      </c>
      <c r="AU11" s="4">
        <v>115</v>
      </c>
      <c r="AV11" s="4">
        <v>126</v>
      </c>
      <c r="AW11" s="4">
        <v>87</v>
      </c>
      <c r="AX11" s="4">
        <v>110</v>
      </c>
      <c r="AY11" s="7">
        <v>80</v>
      </c>
      <c r="AZ11" s="7">
        <v>80</v>
      </c>
      <c r="BA11" s="7">
        <v>89</v>
      </c>
      <c r="BB11" s="21">
        <v>165</v>
      </c>
      <c r="BC11" s="21">
        <v>163</v>
      </c>
      <c r="BD11" s="21">
        <v>202</v>
      </c>
      <c r="BE11" s="21">
        <v>219</v>
      </c>
      <c r="BF11" s="21">
        <v>219</v>
      </c>
      <c r="BG11" s="21">
        <v>234</v>
      </c>
      <c r="BH11" s="21">
        <v>228</v>
      </c>
      <c r="BI11" s="21">
        <v>218</v>
      </c>
      <c r="BJ11" s="21">
        <v>198</v>
      </c>
      <c r="BK11" s="1"/>
      <c r="BL11" s="1"/>
      <c r="BM11" s="1"/>
      <c r="BN11" s="1"/>
      <c r="BO11" s="1"/>
      <c r="BP11" s="1"/>
      <c r="BQ11" s="1"/>
      <c r="BR11" s="1"/>
      <c r="BS11" s="1"/>
      <c r="BT11" s="1"/>
      <c r="BU11" s="1"/>
      <c r="BV11" s="1"/>
      <c r="BW11" s="1"/>
      <c r="BX11" s="1"/>
    </row>
    <row r="12" spans="1:76" x14ac:dyDescent="0.2">
      <c r="A12" s="15" t="s">
        <v>2</v>
      </c>
      <c r="B12" s="4" t="s">
        <v>35</v>
      </c>
      <c r="C12" s="4" t="s">
        <v>35</v>
      </c>
      <c r="D12" s="4" t="s">
        <v>35</v>
      </c>
      <c r="E12" s="4">
        <v>16</v>
      </c>
      <c r="F12" s="4">
        <v>16</v>
      </c>
      <c r="G12" s="4">
        <v>16</v>
      </c>
      <c r="H12" s="4">
        <v>16</v>
      </c>
      <c r="I12" s="4">
        <v>16</v>
      </c>
      <c r="J12" s="4">
        <v>16</v>
      </c>
      <c r="K12" s="4">
        <v>16</v>
      </c>
      <c r="L12" s="4">
        <v>16</v>
      </c>
      <c r="M12" s="4">
        <v>16</v>
      </c>
      <c r="N12" s="4">
        <v>28</v>
      </c>
      <c r="O12" s="4">
        <v>28</v>
      </c>
      <c r="P12" s="4">
        <v>28</v>
      </c>
      <c r="Q12" s="4">
        <v>28</v>
      </c>
      <c r="R12" s="4">
        <v>28</v>
      </c>
      <c r="S12" s="4">
        <v>28</v>
      </c>
      <c r="T12" s="4">
        <v>28</v>
      </c>
      <c r="U12" s="4">
        <v>28</v>
      </c>
      <c r="V12" s="4">
        <v>28</v>
      </c>
      <c r="W12" s="4">
        <v>28</v>
      </c>
      <c r="X12" s="4">
        <v>41</v>
      </c>
      <c r="Y12" s="4">
        <v>41</v>
      </c>
      <c r="Z12" s="4">
        <v>41</v>
      </c>
      <c r="AA12" s="4">
        <v>41</v>
      </c>
      <c r="AB12" s="4">
        <v>79</v>
      </c>
      <c r="AC12" s="4">
        <v>79</v>
      </c>
      <c r="AD12" s="4">
        <v>79</v>
      </c>
      <c r="AE12" s="4">
        <v>79</v>
      </c>
      <c r="AF12" s="4">
        <v>79</v>
      </c>
      <c r="AG12" s="4">
        <v>39</v>
      </c>
      <c r="AH12" s="4">
        <v>39</v>
      </c>
      <c r="AI12" s="4">
        <v>39</v>
      </c>
      <c r="AJ12" s="4">
        <v>35</v>
      </c>
      <c r="AK12" s="4">
        <v>46</v>
      </c>
      <c r="AL12" s="4">
        <v>46</v>
      </c>
      <c r="AM12" s="4">
        <v>41</v>
      </c>
      <c r="AN12" s="4">
        <v>31</v>
      </c>
      <c r="AO12" s="4">
        <v>35</v>
      </c>
      <c r="AP12" s="4">
        <v>41</v>
      </c>
      <c r="AQ12" s="4">
        <v>39</v>
      </c>
      <c r="AR12" s="4">
        <v>40</v>
      </c>
      <c r="AS12" s="4">
        <v>44</v>
      </c>
      <c r="AT12" s="4">
        <v>44</v>
      </c>
      <c r="AU12" s="4">
        <v>43</v>
      </c>
      <c r="AV12" s="4">
        <v>38</v>
      </c>
      <c r="AW12" s="4">
        <v>33</v>
      </c>
      <c r="AX12" s="4">
        <v>45</v>
      </c>
      <c r="AY12" s="7">
        <v>41</v>
      </c>
      <c r="AZ12" s="7">
        <v>70</v>
      </c>
      <c r="BA12" s="7">
        <v>70</v>
      </c>
      <c r="BB12" s="21">
        <v>53</v>
      </c>
      <c r="BC12" s="21">
        <v>62</v>
      </c>
      <c r="BD12" s="21">
        <v>57</v>
      </c>
      <c r="BE12" s="21">
        <v>53</v>
      </c>
      <c r="BF12" s="21">
        <v>61</v>
      </c>
      <c r="BG12" s="21">
        <v>80</v>
      </c>
      <c r="BH12" s="21">
        <v>62</v>
      </c>
      <c r="BI12" s="21">
        <v>62</v>
      </c>
      <c r="BJ12" s="21">
        <v>62</v>
      </c>
      <c r="BK12" s="1"/>
      <c r="BL12" s="1"/>
      <c r="BM12" s="1"/>
      <c r="BN12" s="1"/>
      <c r="BO12" s="1"/>
      <c r="BP12" s="1"/>
      <c r="BQ12" s="1"/>
      <c r="BR12" s="1"/>
      <c r="BS12" s="1"/>
      <c r="BT12" s="1"/>
      <c r="BU12" s="1"/>
      <c r="BV12" s="1"/>
      <c r="BW12" s="1"/>
      <c r="BX12" s="1"/>
    </row>
    <row r="13" spans="1:76" ht="18.75" x14ac:dyDescent="0.2">
      <c r="A13" s="16" t="s">
        <v>32</v>
      </c>
      <c r="B13" s="37">
        <v>1</v>
      </c>
      <c r="C13" s="37">
        <v>1</v>
      </c>
      <c r="D13" s="37">
        <v>1</v>
      </c>
      <c r="E13" s="4">
        <v>2</v>
      </c>
      <c r="F13" s="4">
        <v>2</v>
      </c>
      <c r="G13" s="4">
        <v>2</v>
      </c>
      <c r="H13" s="4">
        <v>2</v>
      </c>
      <c r="I13" s="4">
        <v>2</v>
      </c>
      <c r="J13" s="4">
        <v>2</v>
      </c>
      <c r="K13" s="4">
        <v>2</v>
      </c>
      <c r="L13" s="4">
        <v>2</v>
      </c>
      <c r="M13" s="4">
        <v>2</v>
      </c>
      <c r="N13" s="4">
        <v>2</v>
      </c>
      <c r="O13" s="4">
        <v>2</v>
      </c>
      <c r="P13" s="4">
        <v>2</v>
      </c>
      <c r="Q13" s="4">
        <v>2</v>
      </c>
      <c r="R13" s="4">
        <v>2</v>
      </c>
      <c r="S13" s="5">
        <v>2</v>
      </c>
      <c r="T13" s="5">
        <v>2</v>
      </c>
      <c r="U13" s="5">
        <v>2</v>
      </c>
      <c r="V13" s="5">
        <v>2</v>
      </c>
      <c r="W13" s="5">
        <v>2</v>
      </c>
      <c r="X13" s="5">
        <v>2</v>
      </c>
      <c r="Y13" s="5">
        <v>2</v>
      </c>
      <c r="Z13" s="5">
        <v>2</v>
      </c>
      <c r="AA13" s="5">
        <v>2</v>
      </c>
      <c r="AB13" s="5">
        <v>2</v>
      </c>
      <c r="AC13" s="5">
        <v>7</v>
      </c>
      <c r="AD13" s="5">
        <v>7</v>
      </c>
      <c r="AE13" s="5">
        <v>7</v>
      </c>
      <c r="AF13" s="4">
        <v>7</v>
      </c>
      <c r="AG13" s="4">
        <v>7</v>
      </c>
      <c r="AH13" s="4">
        <v>7</v>
      </c>
      <c r="AI13" s="4">
        <v>7</v>
      </c>
      <c r="AJ13" s="4">
        <v>7</v>
      </c>
      <c r="AK13" s="4">
        <v>7</v>
      </c>
      <c r="AL13" s="4">
        <v>8</v>
      </c>
      <c r="AM13" s="4">
        <v>8</v>
      </c>
      <c r="AN13" s="4">
        <v>14</v>
      </c>
      <c r="AO13" s="4">
        <v>15</v>
      </c>
      <c r="AP13" s="4">
        <v>15</v>
      </c>
      <c r="AQ13" s="4">
        <v>15</v>
      </c>
      <c r="AR13" s="4">
        <v>16</v>
      </c>
      <c r="AS13" s="4">
        <v>16</v>
      </c>
      <c r="AT13" s="4">
        <v>16</v>
      </c>
      <c r="AU13" s="4">
        <v>16</v>
      </c>
      <c r="AV13" s="4">
        <v>16</v>
      </c>
      <c r="AW13" s="4">
        <v>17</v>
      </c>
      <c r="AX13" s="4">
        <v>17</v>
      </c>
      <c r="AY13" s="7">
        <v>17</v>
      </c>
      <c r="AZ13" s="11">
        <v>17</v>
      </c>
      <c r="BA13" s="11">
        <v>15</v>
      </c>
      <c r="BB13" s="22">
        <v>15</v>
      </c>
      <c r="BC13" s="22">
        <v>15</v>
      </c>
      <c r="BD13" s="22">
        <v>15</v>
      </c>
      <c r="BE13" s="22">
        <v>15</v>
      </c>
      <c r="BF13" s="22">
        <v>15</v>
      </c>
      <c r="BG13" s="22">
        <v>15</v>
      </c>
      <c r="BH13" s="22">
        <v>15</v>
      </c>
      <c r="BI13" s="22">
        <v>15</v>
      </c>
      <c r="BJ13" s="22">
        <v>15</v>
      </c>
      <c r="BK13" s="1"/>
      <c r="BL13" s="1"/>
      <c r="BM13" s="1"/>
      <c r="BN13" s="1"/>
      <c r="BO13" s="1"/>
      <c r="BP13" s="1"/>
      <c r="BQ13" s="1"/>
      <c r="BR13" s="1"/>
      <c r="BS13" s="1"/>
      <c r="BT13" s="1"/>
      <c r="BU13" s="1"/>
      <c r="BV13" s="1"/>
      <c r="BW13" s="1"/>
      <c r="BX13" s="1"/>
    </row>
    <row r="14" spans="1:76" ht="18.75" x14ac:dyDescent="0.2">
      <c r="A14" s="16" t="s">
        <v>33</v>
      </c>
      <c r="B14" s="4">
        <f>5+6</f>
        <v>11</v>
      </c>
      <c r="C14" s="4">
        <f t="shared" ref="C14:K14" si="12">8+4</f>
        <v>12</v>
      </c>
      <c r="D14" s="4">
        <f t="shared" si="12"/>
        <v>12</v>
      </c>
      <c r="E14" s="4">
        <f t="shared" si="12"/>
        <v>12</v>
      </c>
      <c r="F14" s="4">
        <f t="shared" si="12"/>
        <v>12</v>
      </c>
      <c r="G14" s="4">
        <f t="shared" si="12"/>
        <v>12</v>
      </c>
      <c r="H14" s="4">
        <f t="shared" si="12"/>
        <v>12</v>
      </c>
      <c r="I14" s="4">
        <f t="shared" si="12"/>
        <v>12</v>
      </c>
      <c r="J14" s="4">
        <f t="shared" si="12"/>
        <v>12</v>
      </c>
      <c r="K14" s="4">
        <f t="shared" si="12"/>
        <v>12</v>
      </c>
      <c r="L14" s="4">
        <f>8+4</f>
        <v>12</v>
      </c>
      <c r="M14" s="4">
        <f>8+4</f>
        <v>12</v>
      </c>
      <c r="N14" s="4">
        <f>22+4</f>
        <v>26</v>
      </c>
      <c r="O14" s="4">
        <f t="shared" ref="O14:P14" si="13">22+4</f>
        <v>26</v>
      </c>
      <c r="P14" s="4">
        <f t="shared" si="13"/>
        <v>26</v>
      </c>
      <c r="Q14" s="4">
        <f>20+35</f>
        <v>55</v>
      </c>
      <c r="R14" s="4">
        <f>23+35</f>
        <v>58</v>
      </c>
      <c r="S14" s="4">
        <f>23+32</f>
        <v>55</v>
      </c>
      <c r="T14" s="4">
        <f>27+32</f>
        <v>59</v>
      </c>
      <c r="U14" s="4">
        <f>27+26</f>
        <v>53</v>
      </c>
      <c r="V14" s="4">
        <f>28+26</f>
        <v>54</v>
      </c>
      <c r="W14" s="4">
        <f>30+25</f>
        <v>55</v>
      </c>
      <c r="X14" s="4">
        <f>34+23</f>
        <v>57</v>
      </c>
      <c r="Y14" s="4">
        <f>38+19</f>
        <v>57</v>
      </c>
      <c r="Z14" s="4">
        <f>39+17</f>
        <v>56</v>
      </c>
      <c r="AA14" s="4">
        <f>39+16</f>
        <v>55</v>
      </c>
      <c r="AB14" s="4">
        <f>32+24</f>
        <v>56</v>
      </c>
      <c r="AC14" s="4">
        <f>32+24</f>
        <v>56</v>
      </c>
      <c r="AD14" s="4">
        <f>41+13</f>
        <v>54</v>
      </c>
      <c r="AE14" s="4">
        <f>42+13</f>
        <v>55</v>
      </c>
      <c r="AF14" s="4">
        <f>35+13</f>
        <v>48</v>
      </c>
      <c r="AG14" s="4">
        <f>38+13</f>
        <v>51</v>
      </c>
      <c r="AH14" s="4">
        <f>38+13</f>
        <v>51</v>
      </c>
      <c r="AI14" s="4">
        <f>38+13</f>
        <v>51</v>
      </c>
      <c r="AJ14" s="4">
        <f>38+13</f>
        <v>51</v>
      </c>
      <c r="AK14" s="4">
        <v>45</v>
      </c>
      <c r="AL14" s="4">
        <v>45</v>
      </c>
      <c r="AM14" s="4">
        <v>43</v>
      </c>
      <c r="AN14" s="4">
        <v>43</v>
      </c>
      <c r="AO14" s="4">
        <v>43</v>
      </c>
      <c r="AP14" s="4">
        <v>30</v>
      </c>
      <c r="AQ14" s="4">
        <v>27</v>
      </c>
      <c r="AR14" s="4">
        <v>26</v>
      </c>
      <c r="AS14" s="4">
        <v>26</v>
      </c>
      <c r="AT14" s="4">
        <v>25</v>
      </c>
      <c r="AU14" s="4">
        <v>23</v>
      </c>
      <c r="AV14" s="4">
        <v>22</v>
      </c>
      <c r="AW14" s="4">
        <v>22</v>
      </c>
      <c r="AX14" s="5">
        <v>20</v>
      </c>
      <c r="AY14" s="7">
        <v>20</v>
      </c>
      <c r="AZ14" s="7">
        <v>20</v>
      </c>
      <c r="BA14" s="7">
        <v>14</v>
      </c>
      <c r="BB14" s="21">
        <v>12</v>
      </c>
      <c r="BC14" s="21">
        <v>17</v>
      </c>
      <c r="BD14" s="21">
        <v>17</v>
      </c>
      <c r="BE14" s="21">
        <v>17</v>
      </c>
      <c r="BF14" s="21">
        <v>17</v>
      </c>
      <c r="BG14" s="21">
        <v>17</v>
      </c>
      <c r="BH14" s="21">
        <v>17</v>
      </c>
      <c r="BI14" s="21">
        <v>17</v>
      </c>
      <c r="BJ14" s="21">
        <v>17</v>
      </c>
      <c r="BK14" s="1"/>
      <c r="BL14" s="1"/>
      <c r="BM14" s="1"/>
      <c r="BN14" s="1"/>
      <c r="BO14" s="1"/>
      <c r="BP14" s="1"/>
      <c r="BQ14" s="1"/>
      <c r="BR14" s="1"/>
      <c r="BS14" s="1"/>
      <c r="BT14" s="1"/>
      <c r="BU14" s="1"/>
      <c r="BV14" s="1"/>
      <c r="BW14" s="1"/>
      <c r="BX14" s="1"/>
    </row>
    <row r="15" spans="1:76" x14ac:dyDescent="0.2">
      <c r="A15" s="8" t="s">
        <v>6</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1"/>
      <c r="AJ15" s="1"/>
      <c r="AK15" s="8"/>
      <c r="AL15" s="8"/>
      <c r="AM15" s="8"/>
      <c r="AN15" s="8"/>
      <c r="AO15" s="8"/>
      <c r="AP15" s="8"/>
      <c r="AQ15" s="8"/>
      <c r="AR15" s="8"/>
      <c r="AS15" s="8"/>
      <c r="AT15" s="8"/>
      <c r="AU15" s="8"/>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x14ac:dyDescent="0.2">
      <c r="A16" s="8" t="s">
        <v>23</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1"/>
      <c r="BL16" s="1"/>
      <c r="BM16" s="1"/>
      <c r="BN16" s="1"/>
      <c r="BO16" s="1"/>
      <c r="BP16" s="1"/>
      <c r="BQ16" s="1"/>
      <c r="BR16" s="1"/>
      <c r="BS16" s="1"/>
      <c r="BT16" s="1"/>
      <c r="BU16" s="1"/>
      <c r="BV16" s="1"/>
      <c r="BW16" s="1"/>
      <c r="BX16" s="1"/>
    </row>
    <row r="17" spans="1:76" x14ac:dyDescent="0.2">
      <c r="A17" s="8" t="s">
        <v>22</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32"/>
      <c r="AJ17" s="32"/>
      <c r="AK17" s="8"/>
      <c r="AL17" s="8"/>
      <c r="AM17" s="8"/>
      <c r="AN17" s="8"/>
      <c r="AO17" s="8"/>
      <c r="AP17" s="8"/>
      <c r="AQ17" s="8"/>
      <c r="AR17" s="8"/>
      <c r="AS17" s="8"/>
      <c r="AT17" s="8"/>
      <c r="AU17" s="8"/>
      <c r="AV17" s="32"/>
      <c r="AW17" s="32"/>
      <c r="AX17" s="32"/>
      <c r="AY17" s="32"/>
      <c r="AZ17" s="32"/>
      <c r="BA17" s="32"/>
      <c r="BB17" s="32"/>
      <c r="BC17" s="32"/>
      <c r="BD17" s="32"/>
      <c r="BE17" s="32"/>
      <c r="BF17" s="32"/>
      <c r="BG17" s="32"/>
      <c r="BH17" s="32"/>
      <c r="BI17" s="32"/>
      <c r="BJ17" s="32"/>
      <c r="BK17" s="1"/>
      <c r="BL17" s="1"/>
      <c r="BM17" s="1"/>
      <c r="BN17" s="1"/>
      <c r="BO17" s="1"/>
      <c r="BP17" s="1"/>
      <c r="BQ17" s="1"/>
      <c r="BR17" s="1"/>
      <c r="BS17" s="1"/>
      <c r="BT17" s="1"/>
      <c r="BU17" s="1"/>
      <c r="BV17" s="1"/>
      <c r="BW17" s="1"/>
      <c r="BX17" s="1"/>
    </row>
    <row r="18" spans="1:76"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8"/>
      <c r="AC18" s="8"/>
      <c r="AD18" s="10"/>
      <c r="AE18" s="10"/>
      <c r="AF18" s="10"/>
      <c r="AG18" s="10"/>
      <c r="AH18" s="10"/>
      <c r="AI18" s="1"/>
      <c r="AJ18" s="1"/>
      <c r="AK18" s="10"/>
      <c r="AL18" s="10"/>
      <c r="AM18" s="10"/>
      <c r="AN18" s="10"/>
      <c r="AO18" s="10"/>
      <c r="AP18" s="10"/>
      <c r="AQ18" s="10"/>
      <c r="AR18" s="10"/>
      <c r="AS18" s="10"/>
      <c r="AT18" s="10"/>
      <c r="AU18" s="10"/>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x14ac:dyDescent="0.2">
      <c r="A19" s="1" t="s">
        <v>20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x14ac:dyDescent="0.2">
      <c r="A20" s="1" t="s">
        <v>21</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31"/>
      <c r="BD20" s="31"/>
      <c r="BE20" s="31"/>
      <c r="BF20" s="31"/>
      <c r="BG20" s="31"/>
      <c r="BH20" s="31"/>
      <c r="BI20" s="31"/>
      <c r="BJ20" s="31"/>
      <c r="BK20" s="1"/>
      <c r="BL20" s="1"/>
      <c r="BM20" s="1"/>
      <c r="BN20" s="1"/>
      <c r="BO20" s="1"/>
      <c r="BP20" s="1"/>
      <c r="BQ20" s="1"/>
      <c r="BR20" s="1"/>
      <c r="BS20" s="1"/>
      <c r="BT20" s="1"/>
      <c r="BU20" s="1"/>
      <c r="BV20" s="1"/>
      <c r="BW20" s="1"/>
      <c r="BX20" s="1"/>
    </row>
    <row r="21" spans="1:76"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3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row>
    <row r="62" spans="1:76"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row>
    <row r="63" spans="1:76"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row>
    <row r="65" spans="1:76"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row>
    <row r="66" spans="1:76"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row>
    <row r="67" spans="1:76"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row>
    <row r="68" spans="1:76"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row>
    <row r="69" spans="1:76"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row>
    <row r="70" spans="1:76"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row>
    <row r="71" spans="1:76"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row>
    <row r="72" spans="1:76"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row>
    <row r="73" spans="1:76"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row>
    <row r="74" spans="1:76"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row>
    <row r="75" spans="1:76"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row>
    <row r="76" spans="1:76"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row>
    <row r="77" spans="1:76"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row>
    <row r="78" spans="1:76"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row>
    <row r="79" spans="1:76"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row>
    <row r="80" spans="1:76"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row>
    <row r="81" spans="1:76"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row>
    <row r="82" spans="1:76"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row>
    <row r="83" spans="1:76"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row>
    <row r="84" spans="1:76"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row>
    <row r="85" spans="1:76"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row>
    <row r="86" spans="1:76"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row>
    <row r="142" spans="1:76"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row>
    <row r="143" spans="1:76"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row>
    <row r="144" spans="1:76"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row>
    <row r="145" spans="1:76"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row>
    <row r="146" spans="1:76"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row>
    <row r="147" spans="1:76"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row>
    <row r="148" spans="1:76"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row>
    <row r="149" spans="1:76"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row>
    <row r="150" spans="1:76"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row>
    <row r="151" spans="1:76"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row>
    <row r="152" spans="1:76"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row>
    <row r="153" spans="1:76"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row>
    <row r="154" spans="1:76"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row>
    <row r="155" spans="1:76"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row>
    <row r="156" spans="1:76"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row>
    <row r="157" spans="1:76"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row>
    <row r="158" spans="1:76"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row>
    <row r="159" spans="1:76"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row>
    <row r="160" spans="1:76"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row>
    <row r="161" spans="1:76"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row>
    <row r="162" spans="1:76"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row>
    <row r="163" spans="1:76"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row>
    <row r="164" spans="1:76"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row>
    <row r="165" spans="1:76"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row>
    <row r="166" spans="1:76"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row>
    <row r="167" spans="1:76"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row>
    <row r="168" spans="1:76"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row>
    <row r="169" spans="1:76"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row>
    <row r="170" spans="1:76"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row>
    <row r="171" spans="1:76"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row>
    <row r="172" spans="1:76"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row>
    <row r="173" spans="1:76"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row>
    <row r="174" spans="1:76"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row>
    <row r="175" spans="1:76"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row>
    <row r="176" spans="1:76"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row>
    <row r="177" spans="1:76"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row>
    <row r="178" spans="1:76"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row>
    <row r="179" spans="1:76"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row>
    <row r="180" spans="1:76"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row>
    <row r="181" spans="1:76"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row>
    <row r="182" spans="1:76"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row>
    <row r="183" spans="1:76"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row>
    <row r="184" spans="1:76"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row>
    <row r="185" spans="1:76"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row>
    <row r="186" spans="1:76"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row>
    <row r="187" spans="1:76"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row>
    <row r="188" spans="1:76"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row>
    <row r="189" spans="1:76"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row>
    <row r="190" spans="1:76"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row>
    <row r="191" spans="1:76"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row>
    <row r="192" spans="1:76"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row>
    <row r="193" spans="1:76"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row>
    <row r="194" spans="1:76"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row>
    <row r="195" spans="1:76"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row>
    <row r="196" spans="1:76"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row>
    <row r="197" spans="1:76"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row>
    <row r="198" spans="1:76"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row>
    <row r="199" spans="1:76"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row>
    <row r="200" spans="1:76"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row>
    <row r="201" spans="1:76"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row>
    <row r="202" spans="1:76"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row>
    <row r="203" spans="1:76"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row>
    <row r="204" spans="1:76"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row>
    <row r="205" spans="1:76"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row>
    <row r="206" spans="1:76"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row>
    <row r="207" spans="1:76"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row>
    <row r="208" spans="1:76"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row>
    <row r="209" spans="1:76"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row>
    <row r="210" spans="1:76"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row>
    <row r="211" spans="1:76"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row>
    <row r="212" spans="1:76"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row>
    <row r="213" spans="1:76"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row>
    <row r="214" spans="1:76"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row>
    <row r="215" spans="1:76"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row>
    <row r="216" spans="1:76"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row>
    <row r="217" spans="1:76"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row>
    <row r="218" spans="1:76"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row>
    <row r="219" spans="1:76"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row>
    <row r="220" spans="1:76"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row>
    <row r="221" spans="1:76"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row>
    <row r="222" spans="1:76"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row>
    <row r="223" spans="1:76"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row>
    <row r="224" spans="1:76"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row>
    <row r="225" spans="1:76"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row>
    <row r="226" spans="1:76"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row>
    <row r="227" spans="1:76"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row>
    <row r="228" spans="1:76"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row>
    <row r="229" spans="1:76"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row>
    <row r="230" spans="1:76"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row>
    <row r="231" spans="1:76"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row>
    <row r="232" spans="1:76"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row>
    <row r="233" spans="1:76"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row>
    <row r="234" spans="1:76"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row>
    <row r="235" spans="1:76"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row>
    <row r="236" spans="1:76"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row>
    <row r="237" spans="1:76"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row>
    <row r="238" spans="1:76"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row>
    <row r="239" spans="1:76"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row>
    <row r="240" spans="1:76"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row>
    <row r="241" spans="1:76"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row>
    <row r="242" spans="1:76"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row>
    <row r="243" spans="1:76"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row>
    <row r="244" spans="1:76"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row>
    <row r="245" spans="1:76"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row>
    <row r="246" spans="1:76"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row>
    <row r="247" spans="1:76"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row>
    <row r="248" spans="1:76"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row>
    <row r="249" spans="1:76"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row>
    <row r="250" spans="1:76"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row>
    <row r="251" spans="1:76"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row>
    <row r="252" spans="1:76"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row>
    <row r="253" spans="1:76"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row>
    <row r="254" spans="1:76"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row>
    <row r="255" spans="1:76"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row>
    <row r="256" spans="1:76"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row>
    <row r="257" spans="1:76"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row>
    <row r="258" spans="1:76"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row>
    <row r="259" spans="1:76"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row>
    <row r="260" spans="1:76"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row>
    <row r="261" spans="1:76"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row>
    <row r="262" spans="1:76"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row>
    <row r="263" spans="1:76"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row>
    <row r="264" spans="1:76"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row>
    <row r="265" spans="1:76"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row>
    <row r="266" spans="1:76"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row>
    <row r="267" spans="1:76"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row>
    <row r="268" spans="1:76"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row>
    <row r="269" spans="1:76"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row>
    <row r="270" spans="1:76"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row>
    <row r="271" spans="1:76"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row>
    <row r="272" spans="1:76"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row>
    <row r="273" spans="1:66"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row>
    <row r="274" spans="1:66"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row>
    <row r="275" spans="1:66"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row>
    <row r="276" spans="1:66"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row>
    <row r="277" spans="1:66"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row>
    <row r="278" spans="1:66"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row>
    <row r="279" spans="1:66"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row>
    <row r="280" spans="1:66"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row>
    <row r="281" spans="1:66"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row>
    <row r="282" spans="1:66"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row>
    <row r="283" spans="1:66"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row>
    <row r="284" spans="1:66"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row>
    <row r="285" spans="1:66"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row>
    <row r="286" spans="1:66"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row>
    <row r="287" spans="1:66"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row>
    <row r="288" spans="1:66"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row>
    <row r="289" spans="1:66"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row>
    <row r="290" spans="1:66"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row>
    <row r="291" spans="1:66"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row>
    <row r="292" spans="1:66"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row>
    <row r="293" spans="1:66"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row>
    <row r="294" spans="1:66"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row>
    <row r="295" spans="1:66"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row>
    <row r="296" spans="1:66"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row>
    <row r="297" spans="1:66"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row>
    <row r="298" spans="1:66"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row>
    <row r="299" spans="1:66"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row>
    <row r="300" spans="1:66"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row>
    <row r="301" spans="1:66"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row>
    <row r="302" spans="1:66"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row>
    <row r="303" spans="1:66"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row>
    <row r="304" spans="1:66"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row>
    <row r="305" spans="1:66"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row>
    <row r="306" spans="1:66"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row>
    <row r="307" spans="1:66"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row>
    <row r="308" spans="1:66"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row>
    <row r="309" spans="1:66"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row>
    <row r="310" spans="1:66"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row>
    <row r="311" spans="1:66"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row>
    <row r="312" spans="1:66"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row>
    <row r="313" spans="1:66"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row>
    <row r="314" spans="1:66"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row>
    <row r="315" spans="1:66"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row>
    <row r="316" spans="1:66"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row>
    <row r="317" spans="1:66"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row>
    <row r="318" spans="1:66"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row>
    <row r="319" spans="1:66"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row>
    <row r="320" spans="1:66"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row>
    <row r="321" spans="1:66"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row>
    <row r="322" spans="1:66"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row>
    <row r="323" spans="1:66"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row>
    <row r="324" spans="1:66"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row>
    <row r="325" spans="1:66"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row>
    <row r="326" spans="1:66"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row>
    <row r="327" spans="1:66"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row>
    <row r="328" spans="1:66"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row>
    <row r="329" spans="1:66"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row>
    <row r="330" spans="1:66"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row>
    <row r="331" spans="1:66"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row>
    <row r="332" spans="1:66"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row>
    <row r="333" spans="1:66"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row>
    <row r="334" spans="1:66"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row>
    <row r="335" spans="1:66"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row>
    <row r="336" spans="1:66"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row>
    <row r="337" spans="1:66"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row>
    <row r="338" spans="1:66"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row>
    <row r="339" spans="1:66"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row>
    <row r="340" spans="1:66"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row>
    <row r="341" spans="1:66"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row>
    <row r="342" spans="1:66"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row>
    <row r="343" spans="1:66"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row>
    <row r="344" spans="1:66"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row>
    <row r="345" spans="1:66"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row>
    <row r="346" spans="1:66"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row>
    <row r="347" spans="1:66"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row>
    <row r="348" spans="1:66"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row>
    <row r="349" spans="1:66"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row>
    <row r="350" spans="1:66"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row>
    <row r="351" spans="1:66"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row>
    <row r="352" spans="1:66"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row>
    <row r="353" spans="1:66"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row>
    <row r="354" spans="1:66"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row>
    <row r="355" spans="1:66"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row>
    <row r="356" spans="1:66"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row>
    <row r="357" spans="1:66"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row>
    <row r="358" spans="1:66"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row>
    <row r="359" spans="1:66"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row>
    <row r="360" spans="1:66"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row>
    <row r="361" spans="1:66"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row>
    <row r="362" spans="1:66"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row>
    <row r="363" spans="1:66"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row>
    <row r="364" spans="1:66"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row>
    <row r="365" spans="1:66"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row>
    <row r="366" spans="1:66"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row>
    <row r="367" spans="1:66"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row>
    <row r="368" spans="1:66"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row>
    <row r="369" spans="1:66"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row>
    <row r="370" spans="1:66"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row>
    <row r="371" spans="1:66"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row>
    <row r="372" spans="1:66"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row>
    <row r="373" spans="1:66"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row>
    <row r="374" spans="1:66"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row>
    <row r="375" spans="1:66"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row>
    <row r="376" spans="1:66"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row>
    <row r="377" spans="1:66"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row>
    <row r="378" spans="1:66"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row>
    <row r="379" spans="1:66"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row>
    <row r="380" spans="1:66"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row>
    <row r="381" spans="1:66"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row>
    <row r="382" spans="1:66"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row>
    <row r="383" spans="1:66"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row>
    <row r="384" spans="1:66"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row>
    <row r="385" spans="1:66"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row>
    <row r="386" spans="1:66"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row>
    <row r="387" spans="1:66"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row>
    <row r="388" spans="1:66"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row>
    <row r="389" spans="1:66"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row>
    <row r="390" spans="1:66"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row>
    <row r="391" spans="1:66"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row>
    <row r="392" spans="1:66"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row>
    <row r="393" spans="1:66"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row>
    <row r="394" spans="1:66"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row>
    <row r="395" spans="1:66"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row>
    <row r="396" spans="1:66"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row>
    <row r="397" spans="1:66"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row>
    <row r="398" spans="1:66"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row>
    <row r="399" spans="1:66"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row>
    <row r="400" spans="1:66"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row>
    <row r="401" spans="1:66"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row>
    <row r="402" spans="1:66"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row>
    <row r="403" spans="1:66"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row>
    <row r="404" spans="1:66"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row>
    <row r="405" spans="1:66"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row>
    <row r="406" spans="1:66"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row>
    <row r="407" spans="1:66"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row>
    <row r="408" spans="1:66"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row>
    <row r="409" spans="1:66"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row>
    <row r="410" spans="1:66"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row>
    <row r="411" spans="1:66"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row>
    <row r="412" spans="1:66"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row>
    <row r="413" spans="1:66"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row>
    <row r="414" spans="1:66"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row>
    <row r="415" spans="1:66"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row>
    <row r="416" spans="1:66"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row>
    <row r="417" spans="1:66"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row>
    <row r="418" spans="1:66"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row>
    <row r="419" spans="1:66"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row>
    <row r="420" spans="1:66"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row>
    <row r="421" spans="1:66"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row>
    <row r="422" spans="1:66"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row>
    <row r="423" spans="1:66"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row>
    <row r="424" spans="1:66"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row>
    <row r="425" spans="1:66"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row>
    <row r="426" spans="1:66"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row>
    <row r="427" spans="1:66"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row>
    <row r="428" spans="1:66"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row>
    <row r="429" spans="1:66"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row>
    <row r="430" spans="1:66"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row>
    <row r="431" spans="1:66"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row>
    <row r="432" spans="1:66"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row>
    <row r="433" spans="1:66"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row>
    <row r="434" spans="1:66"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row>
    <row r="435" spans="1:66"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row>
    <row r="436" spans="1:66"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row>
    <row r="437" spans="1:66"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row>
    <row r="438" spans="1:66"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row>
    <row r="439" spans="1:66"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row>
    <row r="440" spans="1:66"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row>
    <row r="441" spans="1:66"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row>
    <row r="442" spans="1:66"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row>
    <row r="443" spans="1:66"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row>
    <row r="444" spans="1:66"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row>
    <row r="445" spans="1:66"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row>
    <row r="446" spans="1:66"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row>
    <row r="447" spans="1:66"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row>
    <row r="448" spans="1:66"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row>
    <row r="449" spans="1:66"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row>
    <row r="450" spans="1:66"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row>
    <row r="451" spans="1:66"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row>
    <row r="452" spans="1:66"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row>
    <row r="453" spans="1:66"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row>
    <row r="454" spans="1:66"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row>
    <row r="455" spans="1:66"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row>
    <row r="456" spans="1:66"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row>
    <row r="457" spans="1:66"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row>
    <row r="458" spans="1:66"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row>
    <row r="459" spans="1:66"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row>
    <row r="460" spans="1:66"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row>
    <row r="461" spans="1:66"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row>
    <row r="462" spans="1:66"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row>
    <row r="463" spans="1:66"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row>
    <row r="464" spans="1:66"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row>
    <row r="465" spans="1:66"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row>
    <row r="466" spans="1:66"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row>
    <row r="467" spans="1:66"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row>
    <row r="468" spans="1:66"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row>
    <row r="469" spans="1:66"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row>
    <row r="470" spans="1:66"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row>
    <row r="471" spans="1:66"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row>
    <row r="472" spans="1:66"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row>
    <row r="473" spans="1:66"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row>
    <row r="474" spans="1:66"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row>
  </sheetData>
  <pageMargins left="0.7" right="0.7" top="0.75" bottom="0.75" header="0.3" footer="0.3"/>
  <pageSetup orientation="portrait" r:id="rId1"/>
  <ignoredErrors>
    <ignoredError sqref="AM4:BD9 AK9:AL9 AA4:AJ4 AA10:AJ12 AB14:AJ14 E9:Q9 AE9:AJ9 X9:Z9 AA9:AD9 R9:W9"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0" ma:contentTypeDescription="Create a new document." ma:contentTypeScope="" ma:versionID="be0ad868a338c785fb2e6160a5f30e5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0886FA-DA71-4A6F-A054-8D6EF947177E}">
  <ds:schemaRefs>
    <ds:schemaRef ds:uri="http://schemas.microsoft.com/sharepoint/v3/contenttype/forms"/>
  </ds:schemaRefs>
</ds:datastoreItem>
</file>

<file path=customXml/itemProps2.xml><?xml version="1.0" encoding="utf-8"?>
<ds:datastoreItem xmlns:ds="http://schemas.openxmlformats.org/officeDocument/2006/customXml" ds:itemID="{24D6811E-FD32-4797-BCC8-4FB88E669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DE55076-239B-4A9C-8744-27CCC8CB084B}">
  <ds:schemaRefs>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2019-01-31T01:48:53Z</dcterms:created>
  <dcterms:modified xsi:type="dcterms:W3CDTF">2026-10-21T07:58:32Z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