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Work\2. Price Income &amp; Expenditure Statistics\1. Consumer Price Index\4. CPI By Years\2026\7. JULY 2026\JULY2026 - WEBSITE\"/>
    </mc:Choice>
  </mc:AlternateContent>
  <xr:revisionPtr revIDLastSave="0" documentId="13_ncr:1_{E4BFF3AB-16D9-4D1C-9C64-B95F16D2BF55}" xr6:coauthVersionLast="47" xr6:coauthVersionMax="47" xr10:uidLastSave="{00000000-0000-0000-0000-000000000000}"/>
  <bookViews>
    <workbookView xWindow="-120" yWindow="-120" windowWidth="29040" windowHeight="15720" tabRatio="658" activeTab="15" xr2:uid="{BB954135-0CAF-4226-A1F0-A89FD1AF1B0B}"/>
  </bookViews>
  <sheets>
    <sheet name="M07(2026) Detail" sheetId="3" r:id="rId1"/>
    <sheet name="Table 1" sheetId="12" state="hidden" r:id="rId2"/>
    <sheet name="Table 2" sheetId="13" state="hidden" r:id="rId3"/>
    <sheet name="Table 3" sheetId="14" state="hidden" r:id="rId4"/>
    <sheet name="Table 4" sheetId="15" state="hidden" r:id="rId5"/>
    <sheet name="FOOD MOM" sheetId="16" state="hidden" r:id="rId6"/>
    <sheet name="Table 5" sheetId="17" state="hidden" r:id="rId7"/>
    <sheet name="FOOD POP" sheetId="25" state="hidden" r:id="rId8"/>
    <sheet name="Table 6" sheetId="18" state="hidden" r:id="rId9"/>
    <sheet name="M07(2026)_Class(Working_D)" sheetId="4" state="hidden" r:id="rId10"/>
    <sheet name="M07(2026)_Durability" sheetId="5" state="hidden" r:id="rId11"/>
    <sheet name="Durability (POP)" sheetId="6" state="hidden" r:id="rId12"/>
    <sheet name="ENGINE A" sheetId="10" state="hidden" r:id="rId13"/>
    <sheet name="ENGINE B" sheetId="11" state="hidden" r:id="rId14"/>
    <sheet name="M07(2026) Annex 2" sheetId="7" r:id="rId15"/>
    <sheet name="M07(2026) Annex 3" sheetId="21" r:id="rId16"/>
    <sheet name="SubClass (Annex_Working)" sheetId="8" state="hidden" r:id="rId17"/>
    <sheet name="M02(2026)_Graph SMES" sheetId="22" state="hidden" r:id="rId18"/>
    <sheet name="Sheet1" sheetId="23" state="hidden" r:id="rId19"/>
  </sheets>
  <definedNames>
    <definedName name="_xlnm._FilterDatabase" localSheetId="12" hidden="1">'ENGINE A'!$J$1:$K$1053</definedName>
    <definedName name="_xlnm._FilterDatabase" localSheetId="13" hidden="1">'ENGINE B'!$A$1:$Y$1749</definedName>
    <definedName name="_xlnm._FilterDatabase" localSheetId="15" hidden="1">'M07(2026) Annex 3'!$A$7:$R$429</definedName>
    <definedName name="_xlnm._FilterDatabase" localSheetId="0" hidden="1">'M07(2026) Detail'!$G$6:$Q$18</definedName>
    <definedName name="_xlnm._FilterDatabase" localSheetId="9" hidden="1">'M07(2026)_Class(Working_D)'!$A$6:$M$141</definedName>
    <definedName name="_xlnm._FilterDatabase" localSheetId="16" hidden="1">'SubClass (Annex_Working)'!$A$7:$AL$429</definedName>
    <definedName name="arraySelect" localSheetId="15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15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4">'M07(2026) Annex 2'!$A$1:$R$241</definedName>
    <definedName name="_xlnm.Print_Area" localSheetId="15">'M07(2026) Annex 3'!$A$1:$R$439</definedName>
    <definedName name="_xlnm.Print_Titles" localSheetId="15">'M07(2026)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I16" i="6" l="1"/>
  <c r="DJ16" i="6" s="1"/>
  <c r="DH16" i="6"/>
  <c r="DI15" i="6"/>
  <c r="DJ15" i="6" s="1"/>
  <c r="DH15" i="6"/>
  <c r="DI14" i="6"/>
  <c r="DH14" i="6"/>
  <c r="DI13" i="6"/>
  <c r="DH13" i="6"/>
  <c r="DI12" i="6"/>
  <c r="DH12" i="6"/>
  <c r="DI11" i="6"/>
  <c r="DK11" i="6" s="1"/>
  <c r="DL11" i="6" s="1"/>
  <c r="DH11" i="6"/>
  <c r="DI10" i="6"/>
  <c r="DJ10" i="6" s="1"/>
  <c r="DH10" i="6"/>
  <c r="DI9" i="6"/>
  <c r="DH9" i="6"/>
  <c r="DI8" i="6"/>
  <c r="DH8" i="6"/>
  <c r="DI7" i="6"/>
  <c r="DH7" i="6"/>
  <c r="DJ8" i="6"/>
  <c r="DK8" i="6"/>
  <c r="DL8" i="6"/>
  <c r="DJ9" i="6"/>
  <c r="DK9" i="6"/>
  <c r="DL9" i="6" s="1"/>
  <c r="DJ13" i="6"/>
  <c r="DK13" i="6"/>
  <c r="DL13" i="6"/>
  <c r="DJ6" i="6"/>
  <c r="DI6" i="6"/>
  <c r="DH6" i="6"/>
  <c r="DK16" i="6" l="1"/>
  <c r="DL16" i="6" s="1"/>
  <c r="DJ11" i="6"/>
  <c r="DK10" i="6"/>
  <c r="DL10" i="6" s="1"/>
  <c r="DK15" i="6"/>
  <c r="DL15" i="6" s="1"/>
  <c r="Y199" i="8" l="1" a="1"/>
  <c r="Y22" i="8" a="1"/>
  <c r="Y83" i="8" a="1"/>
  <c r="Y265" i="8" a="1"/>
  <c r="Y122" i="8" a="1"/>
  <c r="Y45" i="8" a="1"/>
  <c r="Y98" i="8" a="1"/>
  <c r="Y281" i="8" a="1"/>
  <c r="Y152" i="8" a="1"/>
  <c r="Y286" i="8" a="1"/>
  <c r="Y181" i="8" a="1"/>
  <c r="Y115" i="8" a="1"/>
  <c r="Y29" i="8" a="1"/>
  <c r="Y25" i="8" a="1"/>
  <c r="Y24" i="8" a="1"/>
  <c r="Y124" i="8" a="1"/>
  <c r="Y166" i="8" a="1"/>
  <c r="Y125" i="8" a="1"/>
  <c r="Y141" i="8" a="1"/>
  <c r="Y229" i="8" a="1"/>
  <c r="Y151" i="8" a="1"/>
  <c r="Y188" i="8" a="1"/>
  <c r="Y204" i="8" a="1"/>
  <c r="Y186" i="8" a="1"/>
  <c r="Y243" i="8" a="1"/>
  <c r="Y54" i="8" a="1"/>
  <c r="Y156" i="8" a="1"/>
  <c r="Y134" i="8" a="1"/>
  <c r="Y276" i="8" a="1"/>
  <c r="Y162" i="8" a="1"/>
  <c r="Y139" i="8" a="1"/>
  <c r="Y108" i="8" a="1"/>
  <c r="Y18" i="8" a="1"/>
  <c r="Y36" i="8" a="1"/>
  <c r="Y164" i="8" a="1"/>
  <c r="Y182" i="8" a="1"/>
  <c r="Y183" i="8" a="1"/>
  <c r="Y19" i="8" a="1"/>
  <c r="Y178" i="8" a="1"/>
  <c r="Y192" i="8" a="1"/>
  <c r="Y268" i="8" a="1"/>
  <c r="Y272" i="8" a="1"/>
  <c r="Y284" i="8" a="1"/>
  <c r="Y126" i="8" a="1"/>
  <c r="Y66" i="8" a="1"/>
  <c r="Y231" i="8" a="1"/>
  <c r="Y138" i="8" a="1"/>
  <c r="Y132" i="8" a="1"/>
  <c r="Y128" i="8" a="1"/>
  <c r="Y107" i="8" a="1"/>
  <c r="Y212" i="8" a="1"/>
  <c r="Y255" i="8" a="1"/>
  <c r="Y52" i="8" a="1"/>
  <c r="Y9" i="8" a="1"/>
  <c r="Y65" i="8" a="1"/>
  <c r="Y270" i="8" a="1"/>
  <c r="Y196" i="8" a="1"/>
  <c r="Y293" i="8" a="1"/>
  <c r="Y28" i="8" a="1"/>
  <c r="Y117" i="8" a="1"/>
  <c r="Y160" i="8" a="1"/>
  <c r="Y119" i="8" a="1"/>
  <c r="Y267" i="8" a="1"/>
  <c r="Y245" i="8" a="1"/>
  <c r="Y274" i="8" a="1"/>
  <c r="Y198" i="8" a="1"/>
  <c r="Y230" i="8" a="1"/>
  <c r="Y41" i="8" a="1"/>
  <c r="Y105" i="8" a="1"/>
  <c r="Y81" i="8" a="1"/>
  <c r="Y88" i="8" a="1"/>
  <c r="Y112" i="8" a="1"/>
  <c r="Y273" i="8" a="1"/>
  <c r="Y30" i="8" a="1"/>
  <c r="Y73" i="8" a="1"/>
  <c r="Y271" i="8" a="1"/>
  <c r="Y144" i="8" a="1"/>
  <c r="Y80" i="8" a="1"/>
  <c r="Y143" i="8" a="1"/>
  <c r="Y213" i="8" a="1"/>
  <c r="Y290" i="8" a="1"/>
  <c r="Y227" i="8" a="1"/>
  <c r="Y241" i="8" a="1"/>
  <c r="Y233" i="8" a="1"/>
  <c r="Y193" i="8" a="1"/>
  <c r="Y43" i="8" a="1"/>
  <c r="Y256" i="8" a="1"/>
  <c r="Y70" i="8" a="1"/>
  <c r="Y86" i="8" a="1"/>
  <c r="Y238" i="8" a="1"/>
  <c r="Y146" i="8" a="1"/>
  <c r="Y153" i="8" a="1"/>
  <c r="Y111" i="8" a="1"/>
  <c r="Y140" i="8" a="1"/>
  <c r="Y258" i="8" a="1"/>
  <c r="Y214" i="8" a="1"/>
  <c r="Y85" i="8" a="1"/>
  <c r="Y16" i="8" a="1"/>
  <c r="Y104" i="8" a="1"/>
  <c r="Y236" i="8" a="1"/>
  <c r="Y248" i="8" a="1"/>
  <c r="Y232" i="8" a="1"/>
  <c r="Y287" i="8" a="1"/>
  <c r="Y207" i="8" a="1"/>
  <c r="Y21" i="8" a="1"/>
  <c r="Y31" i="8" a="1"/>
  <c r="Y218" i="8" a="1"/>
  <c r="Y205" i="8" a="1"/>
  <c r="Y219" i="8" a="1"/>
  <c r="Y14" i="8" a="1"/>
  <c r="Y131" i="8" a="1"/>
  <c r="Y222" i="8" a="1"/>
  <c r="Y95" i="8" a="1"/>
  <c r="Y40" i="8" a="1"/>
  <c r="Y82" i="8" a="1"/>
  <c r="Y77" i="8" a="1"/>
  <c r="Y203" i="8" a="1"/>
  <c r="Y26" i="8" a="1"/>
  <c r="Y12" i="8" a="1"/>
  <c r="Y217" i="8" a="1"/>
  <c r="Y208" i="8" a="1"/>
  <c r="Y184" i="8" a="1"/>
  <c r="Y42" i="8" a="1"/>
  <c r="Y209" i="8" a="1"/>
  <c r="Y34" i="8" a="1"/>
  <c r="Y57" i="8" a="1"/>
  <c r="Y37" i="8" a="1"/>
  <c r="Y96" i="8" a="1"/>
  <c r="Y97" i="8" a="1"/>
  <c r="Y278" i="8" a="1"/>
  <c r="Y226" i="8" a="1"/>
  <c r="Y103" i="8" a="1"/>
  <c r="Y67" i="8" a="1"/>
  <c r="Y249" i="8" a="1"/>
  <c r="Y39" i="8" a="1"/>
  <c r="Y47" i="8" a="1"/>
  <c r="Y172" i="8" a="1"/>
  <c r="Y60" i="8" a="1"/>
  <c r="Y289" i="8" a="1"/>
  <c r="Y234" i="8" a="1"/>
  <c r="Y100" i="8" a="1"/>
  <c r="Y201" i="8" a="1"/>
  <c r="Y89" i="8" a="1"/>
  <c r="Y114" i="8" a="1"/>
  <c r="Y291" i="8" a="1"/>
  <c r="Y251" i="8" a="1"/>
  <c r="Y72" i="8" a="1"/>
  <c r="Y147" i="8" a="1"/>
  <c r="Y87" i="8" a="1"/>
  <c r="Y246" i="8" a="1"/>
  <c r="Y253" i="8" a="1"/>
  <c r="Y279" i="8" a="1"/>
  <c r="Y50" i="8" a="1"/>
  <c r="Y163" i="8" a="1"/>
  <c r="Y20" i="8" a="1"/>
  <c r="Y15" i="8" a="1"/>
  <c r="Y51" i="8" a="1"/>
  <c r="Y35" i="8" a="1"/>
  <c r="Y61" i="8" a="1"/>
  <c r="Y116" i="8" a="1"/>
  <c r="Y133" i="8" a="1"/>
  <c r="Y176" i="8" a="1"/>
  <c r="Y102" i="8" a="1"/>
  <c r="Y53" i="8" a="1"/>
  <c r="Y123" i="8" a="1"/>
  <c r="Y91" i="8" a="1"/>
  <c r="Y185" i="8" a="1"/>
  <c r="Y154" i="8" a="1"/>
  <c r="Y92" i="8" a="1"/>
  <c r="Y170" i="8" a="1"/>
  <c r="Y101" i="8" l="1" a="1"/>
  <c r="Y150" i="8" a="1"/>
  <c r="Y159" i="8" a="1"/>
  <c r="Y106" i="8" a="1"/>
  <c r="Y13" i="8" a="1"/>
  <c r="Y113" i="8" a="1"/>
  <c r="Y110" i="8" a="1"/>
  <c r="Y202" i="8" a="1"/>
  <c r="Y118" i="8" a="1"/>
  <c r="Y262" i="8" a="1"/>
  <c r="Y94" i="8" a="1"/>
  <c r="Y63" i="8" a="1"/>
  <c r="Y10" i="8" a="1"/>
  <c r="Y130" i="8" a="1"/>
  <c r="Y68" i="8" a="1"/>
  <c r="Y120" i="8" a="1"/>
  <c r="Y55" i="8" a="1"/>
  <c r="Y129" i="8" a="1"/>
  <c r="Y259" i="8" a="1"/>
  <c r="Y275" i="8" a="1"/>
  <c r="Y79" i="8" a="1"/>
  <c r="Y244" i="8" a="1"/>
  <c r="Y194" i="8" a="1"/>
  <c r="Y165" i="8" a="1"/>
  <c r="Y288" i="8" a="1"/>
  <c r="Y145" i="8" a="1"/>
  <c r="Y148" i="8" a="1"/>
  <c r="Y149" i="8" a="1"/>
  <c r="Y285" i="8" a="1"/>
  <c r="Y74" i="8" a="1"/>
  <c r="Y189" i="8" a="1"/>
  <c r="Y260" i="8" a="1"/>
  <c r="Y137" i="8" a="1"/>
  <c r="Y44" i="8" a="1"/>
  <c r="Y109" i="8" a="1"/>
  <c r="Y174" i="8" a="1"/>
  <c r="Y269" i="8" a="1"/>
  <c r="Y283" i="8" a="1"/>
  <c r="Y257" i="8" a="1"/>
  <c r="Y206" i="8" a="1"/>
  <c r="Y99" i="8" a="1"/>
  <c r="Y121" i="8" a="1"/>
  <c r="Y292" i="8" a="1"/>
  <c r="Y158" i="8" a="1"/>
  <c r="Y239" i="8" a="1"/>
  <c r="Y225" i="8" a="1"/>
  <c r="Y59" i="8" a="1"/>
  <c r="Y177" i="8" a="1"/>
  <c r="Y93" i="8" a="1"/>
  <c r="Y264" i="8" a="1"/>
  <c r="Y136" i="8" a="1"/>
  <c r="Y211" i="8" a="1"/>
  <c r="Y11" i="8" a="1"/>
  <c r="Y168" i="8" a="1"/>
  <c r="Y76" i="8" a="1"/>
  <c r="Y27" i="8" a="1"/>
  <c r="Y135" i="8" a="1"/>
  <c r="Y197" i="8" a="1"/>
  <c r="AH224" i="8" a="1"/>
  <c r="Y175" i="8" a="1"/>
  <c r="Y228" i="8" a="1"/>
  <c r="Y48" i="8" a="1"/>
  <c r="Y161" i="8" a="1"/>
  <c r="Y180" i="8" a="1"/>
  <c r="Y247" i="8" a="1"/>
  <c r="Y187" i="8" a="1"/>
  <c r="Y56" i="8" a="1"/>
  <c r="Y195" i="8" a="1"/>
  <c r="Y167" i="8" a="1"/>
  <c r="Y252" i="8" a="1"/>
  <c r="Y263" i="8" a="1"/>
  <c r="Y155" i="8" a="1"/>
  <c r="Y266" i="8" a="1"/>
  <c r="Y277" i="8" a="1"/>
  <c r="Y78" i="8" a="1"/>
  <c r="Y32" i="8" a="1"/>
  <c r="Y23" i="8" a="1"/>
  <c r="Y200" i="8" a="1"/>
  <c r="Y84" i="8" a="1"/>
  <c r="Y46" i="8" a="1"/>
  <c r="Y142" i="8" a="1"/>
  <c r="Y58" i="8" a="1"/>
  <c r="Y169" i="8" a="1"/>
  <c r="Y75" i="8" a="1"/>
  <c r="Y62" i="8" a="1"/>
  <c r="Y223" i="8" a="1"/>
  <c r="Y38" i="8" a="1"/>
  <c r="Y250" i="8" a="1"/>
  <c r="AH244" i="8" l="1" a="1"/>
  <c r="AH229" i="8" a="1"/>
  <c r="AH125" i="8" a="1"/>
  <c r="AH242" i="8" a="1"/>
  <c r="AH53" i="8" a="1"/>
  <c r="AH34" i="8" a="1"/>
  <c r="AH269" i="8" a="1"/>
  <c r="AH194" i="8" a="1"/>
  <c r="AH217" i="8" a="1"/>
  <c r="AH81" i="8" a="1"/>
  <c r="AH33" i="8" a="1"/>
  <c r="AH247" i="8" a="1"/>
  <c r="AH262" i="8" a="1"/>
  <c r="AH198" i="8" a="1"/>
  <c r="AH218" i="8" a="1"/>
  <c r="AH85" i="8" a="1"/>
  <c r="AH30" i="8" a="1"/>
  <c r="AH216" i="8" a="1"/>
  <c r="AH139" i="8" a="1"/>
  <c r="AH135" i="8" a="1"/>
  <c r="AH9" i="8" a="1"/>
  <c r="AH273" i="8" a="1"/>
  <c r="Y191" i="8" a="1"/>
  <c r="AH94" i="8" a="1"/>
  <c r="AH108" i="8" a="1"/>
  <c r="AH74" i="8" a="1"/>
  <c r="AH215" i="8" a="1"/>
  <c r="AH36" i="8" a="1"/>
  <c r="AH264" i="8" a="1"/>
  <c r="AH115" i="8" a="1"/>
  <c r="AH175" i="8" a="1"/>
  <c r="AH199" i="8" a="1"/>
  <c r="AH193" i="8" a="1"/>
  <c r="AH208" i="8" a="1"/>
  <c r="AH187" i="8" a="1"/>
  <c r="Y157" i="8" a="1"/>
  <c r="AH183" i="8" a="1"/>
  <c r="AH141" i="8" a="1"/>
  <c r="AH79" i="8" a="1"/>
  <c r="AH177" i="8" a="1"/>
  <c r="AH17" i="8" a="1"/>
  <c r="AH35" i="8" a="1"/>
  <c r="AH113" i="8" a="1"/>
  <c r="AH140" i="8" a="1"/>
  <c r="AH231" i="8" a="1"/>
  <c r="AH230" i="8" a="1"/>
  <c r="AH122" i="8" a="1"/>
  <c r="AH64" i="8" a="1"/>
  <c r="Y240" i="8" a="1"/>
  <c r="Y282" i="8" a="1"/>
  <c r="AH131" i="8" a="1"/>
  <c r="AH174" i="8" a="1"/>
  <c r="AH73" i="8" a="1"/>
  <c r="AH163" i="8" a="1"/>
  <c r="AH143" i="8" a="1"/>
  <c r="AH88" i="8" a="1"/>
  <c r="AH78" i="8" a="1"/>
  <c r="AH289" i="8" a="1"/>
  <c r="AH112" i="8" a="1"/>
  <c r="AH202" i="8" a="1"/>
  <c r="AH184" i="8" a="1"/>
  <c r="Y215" i="8" a="1"/>
  <c r="AH261" i="8" a="1"/>
  <c r="AH191" i="8" a="1"/>
  <c r="AH82" i="8" a="1"/>
  <c r="AH55" i="8" a="1"/>
  <c r="AH109" i="8" a="1"/>
  <c r="AH84" i="8" a="1"/>
  <c r="AH214" i="8" a="1"/>
  <c r="AH268" i="8" a="1"/>
  <c r="AH71" i="8" a="1"/>
  <c r="AH116" i="8" a="1"/>
  <c r="AH56" i="8" a="1"/>
  <c r="AH155" i="8" a="1"/>
  <c r="AH284" i="8" a="1"/>
  <c r="Y173" i="8" a="1"/>
  <c r="AH62" i="8" a="1"/>
  <c r="AH166" i="8" a="1"/>
  <c r="AH237" i="8" a="1"/>
  <c r="AH256" i="8" a="1"/>
  <c r="AH127" i="8" a="1"/>
  <c r="AH119" i="8" a="1"/>
  <c r="AH267" i="8" a="1"/>
  <c r="AH283" i="8" a="1"/>
  <c r="AH173" i="8" a="1"/>
  <c r="AH128" i="8" a="1"/>
  <c r="AH212" i="8" a="1"/>
  <c r="Y71" i="8" a="1"/>
  <c r="AH46" i="8" a="1"/>
  <c r="AH196" i="8" a="1"/>
  <c r="AH52" i="8" a="1"/>
  <c r="Y254" i="8" a="1"/>
  <c r="AH226" i="8" a="1"/>
  <c r="AH167" i="8" a="1"/>
  <c r="Y210" i="8" a="1"/>
  <c r="AH275" i="8" a="1"/>
  <c r="AH253" i="8" a="1"/>
  <c r="AH182" i="8" a="1"/>
  <c r="AH43" i="8" a="1"/>
  <c r="AH292" i="8" a="1"/>
  <c r="AH160" i="8" a="1"/>
  <c r="AH28" i="8" a="1"/>
  <c r="AH63" i="8" a="1"/>
  <c r="AH107" i="8" a="1"/>
  <c r="AH206" i="8" a="1"/>
  <c r="AH93" i="8" a="1"/>
  <c r="AH238" i="8" a="1"/>
  <c r="Y69" i="8" a="1"/>
  <c r="AH240" i="8" a="1"/>
  <c r="AH114" i="8" a="1"/>
  <c r="AH227" i="8" a="1"/>
  <c r="AH145" i="8" a="1"/>
  <c r="AH130" i="8" a="1"/>
  <c r="AH124" i="8" a="1"/>
  <c r="AH258" i="8" a="1"/>
  <c r="AH87" i="8" a="1"/>
  <c r="AH42" i="8" a="1"/>
  <c r="AH69" i="8" a="1"/>
  <c r="AH246" i="8" a="1"/>
  <c r="AH20" i="8" a="1"/>
  <c r="AH156" i="8" a="1"/>
  <c r="Y280" i="8" a="1"/>
  <c r="AH220" i="8" a="1"/>
  <c r="AH228" i="8" a="1"/>
  <c r="AH287" i="8" a="1"/>
  <c r="AH162" i="8" a="1"/>
  <c r="AH98" i="8" a="1"/>
  <c r="AH138" i="8" a="1"/>
  <c r="AH97" i="8" a="1"/>
  <c r="AH10" i="8" a="1"/>
  <c r="AH32" i="8" a="1"/>
  <c r="Y127" i="8" a="1"/>
  <c r="Y235" i="8" a="1"/>
  <c r="AH24" i="8" a="1"/>
  <c r="AH189" i="8" a="1"/>
  <c r="AH37" i="8" a="1"/>
  <c r="AH281" i="8" a="1"/>
  <c r="AH13" i="8" a="1"/>
  <c r="AH133" i="8" a="1"/>
  <c r="AH205" i="8" a="1"/>
  <c r="AH195" i="8" a="1"/>
  <c r="AH200" i="8" a="1"/>
  <c r="AH142" i="8" a="1"/>
  <c r="AH40" i="8" a="1"/>
  <c r="AH188" i="8" a="1"/>
  <c r="AH26" i="8" a="1"/>
  <c r="AH146" i="8" a="1"/>
  <c r="AH148" i="8" a="1"/>
  <c r="AH252" i="8" a="1"/>
  <c r="AH278" i="8" a="1"/>
  <c r="AH290" i="8" a="1"/>
  <c r="AH101" i="8" a="1"/>
  <c r="AH22" i="8" a="1"/>
  <c r="AH90" i="8" a="1"/>
  <c r="AH29" i="8" a="1"/>
  <c r="AH25" i="8" a="1"/>
  <c r="AH285" i="8" a="1"/>
  <c r="AH239" i="8" a="1"/>
  <c r="AH291" i="8" a="1"/>
  <c r="AH137" i="8" a="1"/>
  <c r="AH39" i="8" a="1"/>
  <c r="AH80" i="8" a="1"/>
  <c r="AH75" i="8" a="1"/>
  <c r="AH225" i="8" a="1"/>
  <c r="AH185" i="8" a="1"/>
  <c r="AH14" i="8" a="1"/>
  <c r="AH118" i="8" a="1"/>
  <c r="AH171" i="8" a="1"/>
  <c r="AH41" i="8" a="1"/>
  <c r="AH232" i="8" a="1"/>
  <c r="AH144" i="8" a="1"/>
  <c r="AH150" i="8" a="1"/>
  <c r="AH58" i="8" a="1"/>
  <c r="Y224" i="8" a="1"/>
  <c r="AH51" i="8" a="1"/>
  <c r="AH59" i="8" a="1"/>
  <c r="AH179" i="8" a="1"/>
  <c r="AH147" i="8" a="1"/>
  <c r="AH181" i="8" a="1"/>
  <c r="AH158" i="8" a="1"/>
  <c r="AH277" i="8" a="1"/>
  <c r="AH178" i="8" a="1"/>
  <c r="AH280" i="8" a="1"/>
  <c r="Y220" i="8" a="1"/>
  <c r="AH254" i="8" a="1"/>
  <c r="AH126" i="8" a="1"/>
  <c r="AH203" i="8" a="1"/>
  <c r="AH151" i="8" a="1"/>
  <c r="AH27" i="8" a="1"/>
  <c r="AH245" i="8" a="1"/>
  <c r="AH44" i="8" a="1"/>
  <c r="AH168" i="8" a="1"/>
  <c r="AH65" i="8" a="1"/>
  <c r="AH161" i="8" a="1"/>
  <c r="AH154" i="8" a="1"/>
  <c r="AH123" i="8" a="1"/>
  <c r="AH57" i="8" a="1"/>
  <c r="AH288" i="8" a="1"/>
  <c r="AH134" i="8" a="1"/>
  <c r="AH272" i="8" a="1"/>
  <c r="AH77" i="8" a="1"/>
  <c r="AH276" i="8" a="1"/>
  <c r="AH293" i="8" a="1"/>
  <c r="AH241" i="8" a="1"/>
  <c r="AH16" i="8" a="1"/>
  <c r="AH49" i="8" a="1"/>
  <c r="AH106" i="8" a="1"/>
  <c r="AH279" i="8" a="1"/>
  <c r="AH260" i="8" a="1"/>
  <c r="AH219" i="8" a="1"/>
  <c r="AH164" i="8" a="1"/>
  <c r="AH120" i="8" a="1"/>
  <c r="AH250" i="8" a="1"/>
  <c r="AH197" i="8" a="1"/>
  <c r="AH96" i="8" a="1"/>
  <c r="AH67" i="8" a="1"/>
  <c r="AH38" i="8" a="1"/>
  <c r="AH207" i="8" a="1"/>
  <c r="AH100" i="8" a="1"/>
  <c r="AH45" i="8" a="1"/>
  <c r="AH89" i="8" a="1"/>
  <c r="AH76" i="8" a="1"/>
  <c r="AH19" i="8" a="1"/>
  <c r="AH18" i="8" a="1"/>
  <c r="AH110" i="8" a="1"/>
  <c r="Y64" i="8" a="1"/>
  <c r="AH235" i="8" a="1"/>
  <c r="AH223" i="8" a="1"/>
  <c r="AH211" i="8" a="1"/>
  <c r="AH129" i="8" a="1"/>
  <c r="AH259" i="8" a="1"/>
  <c r="AH180" i="8" a="1"/>
  <c r="AH111" i="8" a="1"/>
  <c r="AH186" i="8" a="1"/>
  <c r="AH165" i="8" a="1"/>
  <c r="AH222" i="8" a="1"/>
  <c r="Y216" i="8" a="1"/>
  <c r="AH221" i="8" a="1"/>
  <c r="AH102" i="8" a="1"/>
  <c r="AH209" i="8" a="1"/>
  <c r="AH103" i="8" a="1"/>
  <c r="AH92" i="8" a="1"/>
  <c r="AH286" i="8" a="1"/>
  <c r="AH149" i="8" a="1"/>
  <c r="AH152" i="8" a="1"/>
  <c r="AH132" i="8" a="1"/>
  <c r="AH12" i="8" a="1"/>
  <c r="AH70" i="8" a="1"/>
  <c r="AH105" i="8" a="1"/>
  <c r="AH263" i="8" a="1"/>
  <c r="AH210" i="8" a="1"/>
  <c r="AH47" i="8" a="1"/>
  <c r="AH153" i="8" a="1"/>
  <c r="Y33" i="8" a="1"/>
  <c r="AH257" i="8" a="1"/>
  <c r="AH68" i="8" a="1"/>
  <c r="Y179" i="8" a="1"/>
  <c r="AH201" i="8" a="1"/>
  <c r="AH157" i="8" a="1"/>
  <c r="Y242" i="8" a="1"/>
  <c r="AH104" i="8" a="1"/>
  <c r="AH11" i="8" a="1"/>
  <c r="AH61" i="8" a="1"/>
  <c r="AH72" i="8" a="1"/>
  <c r="AH91" i="8" a="1"/>
  <c r="AH54" i="8" a="1"/>
  <c r="AH83" i="8" a="1"/>
  <c r="AH31" i="8" a="1"/>
  <c r="Y17" i="8" a="1"/>
  <c r="AH270" i="8" a="1"/>
  <c r="AH204" i="8" a="1"/>
  <c r="AH21" i="8" a="1"/>
  <c r="Y237" i="8" a="1"/>
  <c r="AH192" i="8" a="1"/>
  <c r="AH95" i="8" a="1"/>
  <c r="AH159" i="8" a="1"/>
  <c r="AH172" i="8" a="1"/>
  <c r="AH117" i="8" a="1"/>
  <c r="Y261" i="8" a="1"/>
  <c r="AH266" i="8" a="1"/>
  <c r="AH50" i="8" a="1"/>
  <c r="AH282" i="8" a="1"/>
  <c r="AH190" i="8" a="1"/>
  <c r="AH60" i="8" a="1"/>
  <c r="AH255" i="8" a="1"/>
  <c r="AH249" i="8" a="1"/>
  <c r="Y190" i="8" a="1"/>
  <c r="AH271" i="8" a="1"/>
  <c r="AH213" i="8" a="1"/>
  <c r="AH15" i="8" a="1"/>
  <c r="AH251" i="8" a="1"/>
  <c r="Y221" i="8" a="1"/>
  <c r="AH243" i="8" a="1"/>
  <c r="AH86" i="8" a="1"/>
  <c r="AH136" i="8" a="1"/>
  <c r="Y171" i="8" a="1"/>
  <c r="AH236" i="8" a="1"/>
  <c r="AH234" i="8" a="1"/>
  <c r="AH169" i="8" a="1"/>
  <c r="AH121" i="8" a="1"/>
  <c r="AH99" i="8" a="1"/>
  <c r="AH274" i="8" a="1"/>
  <c r="AH48" i="8" a="1"/>
  <c r="AH265" i="8" a="1"/>
  <c r="AH233" i="8" a="1"/>
  <c r="AH23" i="8" a="1"/>
  <c r="AH170" i="8" a="1"/>
  <c r="Y49" i="8" a="1"/>
  <c r="AH248" i="8" a="1"/>
  <c r="AH66" i="8" a="1"/>
  <c r="AH176" i="8" a="1"/>
  <c r="Y90" i="8" a="1"/>
  <c r="C2" i="25" l="1" a="1"/>
  <c r="C17" i="25" a="1"/>
  <c r="C16" i="25" a="1"/>
  <c r="C15" i="25" a="1"/>
  <c r="C13" i="25" a="1"/>
  <c r="C11" i="25" a="1"/>
  <c r="C10" i="25" a="1"/>
  <c r="C9" i="25" a="1"/>
  <c r="C8" i="25" a="1"/>
  <c r="C7" i="25" a="1"/>
  <c r="C6" i="25" a="1"/>
  <c r="C5" i="25" a="1"/>
  <c r="C4" i="25" a="1"/>
  <c r="C3" i="25" a="1"/>
  <c r="S133" i="4" l="1" a="1"/>
  <c r="S140" i="4" a="1"/>
  <c r="S139" i="4" a="1"/>
  <c r="S131" i="4" a="1"/>
  <c r="S108" i="4" a="1"/>
  <c r="S115" i="4" a="1"/>
  <c r="S22" i="4" a="1"/>
  <c r="S95" i="4" a="1"/>
  <c r="S116" i="4" a="1"/>
  <c r="S78" i="4" a="1"/>
  <c r="S76" i="4" a="1"/>
  <c r="S52" i="4" a="1"/>
  <c r="S11" i="4" a="1"/>
  <c r="S8" i="4" a="1"/>
  <c r="S30" i="4" a="1"/>
  <c r="S84" i="4" a="1"/>
  <c r="S110" i="4" a="1"/>
  <c r="S77" i="4" a="1"/>
  <c r="S67" i="4" a="1"/>
  <c r="S39" i="4" a="1"/>
  <c r="S38" i="4" a="1"/>
  <c r="S74" i="4" a="1"/>
  <c r="S27" i="4" a="1"/>
  <c r="S15" i="4" a="1"/>
  <c r="S88" i="4" a="1"/>
  <c r="S44" i="4" a="1"/>
  <c r="S17" i="4" a="1"/>
  <c r="S135" i="4" a="1"/>
  <c r="S121" i="4" a="1"/>
  <c r="S106" i="4" a="1"/>
  <c r="S87" i="4" a="1"/>
  <c r="S61" i="4" a="1"/>
  <c r="S58" i="4" a="1"/>
  <c r="S54" i="4" a="1"/>
  <c r="S43" i="4" a="1"/>
  <c r="S141" i="4" a="1"/>
  <c r="S122" i="4" a="1"/>
  <c r="S85" i="4" a="1"/>
  <c r="S64" i="4" a="1"/>
  <c r="S41" i="4" a="1"/>
  <c r="S35" i="4" a="1"/>
  <c r="S28" i="4" a="1"/>
  <c r="S23" i="4" a="1"/>
  <c r="S16" i="4" a="1"/>
  <c r="S129" i="4" a="1"/>
  <c r="S132" i="4" a="1"/>
  <c r="S111" i="4" a="1"/>
  <c r="S93" i="4" a="1"/>
  <c r="S79" i="4" a="1"/>
  <c r="S69" i="4" a="1"/>
  <c r="S56" i="4" a="1"/>
  <c r="S55" i="4" a="1"/>
  <c r="S31" i="4" a="1"/>
  <c r="S12" i="4" a="1"/>
  <c r="S137" i="4" a="1"/>
  <c r="S134" i="4" a="1"/>
  <c r="S120" i="4" a="1"/>
  <c r="S98" i="4" a="1"/>
  <c r="S96" i="4" a="1"/>
  <c r="S14" i="4" a="1"/>
  <c r="S105" i="4" a="1"/>
  <c r="S100" i="4" a="1"/>
  <c r="S90" i="4" a="1"/>
  <c r="S81" i="4" a="1"/>
  <c r="S72" i="4" a="1"/>
  <c r="S60" i="4" a="1"/>
  <c r="S53" i="4" a="1"/>
  <c r="S42" i="4" a="1"/>
  <c r="S124" i="4" a="1"/>
  <c r="S75" i="4" a="1"/>
  <c r="S73" i="4" a="1"/>
  <c r="S51" i="4" a="1"/>
  <c r="S125" i="4" a="1"/>
  <c r="S66" i="4" a="1"/>
  <c r="S104" i="4" a="1"/>
  <c r="S99" i="4" a="1"/>
  <c r="S89" i="4" a="1"/>
  <c r="S80" i="4" a="1"/>
  <c r="S71" i="4" a="1"/>
  <c r="S59" i="4" a="1"/>
  <c r="S50" i="4" a="1"/>
  <c r="S47" i="4" a="1"/>
  <c r="S37" i="4" a="1"/>
  <c r="S10" i="4" a="1"/>
  <c r="S123" i="4" a="1"/>
  <c r="S112" i="4" a="1"/>
  <c r="S97" i="4" a="1"/>
  <c r="S86" i="4" a="1"/>
  <c r="S82" i="4" a="1"/>
  <c r="S65" i="4" a="1"/>
  <c r="S63" i="4" a="1"/>
  <c r="S57" i="4" a="1"/>
  <c r="S48" i="4" a="1"/>
  <c r="S33" i="4" a="1"/>
  <c r="S32" i="4" a="1"/>
  <c r="S29" i="4" a="1"/>
  <c r="S26" i="4" a="1"/>
  <c r="S24" i="4" a="1"/>
  <c r="S19" i="4" a="1"/>
  <c r="S18" i="4" a="1"/>
  <c r="S13" i="4" a="1"/>
  <c r="S138" i="4" a="1"/>
  <c r="S113" i="4" a="1"/>
  <c r="S34" i="4" a="1"/>
  <c r="S136" i="4" a="1"/>
  <c r="S101" i="4" a="1"/>
  <c r="S21" i="4" a="1"/>
  <c r="S7" i="4" a="1"/>
  <c r="S114" i="4" a="1"/>
  <c r="S109" i="4" a="1"/>
  <c r="S62" i="4" a="1"/>
  <c r="S49" i="4" a="1"/>
  <c r="S20" i="4" a="1"/>
  <c r="S118" i="4" a="1"/>
  <c r="S107" i="4" a="1"/>
  <c r="S91" i="4" a="1"/>
  <c r="S128" i="4" a="1"/>
  <c r="S103" i="4" a="1"/>
  <c r="S130" i="4" a="1"/>
  <c r="S127" i="4" a="1"/>
  <c r="S117" i="4" a="1"/>
  <c r="S102" i="4" a="1"/>
  <c r="S94" i="4" a="1"/>
  <c r="S83" i="4" a="1"/>
  <c r="S70" i="4" a="1"/>
  <c r="S46" i="4" a="1"/>
  <c r="S40" i="4" a="1"/>
  <c r="S36" i="4" a="1"/>
  <c r="S9" i="4" a="1"/>
  <c r="S119" i="4" a="1"/>
  <c r="S92" i="4" a="1"/>
  <c r="S68" i="4" a="1"/>
  <c r="S45" i="4" a="1"/>
  <c r="S25" i="4" a="1"/>
  <c r="S126" i="4" a="1"/>
  <c r="F5" i="25" l="1" a="1"/>
  <c r="F13" i="25" a="1"/>
  <c r="F8" i="25" a="1"/>
  <c r="F4" i="25" a="1"/>
  <c r="F6" i="25" a="1"/>
  <c r="F3" i="25" a="1"/>
  <c r="F11" i="25" a="1"/>
  <c r="F7" i="25" a="1"/>
  <c r="F2" i="25" a="1"/>
  <c r="F15" i="25" a="1"/>
  <c r="F10" i="25" a="1"/>
  <c r="F16" i="25" l="1" a="1"/>
  <c r="F17" i="25" a="1"/>
  <c r="F9" i="25" a="1"/>
  <c r="DK6" i="6" l="1"/>
  <c r="DL6" i="6" l="1"/>
  <c r="F2" i="17" l="1" a="1"/>
  <c r="F14" i="17" a="1"/>
  <c r="F17" i="17" a="1"/>
  <c r="F16" i="17" a="1"/>
  <c r="F15" i="17" a="1"/>
  <c r="F6" i="17" a="1"/>
  <c r="C4" i="13" a="1"/>
  <c r="C11" i="16" a="1"/>
  <c r="F8" i="17" l="1" a="1"/>
  <c r="F12" i="17" a="1"/>
  <c r="F4" i="17" a="1"/>
  <c r="F11" i="17" a="1"/>
  <c r="F5" i="17" a="1"/>
  <c r="F13" i="17" a="1"/>
  <c r="B1" i="23" l="1" a="1"/>
  <c r="C4" i="17" a="1"/>
  <c r="C5" i="17" a="1"/>
  <c r="C6" i="17" a="1"/>
  <c r="C8" i="17" a="1"/>
  <c r="C11" i="17" a="1"/>
  <c r="C12" i="17" a="1"/>
  <c r="C13" i="17" a="1"/>
  <c r="C14" i="17" a="1"/>
  <c r="C15" i="17" a="1"/>
  <c r="C16" i="17" a="1"/>
  <c r="C17" i="17" a="1"/>
  <c r="C2" i="17" a="1"/>
  <c r="C13" i="16" a="1"/>
  <c r="C15" i="16" a="1"/>
  <c r="C16" i="16" a="1"/>
  <c r="C17" i="16" a="1"/>
  <c r="C3" i="16" a="1"/>
  <c r="C4" i="16" a="1"/>
  <c r="C5" i="16" a="1"/>
  <c r="C6" i="16" a="1"/>
  <c r="C7" i="16" a="1"/>
  <c r="C8" i="16" a="1"/>
  <c r="C9" i="16" a="1"/>
  <c r="C10" i="16" a="1"/>
  <c r="C2" i="16" a="1"/>
  <c r="C4" i="15" a="1"/>
  <c r="C5" i="15" a="1"/>
  <c r="C6" i="15" a="1"/>
  <c r="C8" i="15" a="1"/>
  <c r="C11" i="15" a="1"/>
  <c r="C12" i="15" a="1"/>
  <c r="C13" i="15" a="1"/>
  <c r="C14" i="15" a="1"/>
  <c r="C15" i="15" a="1"/>
  <c r="C16" i="15" a="1"/>
  <c r="C17" i="15" a="1"/>
  <c r="F4" i="15" a="1"/>
  <c r="F5" i="15" a="1"/>
  <c r="F6" i="15" a="1"/>
  <c r="F8" i="15" a="1"/>
  <c r="F11" i="15" a="1"/>
  <c r="F12" i="15" a="1"/>
  <c r="F13" i="15" a="1"/>
  <c r="F14" i="15" a="1"/>
  <c r="F15" i="15" a="1"/>
  <c r="F16" i="15" a="1"/>
  <c r="F17" i="15" a="1"/>
  <c r="F2" i="15" a="1"/>
  <c r="C2" i="15" a="1"/>
  <c r="C5" i="13" a="1"/>
  <c r="C6" i="13" a="1"/>
  <c r="C8" i="13" a="1"/>
  <c r="C11" i="13" a="1"/>
  <c r="C12" i="13" a="1"/>
  <c r="C13" i="13" a="1"/>
  <c r="C14" i="13" a="1"/>
  <c r="C15" i="13" a="1"/>
  <c r="C16" i="13" a="1"/>
  <c r="C17" i="13" a="1"/>
  <c r="C2" i="13" a="1"/>
  <c r="R429" i="8" a="1"/>
  <c r="R429" i="8" s="1"/>
  <c r="Q429" i="8" a="1"/>
  <c r="Q429" i="8" s="1"/>
  <c r="O429" i="8" a="1"/>
  <c r="O429" i="8" s="1"/>
  <c r="N429" i="8" a="1"/>
  <c r="N429" i="8" s="1"/>
  <c r="L429" i="8" a="1"/>
  <c r="L429" i="8" s="1"/>
  <c r="K429" i="8" a="1"/>
  <c r="K429" i="8" s="1"/>
  <c r="I429" i="8" a="1"/>
  <c r="I429" i="8" s="1"/>
  <c r="G429" i="8" a="1"/>
  <c r="G429" i="8" s="1"/>
  <c r="F429" i="8" a="1"/>
  <c r="F429" i="8" s="1"/>
  <c r="R428" i="8" a="1"/>
  <c r="R428" i="8" s="1"/>
  <c r="Q428" i="8" a="1"/>
  <c r="Q428" i="8" s="1"/>
  <c r="O428" i="8" a="1"/>
  <c r="O428" i="8" s="1"/>
  <c r="N428" i="8" a="1"/>
  <c r="N428" i="8" s="1"/>
  <c r="L428" i="8" a="1"/>
  <c r="L428" i="8" s="1"/>
  <c r="K428" i="8" a="1"/>
  <c r="K428" i="8" s="1"/>
  <c r="I428" i="8" a="1"/>
  <c r="I428" i="8" s="1"/>
  <c r="G428" i="8" a="1"/>
  <c r="G428" i="8" s="1"/>
  <c r="F428" i="8" a="1"/>
  <c r="F428" i="8" s="1"/>
  <c r="R426" i="8" a="1"/>
  <c r="R426" i="8" s="1"/>
  <c r="Q426" i="8" a="1"/>
  <c r="Q426" i="8" s="1"/>
  <c r="O426" i="8" a="1"/>
  <c r="O426" i="8" s="1"/>
  <c r="N426" i="8" a="1"/>
  <c r="N426" i="8" s="1"/>
  <c r="L426" i="8" a="1"/>
  <c r="L426" i="8" s="1"/>
  <c r="K426" i="8" a="1"/>
  <c r="K426" i="8" s="1"/>
  <c r="I426" i="8" a="1"/>
  <c r="I426" i="8" s="1"/>
  <c r="G426" i="8" a="1"/>
  <c r="G426" i="8" s="1"/>
  <c r="F426" i="8" a="1"/>
  <c r="F426" i="8" s="1"/>
  <c r="R424" i="8" a="1"/>
  <c r="R424" i="8" s="1"/>
  <c r="Q424" i="8" a="1"/>
  <c r="Q424" i="8" s="1"/>
  <c r="O424" i="8" a="1"/>
  <c r="O424" i="8" s="1"/>
  <c r="N424" i="8" a="1"/>
  <c r="N424" i="8" s="1"/>
  <c r="L424" i="8" a="1"/>
  <c r="L424" i="8" s="1"/>
  <c r="K424" i="8" a="1"/>
  <c r="K424" i="8" s="1"/>
  <c r="I424" i="8" a="1"/>
  <c r="I424" i="8" s="1"/>
  <c r="G424" i="8" a="1"/>
  <c r="G424" i="8" s="1"/>
  <c r="F424" i="8" a="1"/>
  <c r="F424" i="8" s="1"/>
  <c r="R423" i="8" a="1"/>
  <c r="R423" i="8" s="1"/>
  <c r="Q423" i="8" a="1"/>
  <c r="Q423" i="8" s="1"/>
  <c r="O423" i="8" a="1"/>
  <c r="O423" i="8" s="1"/>
  <c r="N423" i="8" a="1"/>
  <c r="N423" i="8" s="1"/>
  <c r="L423" i="8" a="1"/>
  <c r="L423" i="8" s="1"/>
  <c r="K423" i="8" a="1"/>
  <c r="K423" i="8" s="1"/>
  <c r="I423" i="8" a="1"/>
  <c r="I423" i="8" s="1"/>
  <c r="G423" i="8" a="1"/>
  <c r="G423" i="8" s="1"/>
  <c r="F423" i="8" a="1"/>
  <c r="F423" i="8" s="1"/>
  <c r="R421" i="8" a="1"/>
  <c r="R421" i="8" s="1"/>
  <c r="Q421" i="8" a="1"/>
  <c r="Q421" i="8" s="1"/>
  <c r="O421" i="8" a="1"/>
  <c r="O421" i="8" s="1"/>
  <c r="N421" i="8" a="1"/>
  <c r="N421" i="8" s="1"/>
  <c r="L421" i="8" a="1"/>
  <c r="L421" i="8" s="1"/>
  <c r="K421" i="8" a="1"/>
  <c r="K421" i="8" s="1"/>
  <c r="I421" i="8" a="1"/>
  <c r="I421" i="8" s="1"/>
  <c r="G421" i="8" a="1"/>
  <c r="G421" i="8" s="1"/>
  <c r="F421" i="8" a="1"/>
  <c r="F421" i="8" s="1"/>
  <c r="R419" i="8" a="1"/>
  <c r="R419" i="8" s="1"/>
  <c r="Q419" i="8" a="1"/>
  <c r="Q419" i="8" s="1"/>
  <c r="O419" i="8" a="1"/>
  <c r="O419" i="8" s="1"/>
  <c r="N419" i="8" a="1"/>
  <c r="N419" i="8" s="1"/>
  <c r="L419" i="8" a="1"/>
  <c r="L419" i="8" s="1"/>
  <c r="K419" i="8" a="1"/>
  <c r="K419" i="8" s="1"/>
  <c r="I419" i="8" a="1"/>
  <c r="I419" i="8" s="1"/>
  <c r="G419" i="8" a="1"/>
  <c r="G419" i="8" s="1"/>
  <c r="F419" i="8" a="1"/>
  <c r="F419" i="8" s="1"/>
  <c r="R418" i="8" a="1"/>
  <c r="R418" i="8" s="1"/>
  <c r="Q418" i="8" a="1"/>
  <c r="Q418" i="8" s="1"/>
  <c r="O418" i="8" a="1"/>
  <c r="O418" i="8" s="1"/>
  <c r="N418" i="8" a="1"/>
  <c r="N418" i="8" s="1"/>
  <c r="L418" i="8" a="1"/>
  <c r="L418" i="8" s="1"/>
  <c r="K418" i="8" a="1"/>
  <c r="K418" i="8" s="1"/>
  <c r="I418" i="8" a="1"/>
  <c r="I418" i="8" s="1"/>
  <c r="G418" i="8" a="1"/>
  <c r="G418" i="8" s="1"/>
  <c r="F418" i="8" a="1"/>
  <c r="F418" i="8" s="1"/>
  <c r="R416" i="8" a="1"/>
  <c r="R416" i="8" s="1"/>
  <c r="Q416" i="8" a="1"/>
  <c r="Q416" i="8" s="1"/>
  <c r="O416" i="8" a="1"/>
  <c r="O416" i="8" s="1"/>
  <c r="N416" i="8" a="1"/>
  <c r="N416" i="8" s="1"/>
  <c r="L416" i="8" a="1"/>
  <c r="L416" i="8" s="1"/>
  <c r="K416" i="8" a="1"/>
  <c r="K416" i="8" s="1"/>
  <c r="I416" i="8" a="1"/>
  <c r="I416" i="8" s="1"/>
  <c r="G416" i="8" a="1"/>
  <c r="G416" i="8" s="1"/>
  <c r="F416" i="8" a="1"/>
  <c r="F416" i="8" s="1"/>
  <c r="R414" i="8" a="1"/>
  <c r="R414" i="8" s="1"/>
  <c r="Q414" i="8" a="1"/>
  <c r="Q414" i="8" s="1"/>
  <c r="O414" i="8" a="1"/>
  <c r="O414" i="8" s="1"/>
  <c r="N414" i="8" a="1"/>
  <c r="N414" i="8" s="1"/>
  <c r="L414" i="8" a="1"/>
  <c r="L414" i="8" s="1"/>
  <c r="K414" i="8" a="1"/>
  <c r="K414" i="8" s="1"/>
  <c r="I414" i="8" a="1"/>
  <c r="I414" i="8" s="1"/>
  <c r="G414" i="8" a="1"/>
  <c r="G414" i="8" s="1"/>
  <c r="F414" i="8" a="1"/>
  <c r="F414" i="8" s="1"/>
  <c r="R413" i="8" a="1"/>
  <c r="R413" i="8" s="1"/>
  <c r="Q413" i="8" a="1"/>
  <c r="Q413" i="8" s="1"/>
  <c r="O413" i="8" a="1"/>
  <c r="O413" i="8" s="1"/>
  <c r="N413" i="8" a="1"/>
  <c r="N413" i="8" s="1"/>
  <c r="L413" i="8" a="1"/>
  <c r="L413" i="8" s="1"/>
  <c r="K413" i="8" a="1"/>
  <c r="K413" i="8" s="1"/>
  <c r="I413" i="8" a="1"/>
  <c r="I413" i="8" s="1"/>
  <c r="G413" i="8" a="1"/>
  <c r="G413" i="8" s="1"/>
  <c r="F413" i="8" a="1"/>
  <c r="F413" i="8" s="1"/>
  <c r="R411" i="8" a="1"/>
  <c r="R411" i="8" s="1"/>
  <c r="Q411" i="8" a="1"/>
  <c r="Q411" i="8" s="1"/>
  <c r="O411" i="8" a="1"/>
  <c r="O411" i="8" s="1"/>
  <c r="N411" i="8" a="1"/>
  <c r="N411" i="8" s="1"/>
  <c r="L411" i="8" a="1"/>
  <c r="L411" i="8" s="1"/>
  <c r="K411" i="8" a="1"/>
  <c r="K411" i="8" s="1"/>
  <c r="I411" i="8" a="1"/>
  <c r="I411" i="8" s="1"/>
  <c r="G411" i="8" a="1"/>
  <c r="G411" i="8" s="1"/>
  <c r="F411" i="8" a="1"/>
  <c r="F411" i="8" s="1"/>
  <c r="R409" i="8" a="1"/>
  <c r="R409" i="8" s="1"/>
  <c r="Q409" i="8" a="1"/>
  <c r="Q409" i="8" s="1"/>
  <c r="O409" i="8" a="1"/>
  <c r="O409" i="8" s="1"/>
  <c r="N409" i="8" a="1"/>
  <c r="N409" i="8" s="1"/>
  <c r="L409" i="8" a="1"/>
  <c r="L409" i="8" s="1"/>
  <c r="K409" i="8" a="1"/>
  <c r="K409" i="8" s="1"/>
  <c r="I409" i="8" a="1"/>
  <c r="I409" i="8" s="1"/>
  <c r="G409" i="8" a="1"/>
  <c r="G409" i="8" s="1"/>
  <c r="F409" i="8" a="1"/>
  <c r="F409" i="8" s="1"/>
  <c r="R408" i="8" a="1"/>
  <c r="R408" i="8" s="1"/>
  <c r="Q408" i="8" a="1"/>
  <c r="Q408" i="8" s="1"/>
  <c r="O408" i="8" a="1"/>
  <c r="O408" i="8" s="1"/>
  <c r="N408" i="8" a="1"/>
  <c r="N408" i="8" s="1"/>
  <c r="L408" i="8" a="1"/>
  <c r="L408" i="8" s="1"/>
  <c r="K408" i="8" a="1"/>
  <c r="K408" i="8" s="1"/>
  <c r="I408" i="8" a="1"/>
  <c r="I408" i="8" s="1"/>
  <c r="G408" i="8" a="1"/>
  <c r="G408" i="8" s="1"/>
  <c r="F408" i="8" a="1"/>
  <c r="F408" i="8" s="1"/>
  <c r="R407" i="8" a="1"/>
  <c r="R407" i="8" s="1"/>
  <c r="Q407" i="8" a="1"/>
  <c r="Q407" i="8" s="1"/>
  <c r="O407" i="8" a="1"/>
  <c r="O407" i="8" s="1"/>
  <c r="N407" i="8" a="1"/>
  <c r="N407" i="8" s="1"/>
  <c r="L407" i="8" a="1"/>
  <c r="L407" i="8" s="1"/>
  <c r="K407" i="8" a="1"/>
  <c r="K407" i="8" s="1"/>
  <c r="I407" i="8" a="1"/>
  <c r="I407" i="8" s="1"/>
  <c r="G407" i="8" a="1"/>
  <c r="G407" i="8" s="1"/>
  <c r="F407" i="8" a="1"/>
  <c r="F407" i="8" s="1"/>
  <c r="R405" i="8" a="1"/>
  <c r="R405" i="8" s="1"/>
  <c r="Q405" i="8" a="1"/>
  <c r="Q405" i="8" s="1"/>
  <c r="O405" i="8" a="1"/>
  <c r="O405" i="8" s="1"/>
  <c r="N405" i="8" a="1"/>
  <c r="N405" i="8" s="1"/>
  <c r="L405" i="8" a="1"/>
  <c r="L405" i="8" s="1"/>
  <c r="K405" i="8" a="1"/>
  <c r="K405" i="8" s="1"/>
  <c r="I405" i="8" a="1"/>
  <c r="I405" i="8" s="1"/>
  <c r="G405" i="8" a="1"/>
  <c r="G405" i="8" s="1"/>
  <c r="F405" i="8" a="1"/>
  <c r="F405" i="8" s="1"/>
  <c r="R404" i="8" a="1"/>
  <c r="R404" i="8" s="1"/>
  <c r="Q404" i="8" a="1"/>
  <c r="Q404" i="8" s="1"/>
  <c r="O404" i="8" a="1"/>
  <c r="O404" i="8" s="1"/>
  <c r="N404" i="8" a="1"/>
  <c r="N404" i="8" s="1"/>
  <c r="L404" i="8" a="1"/>
  <c r="L404" i="8" s="1"/>
  <c r="K404" i="8" a="1"/>
  <c r="K404" i="8" s="1"/>
  <c r="I404" i="8" a="1"/>
  <c r="I404" i="8" s="1"/>
  <c r="G404" i="8" a="1"/>
  <c r="G404" i="8" s="1"/>
  <c r="F404" i="8" a="1"/>
  <c r="F404" i="8" s="1"/>
  <c r="R403" i="8" a="1"/>
  <c r="R403" i="8" s="1"/>
  <c r="Q403" i="8" a="1"/>
  <c r="Q403" i="8" s="1"/>
  <c r="O403" i="8" a="1"/>
  <c r="O403" i="8" s="1"/>
  <c r="N403" i="8" a="1"/>
  <c r="N403" i="8" s="1"/>
  <c r="L403" i="8" a="1"/>
  <c r="L403" i="8" s="1"/>
  <c r="K403" i="8" a="1"/>
  <c r="K403" i="8" s="1"/>
  <c r="I403" i="8" a="1"/>
  <c r="I403" i="8" s="1"/>
  <c r="G403" i="8" a="1"/>
  <c r="G403" i="8" s="1"/>
  <c r="F403" i="8" a="1"/>
  <c r="F403" i="8" s="1"/>
  <c r="R401" i="8" a="1"/>
  <c r="R401" i="8" s="1"/>
  <c r="Q401" i="8" a="1"/>
  <c r="Q401" i="8" s="1"/>
  <c r="O401" i="8" a="1"/>
  <c r="O401" i="8" s="1"/>
  <c r="N401" i="8" a="1"/>
  <c r="N401" i="8" s="1"/>
  <c r="L401" i="8" a="1"/>
  <c r="L401" i="8" s="1"/>
  <c r="K401" i="8" a="1"/>
  <c r="K401" i="8" s="1"/>
  <c r="I401" i="8" a="1"/>
  <c r="I401" i="8" s="1"/>
  <c r="G401" i="8" a="1"/>
  <c r="G401" i="8" s="1"/>
  <c r="F401" i="8" a="1"/>
  <c r="F401" i="8" s="1"/>
  <c r="R399" i="8" a="1"/>
  <c r="R399" i="8" s="1"/>
  <c r="Q399" i="8" a="1"/>
  <c r="Q399" i="8" s="1"/>
  <c r="O399" i="8" a="1"/>
  <c r="O399" i="8" s="1"/>
  <c r="N399" i="8" a="1"/>
  <c r="N399" i="8" s="1"/>
  <c r="L399" i="8" a="1"/>
  <c r="L399" i="8" s="1"/>
  <c r="K399" i="8" a="1"/>
  <c r="K399" i="8" s="1"/>
  <c r="I399" i="8" a="1"/>
  <c r="I399" i="8" s="1"/>
  <c r="G399" i="8" a="1"/>
  <c r="G399" i="8" s="1"/>
  <c r="F399" i="8" a="1"/>
  <c r="F399" i="8" s="1"/>
  <c r="R398" i="8" a="1"/>
  <c r="R398" i="8" s="1"/>
  <c r="Q398" i="8" a="1"/>
  <c r="Q398" i="8" s="1"/>
  <c r="O398" i="8" a="1"/>
  <c r="O398" i="8" s="1"/>
  <c r="N398" i="8" a="1"/>
  <c r="N398" i="8" s="1"/>
  <c r="L398" i="8" a="1"/>
  <c r="L398" i="8" s="1"/>
  <c r="K398" i="8" a="1"/>
  <c r="K398" i="8" s="1"/>
  <c r="I398" i="8" a="1"/>
  <c r="I398" i="8" s="1"/>
  <c r="G398" i="8" a="1"/>
  <c r="G398" i="8" s="1"/>
  <c r="F398" i="8" a="1"/>
  <c r="F398" i="8" s="1"/>
  <c r="R397" i="8" a="1"/>
  <c r="R397" i="8" s="1"/>
  <c r="Q397" i="8" a="1"/>
  <c r="Q397" i="8" s="1"/>
  <c r="O397" i="8" a="1"/>
  <c r="O397" i="8" s="1"/>
  <c r="N397" i="8" a="1"/>
  <c r="N397" i="8" s="1"/>
  <c r="L397" i="8" a="1"/>
  <c r="L397" i="8" s="1"/>
  <c r="K397" i="8" a="1"/>
  <c r="K397" i="8" s="1"/>
  <c r="I397" i="8" a="1"/>
  <c r="I397" i="8" s="1"/>
  <c r="G397" i="8" a="1"/>
  <c r="G397" i="8" s="1"/>
  <c r="F397" i="8" a="1"/>
  <c r="F397" i="8" s="1"/>
  <c r="R396" i="8" a="1"/>
  <c r="R396" i="8" s="1"/>
  <c r="Q396" i="8" a="1"/>
  <c r="Q396" i="8" s="1"/>
  <c r="O396" i="8" a="1"/>
  <c r="O396" i="8" s="1"/>
  <c r="N396" i="8" a="1"/>
  <c r="N396" i="8" s="1"/>
  <c r="L396" i="8" a="1"/>
  <c r="L396" i="8" s="1"/>
  <c r="K396" i="8" a="1"/>
  <c r="K396" i="8" s="1"/>
  <c r="I396" i="8" a="1"/>
  <c r="I396" i="8" s="1"/>
  <c r="G396" i="8" a="1"/>
  <c r="G396" i="8" s="1"/>
  <c r="F396" i="8" a="1"/>
  <c r="F396" i="8" s="1"/>
  <c r="R395" i="8" a="1"/>
  <c r="R395" i="8" s="1"/>
  <c r="Q395" i="8" a="1"/>
  <c r="Q395" i="8" s="1"/>
  <c r="O395" i="8" a="1"/>
  <c r="O395" i="8" s="1"/>
  <c r="N395" i="8" a="1"/>
  <c r="N395" i="8" s="1"/>
  <c r="L395" i="8" a="1"/>
  <c r="L395" i="8" s="1"/>
  <c r="K395" i="8" a="1"/>
  <c r="K395" i="8" s="1"/>
  <c r="I395" i="8" a="1"/>
  <c r="I395" i="8" s="1"/>
  <c r="G395" i="8" a="1"/>
  <c r="G395" i="8" s="1"/>
  <c r="F395" i="8" a="1"/>
  <c r="F395" i="8" s="1"/>
  <c r="R393" i="8" a="1"/>
  <c r="R393" i="8" s="1"/>
  <c r="Q393" i="8" a="1"/>
  <c r="Q393" i="8" s="1"/>
  <c r="O393" i="8" a="1"/>
  <c r="O393" i="8" s="1"/>
  <c r="N393" i="8" a="1"/>
  <c r="N393" i="8" s="1"/>
  <c r="L393" i="8" a="1"/>
  <c r="L393" i="8" s="1"/>
  <c r="K393" i="8" a="1"/>
  <c r="K393" i="8" s="1"/>
  <c r="I393" i="8" a="1"/>
  <c r="I393" i="8" s="1"/>
  <c r="G393" i="8" a="1"/>
  <c r="G393" i="8" s="1"/>
  <c r="F393" i="8" a="1"/>
  <c r="F393" i="8" s="1"/>
  <c r="R392" i="8" a="1"/>
  <c r="R392" i="8" s="1"/>
  <c r="Q392" i="8" a="1"/>
  <c r="Q392" i="8" s="1"/>
  <c r="O392" i="8" a="1"/>
  <c r="O392" i="8" s="1"/>
  <c r="N392" i="8" a="1"/>
  <c r="N392" i="8" s="1"/>
  <c r="L392" i="8" a="1"/>
  <c r="L392" i="8" s="1"/>
  <c r="K392" i="8" a="1"/>
  <c r="K392" i="8" s="1"/>
  <c r="I392" i="8" a="1"/>
  <c r="I392" i="8" s="1"/>
  <c r="G392" i="8" a="1"/>
  <c r="G392" i="8" s="1"/>
  <c r="F392" i="8" a="1"/>
  <c r="F392" i="8" s="1"/>
  <c r="R391" i="8" a="1"/>
  <c r="R391" i="8" s="1"/>
  <c r="Q391" i="8" a="1"/>
  <c r="Q391" i="8" s="1"/>
  <c r="O391" i="8" a="1"/>
  <c r="O391" i="8" s="1"/>
  <c r="N391" i="8" a="1"/>
  <c r="N391" i="8" s="1"/>
  <c r="L391" i="8" a="1"/>
  <c r="L391" i="8" s="1"/>
  <c r="K391" i="8" a="1"/>
  <c r="K391" i="8" s="1"/>
  <c r="I391" i="8" a="1"/>
  <c r="I391" i="8" s="1"/>
  <c r="G391" i="8" a="1"/>
  <c r="G391" i="8" s="1"/>
  <c r="F391" i="8" a="1"/>
  <c r="F391" i="8" s="1"/>
  <c r="R389" i="8" a="1"/>
  <c r="R389" i="8" s="1"/>
  <c r="Q389" i="8" a="1"/>
  <c r="Q389" i="8" s="1"/>
  <c r="O389" i="8" a="1"/>
  <c r="O389" i="8" s="1"/>
  <c r="N389" i="8" a="1"/>
  <c r="N389" i="8" s="1"/>
  <c r="L389" i="8" a="1"/>
  <c r="L389" i="8" s="1"/>
  <c r="K389" i="8" a="1"/>
  <c r="K389" i="8" s="1"/>
  <c r="I389" i="8" a="1"/>
  <c r="I389" i="8" s="1"/>
  <c r="G389" i="8" a="1"/>
  <c r="G389" i="8" s="1"/>
  <c r="F389" i="8" a="1"/>
  <c r="F389" i="8" s="1"/>
  <c r="R387" i="8" a="1"/>
  <c r="R387" i="8" s="1"/>
  <c r="Q387" i="8" a="1"/>
  <c r="Q387" i="8" s="1"/>
  <c r="O387" i="8" a="1"/>
  <c r="O387" i="8" s="1"/>
  <c r="N387" i="8" a="1"/>
  <c r="N387" i="8" s="1"/>
  <c r="L387" i="8" a="1"/>
  <c r="L387" i="8" s="1"/>
  <c r="K387" i="8" a="1"/>
  <c r="K387" i="8" s="1"/>
  <c r="I387" i="8" a="1"/>
  <c r="I387" i="8" s="1"/>
  <c r="G387" i="8" a="1"/>
  <c r="G387" i="8" s="1"/>
  <c r="F387" i="8" a="1"/>
  <c r="F387" i="8" s="1"/>
  <c r="R385" i="8" a="1"/>
  <c r="R385" i="8" s="1"/>
  <c r="Q385" i="8" a="1"/>
  <c r="Q385" i="8" s="1"/>
  <c r="O385" i="8" a="1"/>
  <c r="O385" i="8" s="1"/>
  <c r="N385" i="8" a="1"/>
  <c r="N385" i="8" s="1"/>
  <c r="L385" i="8" a="1"/>
  <c r="L385" i="8" s="1"/>
  <c r="K385" i="8" a="1"/>
  <c r="K385" i="8" s="1"/>
  <c r="I385" i="8" a="1"/>
  <c r="I385" i="8" s="1"/>
  <c r="G385" i="8" a="1"/>
  <c r="G385" i="8" s="1"/>
  <c r="F385" i="8" a="1"/>
  <c r="F385" i="8" s="1"/>
  <c r="R384" i="8" a="1"/>
  <c r="R384" i="8" s="1"/>
  <c r="Q384" i="8" a="1"/>
  <c r="Q384" i="8" s="1"/>
  <c r="O384" i="8" a="1"/>
  <c r="O384" i="8" s="1"/>
  <c r="N384" i="8" a="1"/>
  <c r="N384" i="8" s="1"/>
  <c r="L384" i="8" a="1"/>
  <c r="L384" i="8" s="1"/>
  <c r="K384" i="8" a="1"/>
  <c r="K384" i="8" s="1"/>
  <c r="I384" i="8" a="1"/>
  <c r="I384" i="8" s="1"/>
  <c r="G384" i="8" a="1"/>
  <c r="G384" i="8" s="1"/>
  <c r="F384" i="8" a="1"/>
  <c r="F384" i="8" s="1"/>
  <c r="R382" i="8" a="1"/>
  <c r="R382" i="8" s="1"/>
  <c r="Q382" i="8" a="1"/>
  <c r="Q382" i="8" s="1"/>
  <c r="O382" i="8" a="1"/>
  <c r="O382" i="8" s="1"/>
  <c r="N382" i="8" a="1"/>
  <c r="N382" i="8" s="1"/>
  <c r="L382" i="8" a="1"/>
  <c r="L382" i="8" s="1"/>
  <c r="K382" i="8" a="1"/>
  <c r="K382" i="8" s="1"/>
  <c r="I382" i="8" a="1"/>
  <c r="I382" i="8" s="1"/>
  <c r="G382" i="8" a="1"/>
  <c r="G382" i="8" s="1"/>
  <c r="F382" i="8" a="1"/>
  <c r="F382" i="8" s="1"/>
  <c r="R380" i="8" a="1"/>
  <c r="R380" i="8" s="1"/>
  <c r="Q380" i="8" a="1"/>
  <c r="Q380" i="8" s="1"/>
  <c r="O380" i="8" a="1"/>
  <c r="O380" i="8" s="1"/>
  <c r="N380" i="8" a="1"/>
  <c r="N380" i="8" s="1"/>
  <c r="L380" i="8" a="1"/>
  <c r="L380" i="8" s="1"/>
  <c r="K380" i="8" a="1"/>
  <c r="K380" i="8" s="1"/>
  <c r="I380" i="8" a="1"/>
  <c r="I380" i="8" s="1"/>
  <c r="G380" i="8" a="1"/>
  <c r="G380" i="8" s="1"/>
  <c r="F380" i="8" a="1"/>
  <c r="F380" i="8" s="1"/>
  <c r="R379" i="8" a="1"/>
  <c r="R379" i="8" s="1"/>
  <c r="Q379" i="8" a="1"/>
  <c r="Q379" i="8" s="1"/>
  <c r="O379" i="8" a="1"/>
  <c r="O379" i="8" s="1"/>
  <c r="N379" i="8" a="1"/>
  <c r="N379" i="8" s="1"/>
  <c r="L379" i="8" a="1"/>
  <c r="L379" i="8" s="1"/>
  <c r="K379" i="8" a="1"/>
  <c r="K379" i="8" s="1"/>
  <c r="I379" i="8" a="1"/>
  <c r="I379" i="8" s="1"/>
  <c r="G379" i="8" a="1"/>
  <c r="G379" i="8" s="1"/>
  <c r="F379" i="8" a="1"/>
  <c r="F379" i="8" s="1"/>
  <c r="R378" i="8" a="1"/>
  <c r="R378" i="8" s="1"/>
  <c r="Q378" i="8" a="1"/>
  <c r="Q378" i="8" s="1"/>
  <c r="O378" i="8" a="1"/>
  <c r="O378" i="8" s="1"/>
  <c r="N378" i="8" a="1"/>
  <c r="N378" i="8" s="1"/>
  <c r="L378" i="8" a="1"/>
  <c r="L378" i="8" s="1"/>
  <c r="K378" i="8" a="1"/>
  <c r="K378" i="8" s="1"/>
  <c r="I378" i="8" a="1"/>
  <c r="I378" i="8" s="1"/>
  <c r="G378" i="8" a="1"/>
  <c r="G378" i="8" s="1"/>
  <c r="F378" i="8" a="1"/>
  <c r="F378" i="8" s="1"/>
  <c r="R377" i="8" a="1"/>
  <c r="R377" i="8" s="1"/>
  <c r="Q377" i="8" a="1"/>
  <c r="Q377" i="8" s="1"/>
  <c r="O377" i="8" a="1"/>
  <c r="O377" i="8" s="1"/>
  <c r="N377" i="8" a="1"/>
  <c r="N377" i="8" s="1"/>
  <c r="L377" i="8" a="1"/>
  <c r="L377" i="8" s="1"/>
  <c r="K377" i="8" a="1"/>
  <c r="K377" i="8" s="1"/>
  <c r="I377" i="8" a="1"/>
  <c r="I377" i="8" s="1"/>
  <c r="G377" i="8" a="1"/>
  <c r="G377" i="8" s="1"/>
  <c r="F377" i="8" a="1"/>
  <c r="F377" i="8" s="1"/>
  <c r="R376" i="8" a="1"/>
  <c r="R376" i="8" s="1"/>
  <c r="Q376" i="8" a="1"/>
  <c r="Q376" i="8" s="1"/>
  <c r="O376" i="8" a="1"/>
  <c r="O376" i="8" s="1"/>
  <c r="N376" i="8" a="1"/>
  <c r="N376" i="8" s="1"/>
  <c r="L376" i="8" a="1"/>
  <c r="L376" i="8" s="1"/>
  <c r="K376" i="8" a="1"/>
  <c r="K376" i="8" s="1"/>
  <c r="I376" i="8" a="1"/>
  <c r="I376" i="8" s="1"/>
  <c r="G376" i="8" a="1"/>
  <c r="G376" i="8" s="1"/>
  <c r="F376" i="8" a="1"/>
  <c r="F376" i="8" s="1"/>
  <c r="R374" i="8" a="1"/>
  <c r="R374" i="8" s="1"/>
  <c r="Q374" i="8" a="1"/>
  <c r="Q374" i="8" s="1"/>
  <c r="O374" i="8" a="1"/>
  <c r="O374" i="8" s="1"/>
  <c r="N374" i="8" a="1"/>
  <c r="N374" i="8" s="1"/>
  <c r="L374" i="8" a="1"/>
  <c r="L374" i="8" s="1"/>
  <c r="K374" i="8" a="1"/>
  <c r="K374" i="8" s="1"/>
  <c r="I374" i="8" a="1"/>
  <c r="I374" i="8" s="1"/>
  <c r="G374" i="8" a="1"/>
  <c r="G374" i="8" s="1"/>
  <c r="F374" i="8" a="1"/>
  <c r="F374" i="8" s="1"/>
  <c r="R372" i="8" a="1"/>
  <c r="R372" i="8" s="1"/>
  <c r="Q372" i="8" a="1"/>
  <c r="Q372" i="8" s="1"/>
  <c r="O372" i="8" a="1"/>
  <c r="O372" i="8" s="1"/>
  <c r="N372" i="8" a="1"/>
  <c r="N372" i="8" s="1"/>
  <c r="L372" i="8" a="1"/>
  <c r="L372" i="8" s="1"/>
  <c r="K372" i="8" a="1"/>
  <c r="K372" i="8" s="1"/>
  <c r="I372" i="8" a="1"/>
  <c r="I372" i="8" s="1"/>
  <c r="G372" i="8" a="1"/>
  <c r="G372" i="8" s="1"/>
  <c r="F372" i="8" a="1"/>
  <c r="F372" i="8" s="1"/>
  <c r="R370" i="8" a="1"/>
  <c r="R370" i="8" s="1"/>
  <c r="Q370" i="8" a="1"/>
  <c r="Q370" i="8" s="1"/>
  <c r="O370" i="8" a="1"/>
  <c r="O370" i="8" s="1"/>
  <c r="N370" i="8" a="1"/>
  <c r="N370" i="8" s="1"/>
  <c r="L370" i="8" a="1"/>
  <c r="L370" i="8" s="1"/>
  <c r="K370" i="8" a="1"/>
  <c r="K370" i="8" s="1"/>
  <c r="I370" i="8" a="1"/>
  <c r="I370" i="8" s="1"/>
  <c r="G370" i="8" a="1"/>
  <c r="G370" i="8" s="1"/>
  <c r="F370" i="8" a="1"/>
  <c r="F370" i="8" s="1"/>
  <c r="R369" i="8" a="1"/>
  <c r="R369" i="8" s="1"/>
  <c r="Q369" i="8" a="1"/>
  <c r="Q369" i="8" s="1"/>
  <c r="O369" i="8" a="1"/>
  <c r="O369" i="8" s="1"/>
  <c r="N369" i="8" a="1"/>
  <c r="N369" i="8" s="1"/>
  <c r="L369" i="8" a="1"/>
  <c r="L369" i="8" s="1"/>
  <c r="K369" i="8" a="1"/>
  <c r="K369" i="8" s="1"/>
  <c r="I369" i="8" a="1"/>
  <c r="I369" i="8" s="1"/>
  <c r="G369" i="8" a="1"/>
  <c r="G369" i="8" s="1"/>
  <c r="F369" i="8" a="1"/>
  <c r="F369" i="8" s="1"/>
  <c r="R367" i="8" a="1"/>
  <c r="R367" i="8" s="1"/>
  <c r="Q367" i="8" a="1"/>
  <c r="Q367" i="8" s="1"/>
  <c r="O367" i="8" a="1"/>
  <c r="O367" i="8" s="1"/>
  <c r="N367" i="8" a="1"/>
  <c r="N367" i="8" s="1"/>
  <c r="L367" i="8" a="1"/>
  <c r="L367" i="8" s="1"/>
  <c r="K367" i="8" a="1"/>
  <c r="K367" i="8" s="1"/>
  <c r="I367" i="8" a="1"/>
  <c r="I367" i="8" s="1"/>
  <c r="G367" i="8" a="1"/>
  <c r="G367" i="8" s="1"/>
  <c r="F367" i="8" a="1"/>
  <c r="F367" i="8" s="1"/>
  <c r="R365" i="8" a="1"/>
  <c r="R365" i="8" s="1"/>
  <c r="Q365" i="8" a="1"/>
  <c r="Q365" i="8" s="1"/>
  <c r="O365" i="8" a="1"/>
  <c r="O365" i="8" s="1"/>
  <c r="N365" i="8" a="1"/>
  <c r="N365" i="8" s="1"/>
  <c r="L365" i="8" a="1"/>
  <c r="L365" i="8" s="1"/>
  <c r="K365" i="8" a="1"/>
  <c r="K365" i="8" s="1"/>
  <c r="I365" i="8" a="1"/>
  <c r="I365" i="8" s="1"/>
  <c r="G365" i="8" a="1"/>
  <c r="G365" i="8" s="1"/>
  <c r="F365" i="8" a="1"/>
  <c r="F365" i="8" s="1"/>
  <c r="R364" i="8" a="1"/>
  <c r="R364" i="8" s="1"/>
  <c r="Q364" i="8" a="1"/>
  <c r="Q364" i="8" s="1"/>
  <c r="O364" i="8" a="1"/>
  <c r="O364" i="8" s="1"/>
  <c r="N364" i="8" a="1"/>
  <c r="N364" i="8" s="1"/>
  <c r="L364" i="8" a="1"/>
  <c r="L364" i="8" s="1"/>
  <c r="K364" i="8" a="1"/>
  <c r="K364" i="8" s="1"/>
  <c r="I364" i="8" a="1"/>
  <c r="I364" i="8" s="1"/>
  <c r="G364" i="8" a="1"/>
  <c r="G364" i="8" s="1"/>
  <c r="F364" i="8" a="1"/>
  <c r="F364" i="8" s="1"/>
  <c r="R362" i="8" a="1"/>
  <c r="R362" i="8" s="1"/>
  <c r="Q362" i="8" a="1"/>
  <c r="Q362" i="8" s="1"/>
  <c r="O362" i="8" a="1"/>
  <c r="O362" i="8" s="1"/>
  <c r="N362" i="8" a="1"/>
  <c r="N362" i="8" s="1"/>
  <c r="L362" i="8" a="1"/>
  <c r="L362" i="8" s="1"/>
  <c r="K362" i="8" a="1"/>
  <c r="K362" i="8" s="1"/>
  <c r="I362" i="8" a="1"/>
  <c r="I362" i="8" s="1"/>
  <c r="G362" i="8" a="1"/>
  <c r="G362" i="8" s="1"/>
  <c r="F362" i="8" a="1"/>
  <c r="F362" i="8" s="1"/>
  <c r="R360" i="8" a="1"/>
  <c r="R360" i="8" s="1"/>
  <c r="Q360" i="8" a="1"/>
  <c r="Q360" i="8" s="1"/>
  <c r="O360" i="8" a="1"/>
  <c r="O360" i="8" s="1"/>
  <c r="N360" i="8" a="1"/>
  <c r="N360" i="8" s="1"/>
  <c r="L360" i="8" a="1"/>
  <c r="L360" i="8" s="1"/>
  <c r="K360" i="8" a="1"/>
  <c r="K360" i="8" s="1"/>
  <c r="I360" i="8" a="1"/>
  <c r="I360" i="8" s="1"/>
  <c r="G360" i="8" a="1"/>
  <c r="G360" i="8" s="1"/>
  <c r="F360" i="8" a="1"/>
  <c r="F360" i="8" s="1"/>
  <c r="R359" i="8" a="1"/>
  <c r="R359" i="8" s="1"/>
  <c r="Q359" i="8" a="1"/>
  <c r="Q359" i="8" s="1"/>
  <c r="O359" i="8" a="1"/>
  <c r="O359" i="8" s="1"/>
  <c r="N359" i="8" a="1"/>
  <c r="N359" i="8" s="1"/>
  <c r="L359" i="8" a="1"/>
  <c r="L359" i="8" s="1"/>
  <c r="K359" i="8" a="1"/>
  <c r="K359" i="8" s="1"/>
  <c r="I359" i="8" a="1"/>
  <c r="I359" i="8" s="1"/>
  <c r="G359" i="8" a="1"/>
  <c r="G359" i="8" s="1"/>
  <c r="F359" i="8" a="1"/>
  <c r="F359" i="8" s="1"/>
  <c r="R357" i="8" a="1"/>
  <c r="R357" i="8" s="1"/>
  <c r="Q357" i="8" a="1"/>
  <c r="Q357" i="8" s="1"/>
  <c r="O357" i="8" a="1"/>
  <c r="O357" i="8" s="1"/>
  <c r="N357" i="8" a="1"/>
  <c r="N357" i="8" s="1"/>
  <c r="L357" i="8" a="1"/>
  <c r="L357" i="8" s="1"/>
  <c r="K357" i="8" a="1"/>
  <c r="K357" i="8" s="1"/>
  <c r="I357" i="8" a="1"/>
  <c r="I357" i="8" s="1"/>
  <c r="G357" i="8" a="1"/>
  <c r="G357" i="8" s="1"/>
  <c r="F357" i="8" a="1"/>
  <c r="F357" i="8" s="1"/>
  <c r="R355" i="8" a="1"/>
  <c r="R355" i="8" s="1"/>
  <c r="Q355" i="8" a="1"/>
  <c r="Q355" i="8" s="1"/>
  <c r="O355" i="8" a="1"/>
  <c r="O355" i="8" s="1"/>
  <c r="N355" i="8" a="1"/>
  <c r="N355" i="8" s="1"/>
  <c r="L355" i="8" a="1"/>
  <c r="L355" i="8" s="1"/>
  <c r="K355" i="8" a="1"/>
  <c r="K355" i="8" s="1"/>
  <c r="I355" i="8" a="1"/>
  <c r="I355" i="8" s="1"/>
  <c r="G355" i="8" a="1"/>
  <c r="G355" i="8" s="1"/>
  <c r="F355" i="8" a="1"/>
  <c r="F355" i="8" s="1"/>
  <c r="R354" i="8" a="1"/>
  <c r="R354" i="8" s="1"/>
  <c r="Q354" i="8" a="1"/>
  <c r="Q354" i="8" s="1"/>
  <c r="O354" i="8" a="1"/>
  <c r="O354" i="8" s="1"/>
  <c r="N354" i="8" a="1"/>
  <c r="N354" i="8" s="1"/>
  <c r="L354" i="8" a="1"/>
  <c r="L354" i="8" s="1"/>
  <c r="K354" i="8" a="1"/>
  <c r="K354" i="8" s="1"/>
  <c r="I354" i="8" a="1"/>
  <c r="I354" i="8" s="1"/>
  <c r="G354" i="8" a="1"/>
  <c r="G354" i="8" s="1"/>
  <c r="F354" i="8" a="1"/>
  <c r="F354" i="8" s="1"/>
  <c r="R352" i="8" a="1"/>
  <c r="R352" i="8" s="1"/>
  <c r="Q352" i="8" a="1"/>
  <c r="Q352" i="8" s="1"/>
  <c r="O352" i="8" a="1"/>
  <c r="O352" i="8" s="1"/>
  <c r="N352" i="8" a="1"/>
  <c r="N352" i="8" s="1"/>
  <c r="L352" i="8" a="1"/>
  <c r="L352" i="8" s="1"/>
  <c r="K352" i="8" a="1"/>
  <c r="K352" i="8" s="1"/>
  <c r="I352" i="8" a="1"/>
  <c r="I352" i="8" s="1"/>
  <c r="G352" i="8" a="1"/>
  <c r="G352" i="8" s="1"/>
  <c r="F352" i="8" a="1"/>
  <c r="F352" i="8" s="1"/>
  <c r="R350" i="8" a="1"/>
  <c r="R350" i="8" s="1"/>
  <c r="Q350" i="8" a="1"/>
  <c r="Q350" i="8" s="1"/>
  <c r="O350" i="8" a="1"/>
  <c r="O350" i="8" s="1"/>
  <c r="N350" i="8" a="1"/>
  <c r="N350" i="8" s="1"/>
  <c r="L350" i="8" a="1"/>
  <c r="L350" i="8" s="1"/>
  <c r="K350" i="8" a="1"/>
  <c r="K350" i="8" s="1"/>
  <c r="I350" i="8" a="1"/>
  <c r="I350" i="8" s="1"/>
  <c r="G350" i="8" a="1"/>
  <c r="G350" i="8" s="1"/>
  <c r="F350" i="8" a="1"/>
  <c r="F350" i="8" s="1"/>
  <c r="R349" i="8" a="1"/>
  <c r="R349" i="8" s="1"/>
  <c r="Q349" i="8" a="1"/>
  <c r="Q349" i="8" s="1"/>
  <c r="O349" i="8" a="1"/>
  <c r="O349" i="8" s="1"/>
  <c r="N349" i="8" a="1"/>
  <c r="N349" i="8" s="1"/>
  <c r="L349" i="8" a="1"/>
  <c r="L349" i="8" s="1"/>
  <c r="K349" i="8" a="1"/>
  <c r="K349" i="8" s="1"/>
  <c r="I349" i="8" a="1"/>
  <c r="I349" i="8" s="1"/>
  <c r="G349" i="8" a="1"/>
  <c r="G349" i="8" s="1"/>
  <c r="F349" i="8" a="1"/>
  <c r="F349" i="8" s="1"/>
  <c r="R348" i="8" a="1"/>
  <c r="R348" i="8" s="1"/>
  <c r="Q348" i="8" a="1"/>
  <c r="Q348" i="8" s="1"/>
  <c r="O348" i="8" a="1"/>
  <c r="O348" i="8" s="1"/>
  <c r="N348" i="8" a="1"/>
  <c r="N348" i="8" s="1"/>
  <c r="L348" i="8" a="1"/>
  <c r="L348" i="8" s="1"/>
  <c r="K348" i="8" a="1"/>
  <c r="K348" i="8" s="1"/>
  <c r="I348" i="8" a="1"/>
  <c r="I348" i="8" s="1"/>
  <c r="G348" i="8" a="1"/>
  <c r="G348" i="8" s="1"/>
  <c r="F348" i="8" a="1"/>
  <c r="F348" i="8" s="1"/>
  <c r="R346" i="8" a="1"/>
  <c r="R346" i="8" s="1"/>
  <c r="Q346" i="8" a="1"/>
  <c r="Q346" i="8" s="1"/>
  <c r="O346" i="8" a="1"/>
  <c r="O346" i="8" s="1"/>
  <c r="N346" i="8" a="1"/>
  <c r="N346" i="8" s="1"/>
  <c r="L346" i="8" a="1"/>
  <c r="L346" i="8" s="1"/>
  <c r="K346" i="8" a="1"/>
  <c r="K346" i="8" s="1"/>
  <c r="I346" i="8" a="1"/>
  <c r="I346" i="8" s="1"/>
  <c r="G346" i="8" a="1"/>
  <c r="G346" i="8" s="1"/>
  <c r="F346" i="8" a="1"/>
  <c r="F346" i="8" s="1"/>
  <c r="R344" i="8" a="1"/>
  <c r="R344" i="8" s="1"/>
  <c r="Q344" i="8" a="1"/>
  <c r="Q344" i="8" s="1"/>
  <c r="O344" i="8" a="1"/>
  <c r="O344" i="8" s="1"/>
  <c r="N344" i="8" a="1"/>
  <c r="N344" i="8" s="1"/>
  <c r="L344" i="8" a="1"/>
  <c r="L344" i="8" s="1"/>
  <c r="K344" i="8" a="1"/>
  <c r="K344" i="8" s="1"/>
  <c r="I344" i="8" a="1"/>
  <c r="I344" i="8" s="1"/>
  <c r="G344" i="8" a="1"/>
  <c r="G344" i="8" s="1"/>
  <c r="F344" i="8" a="1"/>
  <c r="F344" i="8" s="1"/>
  <c r="R342" i="8" a="1"/>
  <c r="R342" i="8" s="1"/>
  <c r="Q342" i="8" a="1"/>
  <c r="Q342" i="8" s="1"/>
  <c r="O342" i="8" a="1"/>
  <c r="O342" i="8" s="1"/>
  <c r="N342" i="8" a="1"/>
  <c r="N342" i="8" s="1"/>
  <c r="L342" i="8" a="1"/>
  <c r="L342" i="8" s="1"/>
  <c r="K342" i="8" a="1"/>
  <c r="K342" i="8" s="1"/>
  <c r="I342" i="8" a="1"/>
  <c r="I342" i="8" s="1"/>
  <c r="G342" i="8" a="1"/>
  <c r="G342" i="8" s="1"/>
  <c r="F342" i="8" a="1"/>
  <c r="F342" i="8" s="1"/>
  <c r="R341" i="8" a="1"/>
  <c r="R341" i="8" s="1"/>
  <c r="Q341" i="8" a="1"/>
  <c r="Q341" i="8" s="1"/>
  <c r="O341" i="8" a="1"/>
  <c r="O341" i="8" s="1"/>
  <c r="N341" i="8" a="1"/>
  <c r="N341" i="8" s="1"/>
  <c r="L341" i="8" a="1"/>
  <c r="L341" i="8" s="1"/>
  <c r="K341" i="8" a="1"/>
  <c r="K341" i="8" s="1"/>
  <c r="I341" i="8" a="1"/>
  <c r="I341" i="8" s="1"/>
  <c r="G341" i="8" a="1"/>
  <c r="G341" i="8" s="1"/>
  <c r="F341" i="8" a="1"/>
  <c r="F341" i="8" s="1"/>
  <c r="R339" i="8" a="1"/>
  <c r="R339" i="8" s="1"/>
  <c r="Q339" i="8" a="1"/>
  <c r="Q339" i="8" s="1"/>
  <c r="O339" i="8" a="1"/>
  <c r="O339" i="8" s="1"/>
  <c r="N339" i="8" a="1"/>
  <c r="N339" i="8" s="1"/>
  <c r="L339" i="8" a="1"/>
  <c r="L339" i="8" s="1"/>
  <c r="K339" i="8" a="1"/>
  <c r="K339" i="8" s="1"/>
  <c r="I339" i="8" a="1"/>
  <c r="I339" i="8" s="1"/>
  <c r="G339" i="8" a="1"/>
  <c r="G339" i="8" s="1"/>
  <c r="F339" i="8" a="1"/>
  <c r="F339" i="8" s="1"/>
  <c r="R337" i="8" a="1"/>
  <c r="R337" i="8" s="1"/>
  <c r="Q337" i="8" a="1"/>
  <c r="Q337" i="8" s="1"/>
  <c r="O337" i="8" a="1"/>
  <c r="O337" i="8" s="1"/>
  <c r="N337" i="8" a="1"/>
  <c r="N337" i="8" s="1"/>
  <c r="L337" i="8" a="1"/>
  <c r="L337" i="8" s="1"/>
  <c r="K337" i="8" a="1"/>
  <c r="K337" i="8" s="1"/>
  <c r="I337" i="8" a="1"/>
  <c r="I337" i="8" s="1"/>
  <c r="G337" i="8" a="1"/>
  <c r="G337" i="8" s="1"/>
  <c r="F337" i="8" a="1"/>
  <c r="F337" i="8" s="1"/>
  <c r="R336" i="8" a="1"/>
  <c r="R336" i="8" s="1"/>
  <c r="Q336" i="8" a="1"/>
  <c r="Q336" i="8" s="1"/>
  <c r="O336" i="8" a="1"/>
  <c r="O336" i="8" s="1"/>
  <c r="N336" i="8" a="1"/>
  <c r="N336" i="8" s="1"/>
  <c r="L336" i="8" a="1"/>
  <c r="L336" i="8" s="1"/>
  <c r="K336" i="8" a="1"/>
  <c r="K336" i="8" s="1"/>
  <c r="I336" i="8" a="1"/>
  <c r="I336" i="8" s="1"/>
  <c r="G336" i="8" a="1"/>
  <c r="G336" i="8" s="1"/>
  <c r="F336" i="8" a="1"/>
  <c r="F336" i="8" s="1"/>
  <c r="R334" i="8" a="1"/>
  <c r="R334" i="8" s="1"/>
  <c r="Q334" i="8" a="1"/>
  <c r="Q334" i="8" s="1"/>
  <c r="O334" i="8" a="1"/>
  <c r="O334" i="8" s="1"/>
  <c r="N334" i="8" a="1"/>
  <c r="N334" i="8" s="1"/>
  <c r="L334" i="8" a="1"/>
  <c r="L334" i="8" s="1"/>
  <c r="K334" i="8" a="1"/>
  <c r="K334" i="8" s="1"/>
  <c r="I334" i="8" a="1"/>
  <c r="I334" i="8" s="1"/>
  <c r="G334" i="8" a="1"/>
  <c r="G334" i="8" s="1"/>
  <c r="F334" i="8" a="1"/>
  <c r="F334" i="8" s="1"/>
  <c r="R333" i="8" a="1"/>
  <c r="R333" i="8" s="1"/>
  <c r="Q333" i="8" a="1"/>
  <c r="Q333" i="8" s="1"/>
  <c r="O333" i="8" a="1"/>
  <c r="O333" i="8" s="1"/>
  <c r="N333" i="8" a="1"/>
  <c r="N333" i="8" s="1"/>
  <c r="L333" i="8" a="1"/>
  <c r="L333" i="8" s="1"/>
  <c r="K333" i="8" a="1"/>
  <c r="K333" i="8" s="1"/>
  <c r="I333" i="8" a="1"/>
  <c r="I333" i="8" s="1"/>
  <c r="G333" i="8" a="1"/>
  <c r="G333" i="8" s="1"/>
  <c r="F333" i="8" a="1"/>
  <c r="F333" i="8" s="1"/>
  <c r="R332" i="8" a="1"/>
  <c r="R332" i="8" s="1"/>
  <c r="Q332" i="8" a="1"/>
  <c r="Q332" i="8" s="1"/>
  <c r="O332" i="8" a="1"/>
  <c r="O332" i="8" s="1"/>
  <c r="N332" i="8" a="1"/>
  <c r="N332" i="8" s="1"/>
  <c r="L332" i="8" a="1"/>
  <c r="L332" i="8" s="1"/>
  <c r="K332" i="8" a="1"/>
  <c r="K332" i="8" s="1"/>
  <c r="I332" i="8" a="1"/>
  <c r="I332" i="8" s="1"/>
  <c r="G332" i="8" a="1"/>
  <c r="G332" i="8" s="1"/>
  <c r="F332" i="8" a="1"/>
  <c r="F332" i="8" s="1"/>
  <c r="R330" i="8" a="1"/>
  <c r="R330" i="8" s="1"/>
  <c r="Q330" i="8" a="1"/>
  <c r="Q330" i="8" s="1"/>
  <c r="O330" i="8" a="1"/>
  <c r="O330" i="8" s="1"/>
  <c r="N330" i="8" a="1"/>
  <c r="N330" i="8" s="1"/>
  <c r="L330" i="8" a="1"/>
  <c r="L330" i="8" s="1"/>
  <c r="K330" i="8" a="1"/>
  <c r="K330" i="8" s="1"/>
  <c r="I330" i="8" a="1"/>
  <c r="I330" i="8" s="1"/>
  <c r="G330" i="8" a="1"/>
  <c r="G330" i="8" s="1"/>
  <c r="F330" i="8" a="1"/>
  <c r="F330" i="8" s="1"/>
  <c r="R329" i="8" a="1"/>
  <c r="R329" i="8" s="1"/>
  <c r="Q329" i="8" a="1"/>
  <c r="Q329" i="8" s="1"/>
  <c r="O329" i="8" a="1"/>
  <c r="O329" i="8" s="1"/>
  <c r="N329" i="8" a="1"/>
  <c r="N329" i="8" s="1"/>
  <c r="L329" i="8" a="1"/>
  <c r="L329" i="8" s="1"/>
  <c r="K329" i="8" a="1"/>
  <c r="K329" i="8" s="1"/>
  <c r="I329" i="8" a="1"/>
  <c r="I329" i="8" s="1"/>
  <c r="G329" i="8" a="1"/>
  <c r="G329" i="8" s="1"/>
  <c r="F329" i="8" a="1"/>
  <c r="F329" i="8" s="1"/>
  <c r="R327" i="8" a="1"/>
  <c r="R327" i="8" s="1"/>
  <c r="Q327" i="8" a="1"/>
  <c r="Q327" i="8" s="1"/>
  <c r="O327" i="8" a="1"/>
  <c r="O327" i="8" s="1"/>
  <c r="N327" i="8" a="1"/>
  <c r="N327" i="8" s="1"/>
  <c r="L327" i="8" a="1"/>
  <c r="L327" i="8" s="1"/>
  <c r="K327" i="8" a="1"/>
  <c r="K327" i="8" s="1"/>
  <c r="I327" i="8" a="1"/>
  <c r="I327" i="8" s="1"/>
  <c r="G327" i="8" a="1"/>
  <c r="G327" i="8" s="1"/>
  <c r="F327" i="8" a="1"/>
  <c r="F327" i="8" s="1"/>
  <c r="R325" i="8" a="1"/>
  <c r="R325" i="8" s="1"/>
  <c r="Q325" i="8" a="1"/>
  <c r="Q325" i="8" s="1"/>
  <c r="O325" i="8" a="1"/>
  <c r="O325" i="8" s="1"/>
  <c r="N325" i="8" a="1"/>
  <c r="N325" i="8" s="1"/>
  <c r="L325" i="8" a="1"/>
  <c r="L325" i="8" s="1"/>
  <c r="K325" i="8" a="1"/>
  <c r="K325" i="8" s="1"/>
  <c r="I325" i="8" a="1"/>
  <c r="I325" i="8" s="1"/>
  <c r="G325" i="8" a="1"/>
  <c r="G325" i="8" s="1"/>
  <c r="F325" i="8" a="1"/>
  <c r="F325" i="8" s="1"/>
  <c r="R324" i="8" a="1"/>
  <c r="R324" i="8" s="1"/>
  <c r="Q324" i="8" a="1"/>
  <c r="Q324" i="8" s="1"/>
  <c r="O324" i="8" a="1"/>
  <c r="O324" i="8" s="1"/>
  <c r="N324" i="8" a="1"/>
  <c r="N324" i="8" s="1"/>
  <c r="L324" i="8" a="1"/>
  <c r="L324" i="8" s="1"/>
  <c r="K324" i="8" a="1"/>
  <c r="K324" i="8" s="1"/>
  <c r="I324" i="8" a="1"/>
  <c r="I324" i="8" s="1"/>
  <c r="G324" i="8" a="1"/>
  <c r="G324" i="8" s="1"/>
  <c r="F324" i="8" a="1"/>
  <c r="F324" i="8" s="1"/>
  <c r="R323" i="8" a="1"/>
  <c r="R323" i="8" s="1"/>
  <c r="Q323" i="8" a="1"/>
  <c r="Q323" i="8" s="1"/>
  <c r="O323" i="8" a="1"/>
  <c r="O323" i="8" s="1"/>
  <c r="N323" i="8" a="1"/>
  <c r="N323" i="8" s="1"/>
  <c r="L323" i="8" a="1"/>
  <c r="L323" i="8" s="1"/>
  <c r="K323" i="8" a="1"/>
  <c r="K323" i="8" s="1"/>
  <c r="I323" i="8" a="1"/>
  <c r="I323" i="8" s="1"/>
  <c r="G323" i="8" a="1"/>
  <c r="G323" i="8" s="1"/>
  <c r="F323" i="8" a="1"/>
  <c r="F323" i="8" s="1"/>
  <c r="R322" i="8" a="1"/>
  <c r="R322" i="8" s="1"/>
  <c r="Q322" i="8" a="1"/>
  <c r="Q322" i="8" s="1"/>
  <c r="O322" i="8" a="1"/>
  <c r="O322" i="8" s="1"/>
  <c r="N322" i="8" a="1"/>
  <c r="N322" i="8" s="1"/>
  <c r="L322" i="8" a="1"/>
  <c r="L322" i="8" s="1"/>
  <c r="K322" i="8" a="1"/>
  <c r="K322" i="8" s="1"/>
  <c r="I322" i="8" a="1"/>
  <c r="I322" i="8" s="1"/>
  <c r="G322" i="8" a="1"/>
  <c r="G322" i="8" s="1"/>
  <c r="F322" i="8" a="1"/>
  <c r="F322" i="8" s="1"/>
  <c r="R320" i="8" a="1"/>
  <c r="R320" i="8" s="1"/>
  <c r="Q320" i="8" a="1"/>
  <c r="Q320" i="8" s="1"/>
  <c r="O320" i="8" a="1"/>
  <c r="O320" i="8" s="1"/>
  <c r="N320" i="8" a="1"/>
  <c r="N320" i="8" s="1"/>
  <c r="L320" i="8" a="1"/>
  <c r="L320" i="8" s="1"/>
  <c r="K320" i="8" a="1"/>
  <c r="K320" i="8" s="1"/>
  <c r="I320" i="8" a="1"/>
  <c r="I320" i="8" s="1"/>
  <c r="G320" i="8" a="1"/>
  <c r="G320" i="8" s="1"/>
  <c r="F320" i="8" a="1"/>
  <c r="F320" i="8" s="1"/>
  <c r="R319" i="8" a="1"/>
  <c r="R319" i="8" s="1"/>
  <c r="Q319" i="8" a="1"/>
  <c r="Q319" i="8" s="1"/>
  <c r="O319" i="8" a="1"/>
  <c r="O319" i="8" s="1"/>
  <c r="N319" i="8" a="1"/>
  <c r="N319" i="8" s="1"/>
  <c r="L319" i="8" a="1"/>
  <c r="L319" i="8" s="1"/>
  <c r="K319" i="8" a="1"/>
  <c r="K319" i="8" s="1"/>
  <c r="I319" i="8" a="1"/>
  <c r="I319" i="8" s="1"/>
  <c r="G319" i="8" a="1"/>
  <c r="G319" i="8" s="1"/>
  <c r="F319" i="8" a="1"/>
  <c r="F319" i="8" s="1"/>
  <c r="R317" i="8" a="1"/>
  <c r="R317" i="8" s="1"/>
  <c r="Q317" i="8" a="1"/>
  <c r="Q317" i="8" s="1"/>
  <c r="O317" i="8" a="1"/>
  <c r="O317" i="8" s="1"/>
  <c r="N317" i="8" a="1"/>
  <c r="N317" i="8" s="1"/>
  <c r="L317" i="8" a="1"/>
  <c r="L317" i="8" s="1"/>
  <c r="K317" i="8" a="1"/>
  <c r="K317" i="8" s="1"/>
  <c r="I317" i="8" a="1"/>
  <c r="I317" i="8" s="1"/>
  <c r="G317" i="8" a="1"/>
  <c r="G317" i="8" s="1"/>
  <c r="F317" i="8" a="1"/>
  <c r="F317" i="8" s="1"/>
  <c r="R315" i="8" a="1"/>
  <c r="R315" i="8" s="1"/>
  <c r="Q315" i="8" a="1"/>
  <c r="Q315" i="8" s="1"/>
  <c r="O315" i="8" a="1"/>
  <c r="O315" i="8" s="1"/>
  <c r="N315" i="8" a="1"/>
  <c r="N315" i="8" s="1"/>
  <c r="L315" i="8" a="1"/>
  <c r="L315" i="8" s="1"/>
  <c r="K315" i="8" a="1"/>
  <c r="K315" i="8" s="1"/>
  <c r="I315" i="8" a="1"/>
  <c r="I315" i="8" s="1"/>
  <c r="G315" i="8" a="1"/>
  <c r="G315" i="8" s="1"/>
  <c r="F315" i="8" a="1"/>
  <c r="F315" i="8" s="1"/>
  <c r="R314" i="8" a="1"/>
  <c r="R314" i="8" s="1"/>
  <c r="Q314" i="8" a="1"/>
  <c r="Q314" i="8" s="1"/>
  <c r="O314" i="8" a="1"/>
  <c r="O314" i="8" s="1"/>
  <c r="N314" i="8" a="1"/>
  <c r="N314" i="8" s="1"/>
  <c r="L314" i="8" a="1"/>
  <c r="L314" i="8" s="1"/>
  <c r="K314" i="8" a="1"/>
  <c r="K314" i="8" s="1"/>
  <c r="I314" i="8" a="1"/>
  <c r="I314" i="8" s="1"/>
  <c r="G314" i="8" a="1"/>
  <c r="G314" i="8" s="1"/>
  <c r="F314" i="8" a="1"/>
  <c r="F314" i="8" s="1"/>
  <c r="R312" i="8" a="1"/>
  <c r="R312" i="8" s="1"/>
  <c r="Q312" i="8" a="1"/>
  <c r="Q312" i="8" s="1"/>
  <c r="O312" i="8" a="1"/>
  <c r="O312" i="8" s="1"/>
  <c r="N312" i="8" a="1"/>
  <c r="N312" i="8" s="1"/>
  <c r="L312" i="8" a="1"/>
  <c r="L312" i="8" s="1"/>
  <c r="K312" i="8" a="1"/>
  <c r="K312" i="8" s="1"/>
  <c r="I312" i="8" a="1"/>
  <c r="I312" i="8" s="1"/>
  <c r="G312" i="8" a="1"/>
  <c r="G312" i="8" s="1"/>
  <c r="F312" i="8" a="1"/>
  <c r="F312" i="8" s="1"/>
  <c r="R311" i="8" a="1"/>
  <c r="R311" i="8" s="1"/>
  <c r="Q311" i="8" a="1"/>
  <c r="Q311" i="8" s="1"/>
  <c r="O311" i="8" a="1"/>
  <c r="O311" i="8" s="1"/>
  <c r="N311" i="8" a="1"/>
  <c r="N311" i="8" s="1"/>
  <c r="L311" i="8" a="1"/>
  <c r="L311" i="8" s="1"/>
  <c r="K311" i="8" a="1"/>
  <c r="K311" i="8" s="1"/>
  <c r="I311" i="8" a="1"/>
  <c r="I311" i="8" s="1"/>
  <c r="G311" i="8" a="1"/>
  <c r="G311" i="8" s="1"/>
  <c r="F311" i="8" a="1"/>
  <c r="F311" i="8" s="1"/>
  <c r="R310" i="8" a="1"/>
  <c r="R310" i="8" s="1"/>
  <c r="Q310" i="8" a="1"/>
  <c r="Q310" i="8" s="1"/>
  <c r="O310" i="8" a="1"/>
  <c r="O310" i="8" s="1"/>
  <c r="N310" i="8" a="1"/>
  <c r="N310" i="8" s="1"/>
  <c r="L310" i="8" a="1"/>
  <c r="L310" i="8" s="1"/>
  <c r="K310" i="8" a="1"/>
  <c r="K310" i="8" s="1"/>
  <c r="I310" i="8" a="1"/>
  <c r="I310" i="8" s="1"/>
  <c r="G310" i="8" a="1"/>
  <c r="G310" i="8" s="1"/>
  <c r="F310" i="8" a="1"/>
  <c r="F310" i="8" s="1"/>
  <c r="R308" i="8" a="1"/>
  <c r="R308" i="8" s="1"/>
  <c r="Q308" i="8" a="1"/>
  <c r="Q308" i="8" s="1"/>
  <c r="O308" i="8" a="1"/>
  <c r="O308" i="8" s="1"/>
  <c r="N308" i="8" a="1"/>
  <c r="N308" i="8" s="1"/>
  <c r="L308" i="8" a="1"/>
  <c r="L308" i="8" s="1"/>
  <c r="K308" i="8" a="1"/>
  <c r="K308" i="8" s="1"/>
  <c r="I308" i="8" a="1"/>
  <c r="I308" i="8" s="1"/>
  <c r="G308" i="8" a="1"/>
  <c r="G308" i="8" s="1"/>
  <c r="F308" i="8" a="1"/>
  <c r="F308" i="8" s="1"/>
  <c r="R307" i="8" a="1"/>
  <c r="R307" i="8" s="1"/>
  <c r="Q307" i="8" a="1"/>
  <c r="Q307" i="8" s="1"/>
  <c r="O307" i="8" a="1"/>
  <c r="O307" i="8" s="1"/>
  <c r="N307" i="8" a="1"/>
  <c r="N307" i="8" s="1"/>
  <c r="L307" i="8" a="1"/>
  <c r="L307" i="8" s="1"/>
  <c r="K307" i="8" a="1"/>
  <c r="K307" i="8" s="1"/>
  <c r="I307" i="8" a="1"/>
  <c r="I307" i="8" s="1"/>
  <c r="G307" i="8" a="1"/>
  <c r="G307" i="8" s="1"/>
  <c r="F307" i="8" a="1"/>
  <c r="F307" i="8" s="1"/>
  <c r="R306" i="8" a="1"/>
  <c r="R306" i="8" s="1"/>
  <c r="Q306" i="8" a="1"/>
  <c r="Q306" i="8" s="1"/>
  <c r="O306" i="8" a="1"/>
  <c r="O306" i="8" s="1"/>
  <c r="N306" i="8" a="1"/>
  <c r="N306" i="8" s="1"/>
  <c r="L306" i="8" a="1"/>
  <c r="L306" i="8" s="1"/>
  <c r="K306" i="8" a="1"/>
  <c r="K306" i="8" s="1"/>
  <c r="I306" i="8" a="1"/>
  <c r="I306" i="8" s="1"/>
  <c r="G306" i="8" a="1"/>
  <c r="G306" i="8" s="1"/>
  <c r="F306" i="8" a="1"/>
  <c r="F306" i="8" s="1"/>
  <c r="R304" i="8" a="1"/>
  <c r="R304" i="8" s="1"/>
  <c r="Q304" i="8" a="1"/>
  <c r="Q304" i="8" s="1"/>
  <c r="O304" i="8" a="1"/>
  <c r="O304" i="8" s="1"/>
  <c r="N304" i="8" a="1"/>
  <c r="N304" i="8" s="1"/>
  <c r="L304" i="8" a="1"/>
  <c r="L304" i="8" s="1"/>
  <c r="K304" i="8" a="1"/>
  <c r="K304" i="8" s="1"/>
  <c r="I304" i="8" a="1"/>
  <c r="I304" i="8" s="1"/>
  <c r="G304" i="8" a="1"/>
  <c r="G304" i="8" s="1"/>
  <c r="F304" i="8" a="1"/>
  <c r="F304" i="8" s="1"/>
  <c r="R303" i="8" a="1"/>
  <c r="R303" i="8" s="1"/>
  <c r="Q303" i="8" a="1"/>
  <c r="Q303" i="8" s="1"/>
  <c r="O303" i="8" a="1"/>
  <c r="O303" i="8" s="1"/>
  <c r="N303" i="8" a="1"/>
  <c r="N303" i="8" s="1"/>
  <c r="L303" i="8" a="1"/>
  <c r="L303" i="8" s="1"/>
  <c r="K303" i="8" a="1"/>
  <c r="K303" i="8" s="1"/>
  <c r="I303" i="8" a="1"/>
  <c r="I303" i="8" s="1"/>
  <c r="G303" i="8" a="1"/>
  <c r="G303" i="8" s="1"/>
  <c r="F303" i="8" a="1"/>
  <c r="F303" i="8" s="1"/>
  <c r="R301" i="8" a="1"/>
  <c r="R301" i="8" s="1"/>
  <c r="Q301" i="8" a="1"/>
  <c r="Q301" i="8" s="1"/>
  <c r="O301" i="8" a="1"/>
  <c r="O301" i="8" s="1"/>
  <c r="N301" i="8" a="1"/>
  <c r="N301" i="8" s="1"/>
  <c r="L301" i="8" a="1"/>
  <c r="L301" i="8" s="1"/>
  <c r="K301" i="8" a="1"/>
  <c r="K301" i="8" s="1"/>
  <c r="I301" i="8" a="1"/>
  <c r="I301" i="8" s="1"/>
  <c r="G301" i="8" a="1"/>
  <c r="G301" i="8" s="1"/>
  <c r="F301" i="8" a="1"/>
  <c r="F301" i="8" s="1"/>
  <c r="R299" i="8" a="1"/>
  <c r="R299" i="8" s="1"/>
  <c r="Q299" i="8" a="1"/>
  <c r="Q299" i="8" s="1"/>
  <c r="O299" i="8" a="1"/>
  <c r="O299" i="8" s="1"/>
  <c r="N299" i="8" a="1"/>
  <c r="N299" i="8" s="1"/>
  <c r="L299" i="8" a="1"/>
  <c r="L299" i="8" s="1"/>
  <c r="K299" i="8" a="1"/>
  <c r="K299" i="8" s="1"/>
  <c r="I299" i="8" a="1"/>
  <c r="I299" i="8" s="1"/>
  <c r="G299" i="8" a="1"/>
  <c r="G299" i="8" s="1"/>
  <c r="F299" i="8" a="1"/>
  <c r="F299" i="8" s="1"/>
  <c r="R298" i="8" a="1"/>
  <c r="R298" i="8" s="1"/>
  <c r="Q298" i="8" a="1"/>
  <c r="Q298" i="8" s="1"/>
  <c r="O298" i="8" a="1"/>
  <c r="O298" i="8" s="1"/>
  <c r="N298" i="8" a="1"/>
  <c r="N298" i="8" s="1"/>
  <c r="L298" i="8" a="1"/>
  <c r="L298" i="8" s="1"/>
  <c r="K298" i="8" a="1"/>
  <c r="K298" i="8" s="1"/>
  <c r="I298" i="8" a="1"/>
  <c r="I298" i="8" s="1"/>
  <c r="G298" i="8" a="1"/>
  <c r="G298" i="8" s="1"/>
  <c r="F298" i="8" a="1"/>
  <c r="F298" i="8" s="1"/>
  <c r="R297" i="8" a="1"/>
  <c r="R297" i="8" s="1"/>
  <c r="Q297" i="8" a="1"/>
  <c r="Q297" i="8" s="1"/>
  <c r="O297" i="8" a="1"/>
  <c r="O297" i="8" s="1"/>
  <c r="N297" i="8" a="1"/>
  <c r="N297" i="8" s="1"/>
  <c r="L297" i="8" a="1"/>
  <c r="L297" i="8" s="1"/>
  <c r="K297" i="8" a="1"/>
  <c r="K297" i="8" s="1"/>
  <c r="I297" i="8" a="1"/>
  <c r="I297" i="8" s="1"/>
  <c r="G297" i="8" a="1"/>
  <c r="G297" i="8" s="1"/>
  <c r="F297" i="8" a="1"/>
  <c r="F297" i="8" s="1"/>
  <c r="R295" i="8" a="1"/>
  <c r="R295" i="8" s="1"/>
  <c r="Q295" i="8" a="1"/>
  <c r="Q295" i="8" s="1"/>
  <c r="O295" i="8" a="1"/>
  <c r="O295" i="8" s="1"/>
  <c r="N295" i="8" a="1"/>
  <c r="N295" i="8" s="1"/>
  <c r="L295" i="8" a="1"/>
  <c r="L295" i="8" s="1"/>
  <c r="K295" i="8" a="1"/>
  <c r="K295" i="8" s="1"/>
  <c r="I295" i="8" a="1"/>
  <c r="I295" i="8" s="1"/>
  <c r="G295" i="8" a="1"/>
  <c r="G295" i="8" s="1"/>
  <c r="F295" i="8" a="1"/>
  <c r="F295" i="8" s="1"/>
  <c r="R294" i="8" a="1"/>
  <c r="R294" i="8" s="1"/>
  <c r="Q294" i="8" a="1"/>
  <c r="Q294" i="8" s="1"/>
  <c r="O294" i="8" a="1"/>
  <c r="O294" i="8" s="1"/>
  <c r="N294" i="8" a="1"/>
  <c r="N294" i="8" s="1"/>
  <c r="L294" i="8" a="1"/>
  <c r="L294" i="8" s="1"/>
  <c r="K294" i="8" a="1"/>
  <c r="K294" i="8" s="1"/>
  <c r="I294" i="8" a="1"/>
  <c r="I294" i="8" s="1"/>
  <c r="G294" i="8" a="1"/>
  <c r="G294" i="8" s="1"/>
  <c r="F294" i="8" a="1"/>
  <c r="F294" i="8" s="1"/>
  <c r="R292" i="8" a="1"/>
  <c r="R292" i="8" s="1"/>
  <c r="Q292" i="8" a="1"/>
  <c r="Q292" i="8" s="1"/>
  <c r="O292" i="8" a="1"/>
  <c r="O292" i="8" s="1"/>
  <c r="N292" i="8" a="1"/>
  <c r="N292" i="8" s="1"/>
  <c r="L292" i="8" a="1"/>
  <c r="L292" i="8" s="1"/>
  <c r="K292" i="8" a="1"/>
  <c r="K292" i="8" s="1"/>
  <c r="I292" i="8" a="1"/>
  <c r="I292" i="8" s="1"/>
  <c r="G292" i="8" a="1"/>
  <c r="G292" i="8" s="1"/>
  <c r="F292" i="8" a="1"/>
  <c r="F292" i="8" s="1"/>
  <c r="R291" i="8" a="1"/>
  <c r="R291" i="8" s="1"/>
  <c r="Q291" i="8" a="1"/>
  <c r="Q291" i="8" s="1"/>
  <c r="O291" i="8" a="1"/>
  <c r="O291" i="8" s="1"/>
  <c r="N291" i="8" a="1"/>
  <c r="N291" i="8" s="1"/>
  <c r="L291" i="8" a="1"/>
  <c r="L291" i="8" s="1"/>
  <c r="K291" i="8" a="1"/>
  <c r="K291" i="8" s="1"/>
  <c r="I291" i="8" a="1"/>
  <c r="I291" i="8" s="1"/>
  <c r="G291" i="8" a="1"/>
  <c r="G291" i="8" s="1"/>
  <c r="F291" i="8" a="1"/>
  <c r="F291" i="8" s="1"/>
  <c r="R289" i="8" a="1"/>
  <c r="R289" i="8" s="1"/>
  <c r="Q289" i="8" a="1"/>
  <c r="Q289" i="8" s="1"/>
  <c r="O289" i="8" a="1"/>
  <c r="O289" i="8" s="1"/>
  <c r="N289" i="8" a="1"/>
  <c r="N289" i="8" s="1"/>
  <c r="L289" i="8" a="1"/>
  <c r="L289" i="8" s="1"/>
  <c r="K289" i="8" a="1"/>
  <c r="K289" i="8" s="1"/>
  <c r="I289" i="8" a="1"/>
  <c r="I289" i="8" s="1"/>
  <c r="G289" i="8" a="1"/>
  <c r="G289" i="8" s="1"/>
  <c r="F289" i="8" a="1"/>
  <c r="F289" i="8" s="1"/>
  <c r="R288" i="8" a="1"/>
  <c r="R288" i="8" s="1"/>
  <c r="Q288" i="8" a="1"/>
  <c r="Q288" i="8" s="1"/>
  <c r="O288" i="8" a="1"/>
  <c r="O288" i="8" s="1"/>
  <c r="N288" i="8" a="1"/>
  <c r="N288" i="8" s="1"/>
  <c r="L288" i="8" a="1"/>
  <c r="L288" i="8" s="1"/>
  <c r="K288" i="8" a="1"/>
  <c r="K288" i="8" s="1"/>
  <c r="I288" i="8" a="1"/>
  <c r="I288" i="8" s="1"/>
  <c r="G288" i="8" a="1"/>
  <c r="G288" i="8" s="1"/>
  <c r="F288" i="8" a="1"/>
  <c r="F288" i="8" s="1"/>
  <c r="R287" i="8" a="1"/>
  <c r="R287" i="8" s="1"/>
  <c r="Q287" i="8" a="1"/>
  <c r="Q287" i="8" s="1"/>
  <c r="O287" i="8" a="1"/>
  <c r="O287" i="8" s="1"/>
  <c r="N287" i="8" a="1"/>
  <c r="N287" i="8" s="1"/>
  <c r="L287" i="8" a="1"/>
  <c r="L287" i="8" s="1"/>
  <c r="K287" i="8" a="1"/>
  <c r="K287" i="8" s="1"/>
  <c r="I287" i="8" a="1"/>
  <c r="I287" i="8" s="1"/>
  <c r="G287" i="8" a="1"/>
  <c r="G287" i="8" s="1"/>
  <c r="F287" i="8" a="1"/>
  <c r="F287" i="8" s="1"/>
  <c r="R285" i="8" a="1"/>
  <c r="R285" i="8" s="1"/>
  <c r="Q285" i="8" a="1"/>
  <c r="Q285" i="8" s="1"/>
  <c r="O285" i="8" a="1"/>
  <c r="O285" i="8" s="1"/>
  <c r="N285" i="8" a="1"/>
  <c r="N285" i="8" s="1"/>
  <c r="L285" i="8" a="1"/>
  <c r="L285" i="8" s="1"/>
  <c r="K285" i="8" a="1"/>
  <c r="K285" i="8" s="1"/>
  <c r="I285" i="8" a="1"/>
  <c r="I285" i="8" s="1"/>
  <c r="G285" i="8" a="1"/>
  <c r="G285" i="8" s="1"/>
  <c r="F285" i="8" a="1"/>
  <c r="F285" i="8" s="1"/>
  <c r="R283" i="8" a="1"/>
  <c r="R283" i="8" s="1"/>
  <c r="Q283" i="8" a="1"/>
  <c r="Q283" i="8" s="1"/>
  <c r="O283" i="8" a="1"/>
  <c r="O283" i="8" s="1"/>
  <c r="N283" i="8" a="1"/>
  <c r="N283" i="8" s="1"/>
  <c r="L283" i="8" a="1"/>
  <c r="L283" i="8" s="1"/>
  <c r="K283" i="8" a="1"/>
  <c r="K283" i="8" s="1"/>
  <c r="I283" i="8" a="1"/>
  <c r="I283" i="8" s="1"/>
  <c r="G283" i="8" a="1"/>
  <c r="G283" i="8" s="1"/>
  <c r="F283" i="8" a="1"/>
  <c r="F283" i="8" s="1"/>
  <c r="R281" i="8" a="1"/>
  <c r="R281" i="8" s="1"/>
  <c r="Q281" i="8" a="1"/>
  <c r="Q281" i="8" s="1"/>
  <c r="O281" i="8" a="1"/>
  <c r="O281" i="8" s="1"/>
  <c r="N281" i="8" a="1"/>
  <c r="N281" i="8" s="1"/>
  <c r="L281" i="8" a="1"/>
  <c r="L281" i="8" s="1"/>
  <c r="K281" i="8" a="1"/>
  <c r="K281" i="8" s="1"/>
  <c r="I281" i="8" a="1"/>
  <c r="I281" i="8" s="1"/>
  <c r="G281" i="8" a="1"/>
  <c r="G281" i="8" s="1"/>
  <c r="F281" i="8" a="1"/>
  <c r="F281" i="8" s="1"/>
  <c r="R280" i="8" a="1"/>
  <c r="R280" i="8" s="1"/>
  <c r="Q280" i="8" a="1"/>
  <c r="Q280" i="8" s="1"/>
  <c r="O280" i="8" a="1"/>
  <c r="O280" i="8" s="1"/>
  <c r="N280" i="8" a="1"/>
  <c r="N280" i="8" s="1"/>
  <c r="L280" i="8" a="1"/>
  <c r="L280" i="8" s="1"/>
  <c r="K280" i="8" a="1"/>
  <c r="K280" i="8" s="1"/>
  <c r="I280" i="8" a="1"/>
  <c r="I280" i="8" s="1"/>
  <c r="G280" i="8" a="1"/>
  <c r="G280" i="8" s="1"/>
  <c r="F280" i="8" a="1"/>
  <c r="F280" i="8" s="1"/>
  <c r="R278" i="8" a="1"/>
  <c r="R278" i="8" s="1"/>
  <c r="Q278" i="8" a="1"/>
  <c r="Q278" i="8" s="1"/>
  <c r="O278" i="8" a="1"/>
  <c r="O278" i="8" s="1"/>
  <c r="N278" i="8" a="1"/>
  <c r="N278" i="8" s="1"/>
  <c r="L278" i="8" a="1"/>
  <c r="L278" i="8" s="1"/>
  <c r="K278" i="8" a="1"/>
  <c r="K278" i="8" s="1"/>
  <c r="I278" i="8" a="1"/>
  <c r="I278" i="8" s="1"/>
  <c r="G278" i="8" a="1"/>
  <c r="G278" i="8" s="1"/>
  <c r="F278" i="8" a="1"/>
  <c r="F278" i="8" s="1"/>
  <c r="R276" i="8" a="1"/>
  <c r="R276" i="8" s="1"/>
  <c r="Q276" i="8" a="1"/>
  <c r="Q276" i="8" s="1"/>
  <c r="O276" i="8" a="1"/>
  <c r="O276" i="8" s="1"/>
  <c r="N276" i="8" a="1"/>
  <c r="N276" i="8" s="1"/>
  <c r="L276" i="8" a="1"/>
  <c r="L276" i="8" s="1"/>
  <c r="K276" i="8" a="1"/>
  <c r="K276" i="8" s="1"/>
  <c r="I276" i="8" a="1"/>
  <c r="I276" i="8" s="1"/>
  <c r="G276" i="8" a="1"/>
  <c r="G276" i="8" s="1"/>
  <c r="F276" i="8" a="1"/>
  <c r="F276" i="8" s="1"/>
  <c r="R275" i="8" a="1"/>
  <c r="R275" i="8" s="1"/>
  <c r="Q275" i="8" a="1"/>
  <c r="Q275" i="8" s="1"/>
  <c r="O275" i="8" a="1"/>
  <c r="O275" i="8" s="1"/>
  <c r="N275" i="8" a="1"/>
  <c r="N275" i="8" s="1"/>
  <c r="L275" i="8" a="1"/>
  <c r="L275" i="8" s="1"/>
  <c r="K275" i="8" a="1"/>
  <c r="K275" i="8" s="1"/>
  <c r="I275" i="8" a="1"/>
  <c r="I275" i="8" s="1"/>
  <c r="G275" i="8" a="1"/>
  <c r="G275" i="8" s="1"/>
  <c r="F275" i="8" a="1"/>
  <c r="F275" i="8" s="1"/>
  <c r="R273" i="8" a="1"/>
  <c r="R273" i="8" s="1"/>
  <c r="Q273" i="8" a="1"/>
  <c r="Q273" i="8" s="1"/>
  <c r="O273" i="8" a="1"/>
  <c r="O273" i="8" s="1"/>
  <c r="N273" i="8" a="1"/>
  <c r="N273" i="8" s="1"/>
  <c r="L273" i="8" a="1"/>
  <c r="L273" i="8" s="1"/>
  <c r="K273" i="8" a="1"/>
  <c r="K273" i="8" s="1"/>
  <c r="I273" i="8" a="1"/>
  <c r="I273" i="8" s="1"/>
  <c r="G273" i="8" a="1"/>
  <c r="G273" i="8" s="1"/>
  <c r="F273" i="8" a="1"/>
  <c r="F273" i="8" s="1"/>
  <c r="R271" i="8" a="1"/>
  <c r="R271" i="8" s="1"/>
  <c r="Q271" i="8" a="1"/>
  <c r="Q271" i="8" s="1"/>
  <c r="O271" i="8" a="1"/>
  <c r="O271" i="8" s="1"/>
  <c r="N271" i="8" a="1"/>
  <c r="N271" i="8" s="1"/>
  <c r="L271" i="8" a="1"/>
  <c r="L271" i="8" s="1"/>
  <c r="K271" i="8" a="1"/>
  <c r="K271" i="8" s="1"/>
  <c r="I271" i="8" a="1"/>
  <c r="I271" i="8" s="1"/>
  <c r="G271" i="8" a="1"/>
  <c r="G271" i="8" s="1"/>
  <c r="F271" i="8" a="1"/>
  <c r="F271" i="8" s="1"/>
  <c r="R270" i="8" a="1"/>
  <c r="R270" i="8" s="1"/>
  <c r="Q270" i="8" a="1"/>
  <c r="Q270" i="8" s="1"/>
  <c r="O270" i="8" a="1"/>
  <c r="O270" i="8" s="1"/>
  <c r="N270" i="8" a="1"/>
  <c r="N270" i="8" s="1"/>
  <c r="L270" i="8" a="1"/>
  <c r="L270" i="8" s="1"/>
  <c r="K270" i="8" a="1"/>
  <c r="K270" i="8" s="1"/>
  <c r="I270" i="8" a="1"/>
  <c r="I270" i="8" s="1"/>
  <c r="G270" i="8" a="1"/>
  <c r="G270" i="8" s="1"/>
  <c r="F270" i="8" a="1"/>
  <c r="F270" i="8" s="1"/>
  <c r="R268" i="8" a="1"/>
  <c r="R268" i="8" s="1"/>
  <c r="Q268" i="8" a="1"/>
  <c r="Q268" i="8" s="1"/>
  <c r="O268" i="8" a="1"/>
  <c r="O268" i="8" s="1"/>
  <c r="N268" i="8" a="1"/>
  <c r="N268" i="8" s="1"/>
  <c r="L268" i="8" a="1"/>
  <c r="L268" i="8" s="1"/>
  <c r="K268" i="8" a="1"/>
  <c r="K268" i="8" s="1"/>
  <c r="I268" i="8" a="1"/>
  <c r="I268" i="8" s="1"/>
  <c r="G268" i="8" a="1"/>
  <c r="G268" i="8" s="1"/>
  <c r="F268" i="8" a="1"/>
  <c r="F268" i="8" s="1"/>
  <c r="R266" i="8" a="1"/>
  <c r="R266" i="8" s="1"/>
  <c r="Q266" i="8" a="1"/>
  <c r="Q266" i="8" s="1"/>
  <c r="O266" i="8" a="1"/>
  <c r="O266" i="8" s="1"/>
  <c r="N266" i="8" a="1"/>
  <c r="N266" i="8" s="1"/>
  <c r="L266" i="8" a="1"/>
  <c r="L266" i="8" s="1"/>
  <c r="K266" i="8" a="1"/>
  <c r="K266" i="8" s="1"/>
  <c r="I266" i="8" a="1"/>
  <c r="I266" i="8" s="1"/>
  <c r="G266" i="8" a="1"/>
  <c r="G266" i="8" s="1"/>
  <c r="F266" i="8" a="1"/>
  <c r="F266" i="8" s="1"/>
  <c r="R264" i="8" a="1"/>
  <c r="R264" i="8" s="1"/>
  <c r="Q264" i="8" a="1"/>
  <c r="Q264" i="8" s="1"/>
  <c r="O264" i="8" a="1"/>
  <c r="O264" i="8" s="1"/>
  <c r="N264" i="8" a="1"/>
  <c r="N264" i="8" s="1"/>
  <c r="L264" i="8" a="1"/>
  <c r="L264" i="8" s="1"/>
  <c r="K264" i="8" a="1"/>
  <c r="K264" i="8" s="1"/>
  <c r="I264" i="8" a="1"/>
  <c r="I264" i="8" s="1"/>
  <c r="G264" i="8" a="1"/>
  <c r="G264" i="8" s="1"/>
  <c r="F264" i="8" a="1"/>
  <c r="F264" i="8" s="1"/>
  <c r="R263" i="8" a="1"/>
  <c r="R263" i="8" s="1"/>
  <c r="Q263" i="8" a="1"/>
  <c r="Q263" i="8" s="1"/>
  <c r="O263" i="8" a="1"/>
  <c r="O263" i="8" s="1"/>
  <c r="N263" i="8" a="1"/>
  <c r="N263" i="8" s="1"/>
  <c r="L263" i="8" a="1"/>
  <c r="L263" i="8" s="1"/>
  <c r="K263" i="8" a="1"/>
  <c r="K263" i="8" s="1"/>
  <c r="I263" i="8" a="1"/>
  <c r="I263" i="8" s="1"/>
  <c r="G263" i="8" a="1"/>
  <c r="G263" i="8" s="1"/>
  <c r="F263" i="8" a="1"/>
  <c r="F263" i="8" s="1"/>
  <c r="R261" i="8" a="1"/>
  <c r="R261" i="8" s="1"/>
  <c r="Q261" i="8" a="1"/>
  <c r="Q261" i="8" s="1"/>
  <c r="O261" i="8" a="1"/>
  <c r="O261" i="8" s="1"/>
  <c r="N261" i="8" a="1"/>
  <c r="N261" i="8" s="1"/>
  <c r="L261" i="8" a="1"/>
  <c r="L261" i="8" s="1"/>
  <c r="K261" i="8" a="1"/>
  <c r="K261" i="8" s="1"/>
  <c r="I261" i="8" a="1"/>
  <c r="I261" i="8" s="1"/>
  <c r="G261" i="8" a="1"/>
  <c r="G261" i="8" s="1"/>
  <c r="F261" i="8" a="1"/>
  <c r="F261" i="8" s="1"/>
  <c r="R260" i="8" a="1"/>
  <c r="R260" i="8" s="1"/>
  <c r="Q260" i="8" a="1"/>
  <c r="Q260" i="8" s="1"/>
  <c r="O260" i="8" a="1"/>
  <c r="O260" i="8" s="1"/>
  <c r="N260" i="8" a="1"/>
  <c r="N260" i="8" s="1"/>
  <c r="L260" i="8" a="1"/>
  <c r="L260" i="8" s="1"/>
  <c r="K260" i="8" a="1"/>
  <c r="K260" i="8" s="1"/>
  <c r="I260" i="8" a="1"/>
  <c r="I260" i="8" s="1"/>
  <c r="G260" i="8" a="1"/>
  <c r="G260" i="8" s="1"/>
  <c r="F260" i="8" a="1"/>
  <c r="F260" i="8" s="1"/>
  <c r="R258" i="8" a="1"/>
  <c r="R258" i="8" s="1"/>
  <c r="Q258" i="8" a="1"/>
  <c r="Q258" i="8" s="1"/>
  <c r="O258" i="8" a="1"/>
  <c r="O258" i="8" s="1"/>
  <c r="N258" i="8" a="1"/>
  <c r="N258" i="8" s="1"/>
  <c r="L258" i="8" a="1"/>
  <c r="L258" i="8" s="1"/>
  <c r="K258" i="8" a="1"/>
  <c r="K258" i="8" s="1"/>
  <c r="I258" i="8" a="1"/>
  <c r="I258" i="8" s="1"/>
  <c r="G258" i="8" a="1"/>
  <c r="G258" i="8" s="1"/>
  <c r="F258" i="8" a="1"/>
  <c r="F258" i="8" s="1"/>
  <c r="R257" i="8" a="1"/>
  <c r="R257" i="8" s="1"/>
  <c r="Q257" i="8" a="1"/>
  <c r="Q257" i="8" s="1"/>
  <c r="O257" i="8" a="1"/>
  <c r="O257" i="8" s="1"/>
  <c r="N257" i="8" a="1"/>
  <c r="N257" i="8" s="1"/>
  <c r="L257" i="8" a="1"/>
  <c r="L257" i="8" s="1"/>
  <c r="K257" i="8" a="1"/>
  <c r="K257" i="8" s="1"/>
  <c r="I257" i="8" a="1"/>
  <c r="I257" i="8" s="1"/>
  <c r="G257" i="8" a="1"/>
  <c r="G257" i="8" s="1"/>
  <c r="F257" i="8" a="1"/>
  <c r="F257" i="8" s="1"/>
  <c r="R255" i="8" a="1"/>
  <c r="R255" i="8" s="1"/>
  <c r="Q255" i="8" a="1"/>
  <c r="Q255" i="8" s="1"/>
  <c r="O255" i="8" a="1"/>
  <c r="O255" i="8" s="1"/>
  <c r="N255" i="8" a="1"/>
  <c r="N255" i="8" s="1"/>
  <c r="L255" i="8" a="1"/>
  <c r="L255" i="8" s="1"/>
  <c r="K255" i="8" a="1"/>
  <c r="K255" i="8" s="1"/>
  <c r="I255" i="8" a="1"/>
  <c r="I255" i="8" s="1"/>
  <c r="G255" i="8" a="1"/>
  <c r="G255" i="8" s="1"/>
  <c r="F255" i="8" a="1"/>
  <c r="F255" i="8" s="1"/>
  <c r="R253" i="8" a="1"/>
  <c r="R253" i="8" s="1"/>
  <c r="Q253" i="8" a="1"/>
  <c r="Q253" i="8" s="1"/>
  <c r="O253" i="8" a="1"/>
  <c r="O253" i="8" s="1"/>
  <c r="N253" i="8" a="1"/>
  <c r="N253" i="8" s="1"/>
  <c r="L253" i="8" a="1"/>
  <c r="L253" i="8" s="1"/>
  <c r="K253" i="8" a="1"/>
  <c r="K253" i="8" s="1"/>
  <c r="I253" i="8" a="1"/>
  <c r="I253" i="8" s="1"/>
  <c r="G253" i="8" a="1"/>
  <c r="G253" i="8" s="1"/>
  <c r="F253" i="8" a="1"/>
  <c r="F253" i="8" s="1"/>
  <c r="R252" i="8" a="1"/>
  <c r="R252" i="8" s="1"/>
  <c r="Q252" i="8" a="1"/>
  <c r="Q252" i="8" s="1"/>
  <c r="O252" i="8" a="1"/>
  <c r="O252" i="8" s="1"/>
  <c r="N252" i="8" a="1"/>
  <c r="N252" i="8" s="1"/>
  <c r="L252" i="8" a="1"/>
  <c r="L252" i="8" s="1"/>
  <c r="K252" i="8" a="1"/>
  <c r="K252" i="8" s="1"/>
  <c r="I252" i="8" a="1"/>
  <c r="I252" i="8" s="1"/>
  <c r="G252" i="8" a="1"/>
  <c r="G252" i="8" s="1"/>
  <c r="F252" i="8" a="1"/>
  <c r="F252" i="8" s="1"/>
  <c r="R251" i="8" a="1"/>
  <c r="R251" i="8" s="1"/>
  <c r="Q251" i="8" a="1"/>
  <c r="Q251" i="8" s="1"/>
  <c r="O251" i="8" a="1"/>
  <c r="O251" i="8" s="1"/>
  <c r="N251" i="8" a="1"/>
  <c r="N251" i="8" s="1"/>
  <c r="L251" i="8" a="1"/>
  <c r="L251" i="8" s="1"/>
  <c r="K251" i="8" a="1"/>
  <c r="K251" i="8" s="1"/>
  <c r="I251" i="8" a="1"/>
  <c r="I251" i="8" s="1"/>
  <c r="G251" i="8" a="1"/>
  <c r="G251" i="8" s="1"/>
  <c r="F251" i="8" a="1"/>
  <c r="F251" i="8" s="1"/>
  <c r="R249" i="8" a="1"/>
  <c r="R249" i="8" s="1"/>
  <c r="Q249" i="8" a="1"/>
  <c r="Q249" i="8" s="1"/>
  <c r="O249" i="8" a="1"/>
  <c r="O249" i="8" s="1"/>
  <c r="N249" i="8" a="1"/>
  <c r="N249" i="8" s="1"/>
  <c r="L249" i="8" a="1"/>
  <c r="L249" i="8" s="1"/>
  <c r="K249" i="8" a="1"/>
  <c r="K249" i="8" s="1"/>
  <c r="I249" i="8" a="1"/>
  <c r="I249" i="8" s="1"/>
  <c r="G249" i="8" a="1"/>
  <c r="G249" i="8" s="1"/>
  <c r="F249" i="8" a="1"/>
  <c r="F249" i="8" s="1"/>
  <c r="R248" i="8" a="1"/>
  <c r="R248" i="8" s="1"/>
  <c r="Q248" i="8" a="1"/>
  <c r="Q248" i="8" s="1"/>
  <c r="O248" i="8" a="1"/>
  <c r="O248" i="8" s="1"/>
  <c r="N248" i="8" a="1"/>
  <c r="N248" i="8" s="1"/>
  <c r="L248" i="8" a="1"/>
  <c r="L248" i="8" s="1"/>
  <c r="K248" i="8" a="1"/>
  <c r="K248" i="8" s="1"/>
  <c r="I248" i="8" a="1"/>
  <c r="I248" i="8" s="1"/>
  <c r="G248" i="8" a="1"/>
  <c r="G248" i="8" s="1"/>
  <c r="F248" i="8" a="1"/>
  <c r="F248" i="8" s="1"/>
  <c r="R246" i="8" a="1"/>
  <c r="R246" i="8" s="1"/>
  <c r="Q246" i="8" a="1"/>
  <c r="Q246" i="8" s="1"/>
  <c r="O246" i="8" a="1"/>
  <c r="O246" i="8" s="1"/>
  <c r="N246" i="8" a="1"/>
  <c r="N246" i="8" s="1"/>
  <c r="L246" i="8" a="1"/>
  <c r="L246" i="8" s="1"/>
  <c r="K246" i="8" a="1"/>
  <c r="K246" i="8" s="1"/>
  <c r="I246" i="8" a="1"/>
  <c r="I246" i="8" s="1"/>
  <c r="G246" i="8" a="1"/>
  <c r="G246" i="8" s="1"/>
  <c r="F246" i="8" a="1"/>
  <c r="F246" i="8" s="1"/>
  <c r="R245" i="8" a="1"/>
  <c r="R245" i="8" s="1"/>
  <c r="Q245" i="8" a="1"/>
  <c r="Q245" i="8" s="1"/>
  <c r="O245" i="8" a="1"/>
  <c r="O245" i="8" s="1"/>
  <c r="N245" i="8" a="1"/>
  <c r="N245" i="8" s="1"/>
  <c r="L245" i="8" a="1"/>
  <c r="L245" i="8" s="1"/>
  <c r="K245" i="8" a="1"/>
  <c r="K245" i="8" s="1"/>
  <c r="I245" i="8" a="1"/>
  <c r="I245" i="8" s="1"/>
  <c r="G245" i="8" a="1"/>
  <c r="G245" i="8" s="1"/>
  <c r="F245" i="8" a="1"/>
  <c r="F245" i="8" s="1"/>
  <c r="R244" i="8" a="1"/>
  <c r="R244" i="8" s="1"/>
  <c r="Q244" i="8" a="1"/>
  <c r="Q244" i="8" s="1"/>
  <c r="O244" i="8" a="1"/>
  <c r="O244" i="8" s="1"/>
  <c r="N244" i="8" a="1"/>
  <c r="N244" i="8" s="1"/>
  <c r="L244" i="8" a="1"/>
  <c r="L244" i="8" s="1"/>
  <c r="K244" i="8" a="1"/>
  <c r="K244" i="8" s="1"/>
  <c r="I244" i="8" a="1"/>
  <c r="I244" i="8" s="1"/>
  <c r="G244" i="8" a="1"/>
  <c r="G244" i="8" s="1"/>
  <c r="F244" i="8" a="1"/>
  <c r="F244" i="8" s="1"/>
  <c r="R242" i="8" a="1"/>
  <c r="R242" i="8" s="1"/>
  <c r="Q242" i="8" a="1"/>
  <c r="Q242" i="8" s="1"/>
  <c r="O242" i="8" a="1"/>
  <c r="O242" i="8" s="1"/>
  <c r="N242" i="8" a="1"/>
  <c r="N242" i="8" s="1"/>
  <c r="L242" i="8" a="1"/>
  <c r="L242" i="8" s="1"/>
  <c r="K242" i="8" a="1"/>
  <c r="K242" i="8" s="1"/>
  <c r="I242" i="8" a="1"/>
  <c r="I242" i="8" s="1"/>
  <c r="G242" i="8" a="1"/>
  <c r="G242" i="8" s="1"/>
  <c r="F242" i="8" a="1"/>
  <c r="F242" i="8" s="1"/>
  <c r="R241" i="8" a="1"/>
  <c r="R241" i="8" s="1"/>
  <c r="Q241" i="8" a="1"/>
  <c r="Q241" i="8" s="1"/>
  <c r="O241" i="8" a="1"/>
  <c r="O241" i="8" s="1"/>
  <c r="N241" i="8" a="1"/>
  <c r="N241" i="8" s="1"/>
  <c r="L241" i="8" a="1"/>
  <c r="L241" i="8" s="1"/>
  <c r="K241" i="8" a="1"/>
  <c r="K241" i="8" s="1"/>
  <c r="I241" i="8" a="1"/>
  <c r="I241" i="8" s="1"/>
  <c r="G241" i="8" a="1"/>
  <c r="G241" i="8" s="1"/>
  <c r="F241" i="8" a="1"/>
  <c r="F241" i="8" s="1"/>
  <c r="R239" i="8" a="1"/>
  <c r="R239" i="8" s="1"/>
  <c r="Q239" i="8" a="1"/>
  <c r="Q239" i="8" s="1"/>
  <c r="O239" i="8" a="1"/>
  <c r="O239" i="8" s="1"/>
  <c r="N239" i="8" a="1"/>
  <c r="N239" i="8" s="1"/>
  <c r="L239" i="8" a="1"/>
  <c r="L239" i="8" s="1"/>
  <c r="K239" i="8" a="1"/>
  <c r="K239" i="8" s="1"/>
  <c r="I239" i="8" a="1"/>
  <c r="I239" i="8" s="1"/>
  <c r="G239" i="8" a="1"/>
  <c r="G239" i="8" s="1"/>
  <c r="F239" i="8" a="1"/>
  <c r="F239" i="8" s="1"/>
  <c r="R237" i="8" a="1"/>
  <c r="R237" i="8" s="1"/>
  <c r="Q237" i="8" a="1"/>
  <c r="Q237" i="8" s="1"/>
  <c r="O237" i="8" a="1"/>
  <c r="O237" i="8" s="1"/>
  <c r="N237" i="8" a="1"/>
  <c r="N237" i="8" s="1"/>
  <c r="L237" i="8" a="1"/>
  <c r="L237" i="8" s="1"/>
  <c r="K237" i="8" a="1"/>
  <c r="K237" i="8" s="1"/>
  <c r="I237" i="8" a="1"/>
  <c r="I237" i="8" s="1"/>
  <c r="G237" i="8" a="1"/>
  <c r="G237" i="8" s="1"/>
  <c r="F237" i="8" a="1"/>
  <c r="F237" i="8" s="1"/>
  <c r="R236" i="8" a="1"/>
  <c r="R236" i="8" s="1"/>
  <c r="Q236" i="8" a="1"/>
  <c r="Q236" i="8" s="1"/>
  <c r="O236" i="8" a="1"/>
  <c r="O236" i="8" s="1"/>
  <c r="N236" i="8" a="1"/>
  <c r="N236" i="8" s="1"/>
  <c r="L236" i="8" a="1"/>
  <c r="L236" i="8" s="1"/>
  <c r="K236" i="8" a="1"/>
  <c r="K236" i="8" s="1"/>
  <c r="I236" i="8" a="1"/>
  <c r="I236" i="8" s="1"/>
  <c r="G236" i="8" a="1"/>
  <c r="G236" i="8" s="1"/>
  <c r="F236" i="8" a="1"/>
  <c r="F236" i="8" s="1"/>
  <c r="R234" i="8" a="1"/>
  <c r="R234" i="8" s="1"/>
  <c r="Q234" i="8" a="1"/>
  <c r="Q234" i="8" s="1"/>
  <c r="O234" i="8" a="1"/>
  <c r="O234" i="8" s="1"/>
  <c r="N234" i="8" a="1"/>
  <c r="N234" i="8" s="1"/>
  <c r="L234" i="8" a="1"/>
  <c r="L234" i="8" s="1"/>
  <c r="K234" i="8" a="1"/>
  <c r="K234" i="8" s="1"/>
  <c r="I234" i="8" a="1"/>
  <c r="I234" i="8" s="1"/>
  <c r="G234" i="8" a="1"/>
  <c r="G234" i="8" s="1"/>
  <c r="F234" i="8" a="1"/>
  <c r="F234" i="8" s="1"/>
  <c r="R233" i="8" a="1"/>
  <c r="R233" i="8" s="1"/>
  <c r="Q233" i="8" a="1"/>
  <c r="Q233" i="8" s="1"/>
  <c r="O233" i="8" a="1"/>
  <c r="O233" i="8" s="1"/>
  <c r="N233" i="8" a="1"/>
  <c r="N233" i="8" s="1"/>
  <c r="L233" i="8" a="1"/>
  <c r="L233" i="8" s="1"/>
  <c r="K233" i="8" a="1"/>
  <c r="K233" i="8" s="1"/>
  <c r="I233" i="8" a="1"/>
  <c r="I233" i="8" s="1"/>
  <c r="G233" i="8" a="1"/>
  <c r="G233" i="8" s="1"/>
  <c r="F233" i="8" a="1"/>
  <c r="F233" i="8" s="1"/>
  <c r="R231" i="8" a="1"/>
  <c r="R231" i="8" s="1"/>
  <c r="Q231" i="8" a="1"/>
  <c r="Q231" i="8" s="1"/>
  <c r="O231" i="8" a="1"/>
  <c r="O231" i="8" s="1"/>
  <c r="N231" i="8" a="1"/>
  <c r="N231" i="8" s="1"/>
  <c r="L231" i="8" a="1"/>
  <c r="L231" i="8" s="1"/>
  <c r="K231" i="8" a="1"/>
  <c r="K231" i="8" s="1"/>
  <c r="I231" i="8" a="1"/>
  <c r="I231" i="8" s="1"/>
  <c r="G231" i="8" a="1"/>
  <c r="G231" i="8" s="1"/>
  <c r="F231" i="8" a="1"/>
  <c r="F231" i="8" s="1"/>
  <c r="R230" i="8" a="1"/>
  <c r="R230" i="8" s="1"/>
  <c r="Q230" i="8" a="1"/>
  <c r="Q230" i="8" s="1"/>
  <c r="O230" i="8" a="1"/>
  <c r="O230" i="8" s="1"/>
  <c r="N230" i="8" a="1"/>
  <c r="N230" i="8" s="1"/>
  <c r="L230" i="8" a="1"/>
  <c r="L230" i="8" s="1"/>
  <c r="K230" i="8" a="1"/>
  <c r="K230" i="8" s="1"/>
  <c r="I230" i="8" a="1"/>
  <c r="I230" i="8" s="1"/>
  <c r="G230" i="8" a="1"/>
  <c r="G230" i="8" s="1"/>
  <c r="F230" i="8" a="1"/>
  <c r="F230" i="8" s="1"/>
  <c r="R228" i="8" a="1"/>
  <c r="R228" i="8" s="1"/>
  <c r="Q228" i="8" a="1"/>
  <c r="Q228" i="8" s="1"/>
  <c r="O228" i="8" a="1"/>
  <c r="O228" i="8" s="1"/>
  <c r="N228" i="8" a="1"/>
  <c r="N228" i="8" s="1"/>
  <c r="L228" i="8" a="1"/>
  <c r="L228" i="8" s="1"/>
  <c r="K228" i="8" a="1"/>
  <c r="K228" i="8" s="1"/>
  <c r="I228" i="8" a="1"/>
  <c r="I228" i="8" s="1"/>
  <c r="G228" i="8" a="1"/>
  <c r="G228" i="8" s="1"/>
  <c r="F228" i="8" a="1"/>
  <c r="F228" i="8" s="1"/>
  <c r="R226" i="8" a="1"/>
  <c r="R226" i="8" s="1"/>
  <c r="Q226" i="8" a="1"/>
  <c r="Q226" i="8" s="1"/>
  <c r="O226" i="8" a="1"/>
  <c r="O226" i="8" s="1"/>
  <c r="N226" i="8" a="1"/>
  <c r="N226" i="8" s="1"/>
  <c r="L226" i="8" a="1"/>
  <c r="L226" i="8" s="1"/>
  <c r="K226" i="8" a="1"/>
  <c r="K226" i="8" s="1"/>
  <c r="I226" i="8" a="1"/>
  <c r="I226" i="8" s="1"/>
  <c r="G226" i="8" a="1"/>
  <c r="G226" i="8" s="1"/>
  <c r="F226" i="8" a="1"/>
  <c r="F226" i="8" s="1"/>
  <c r="R224" i="8" a="1"/>
  <c r="R224" i="8" s="1"/>
  <c r="Q224" i="8" a="1"/>
  <c r="Q224" i="8" s="1"/>
  <c r="O224" i="8" a="1"/>
  <c r="O224" i="8" s="1"/>
  <c r="N224" i="8" a="1"/>
  <c r="N224" i="8" s="1"/>
  <c r="L224" i="8" a="1"/>
  <c r="L224" i="8" s="1"/>
  <c r="K224" i="8" a="1"/>
  <c r="K224" i="8" s="1"/>
  <c r="I224" i="8" a="1"/>
  <c r="I224" i="8" s="1"/>
  <c r="G224" i="8" a="1"/>
  <c r="G224" i="8" s="1"/>
  <c r="F224" i="8" a="1"/>
  <c r="F224" i="8" s="1"/>
  <c r="R223" i="8" a="1"/>
  <c r="R223" i="8" s="1"/>
  <c r="Q223" i="8" a="1"/>
  <c r="Q223" i="8" s="1"/>
  <c r="O223" i="8" a="1"/>
  <c r="O223" i="8" s="1"/>
  <c r="N223" i="8" a="1"/>
  <c r="N223" i="8" s="1"/>
  <c r="L223" i="8" a="1"/>
  <c r="L223" i="8" s="1"/>
  <c r="K223" i="8" a="1"/>
  <c r="K223" i="8" s="1"/>
  <c r="I223" i="8" a="1"/>
  <c r="I223" i="8" s="1"/>
  <c r="G223" i="8" a="1"/>
  <c r="G223" i="8" s="1"/>
  <c r="F223" i="8" a="1"/>
  <c r="F223" i="8" s="1"/>
  <c r="R221" i="8" a="1"/>
  <c r="R221" i="8" s="1"/>
  <c r="Q221" i="8" a="1"/>
  <c r="Q221" i="8" s="1"/>
  <c r="O221" i="8" a="1"/>
  <c r="O221" i="8" s="1"/>
  <c r="N221" i="8" a="1"/>
  <c r="N221" i="8" s="1"/>
  <c r="L221" i="8" a="1"/>
  <c r="L221" i="8" s="1"/>
  <c r="K221" i="8" a="1"/>
  <c r="K221" i="8" s="1"/>
  <c r="I221" i="8" a="1"/>
  <c r="I221" i="8" s="1"/>
  <c r="G221" i="8" a="1"/>
  <c r="G221" i="8" s="1"/>
  <c r="F221" i="8" a="1"/>
  <c r="F221" i="8" s="1"/>
  <c r="R219" i="8" a="1"/>
  <c r="R219" i="8" s="1"/>
  <c r="Q219" i="8" a="1"/>
  <c r="Q219" i="8" s="1"/>
  <c r="O219" i="8" a="1"/>
  <c r="O219" i="8" s="1"/>
  <c r="N219" i="8" a="1"/>
  <c r="N219" i="8" s="1"/>
  <c r="L219" i="8" a="1"/>
  <c r="L219" i="8" s="1"/>
  <c r="K219" i="8" a="1"/>
  <c r="K219" i="8" s="1"/>
  <c r="I219" i="8" a="1"/>
  <c r="I219" i="8" s="1"/>
  <c r="G219" i="8" a="1"/>
  <c r="G219" i="8" s="1"/>
  <c r="F219" i="8" a="1"/>
  <c r="F219" i="8" s="1"/>
  <c r="R218" i="8" a="1"/>
  <c r="R218" i="8" s="1"/>
  <c r="Q218" i="8" a="1"/>
  <c r="Q218" i="8" s="1"/>
  <c r="O218" i="8" a="1"/>
  <c r="O218" i="8" s="1"/>
  <c r="N218" i="8" a="1"/>
  <c r="N218" i="8" s="1"/>
  <c r="L218" i="8" a="1"/>
  <c r="L218" i="8" s="1"/>
  <c r="K218" i="8" a="1"/>
  <c r="K218" i="8" s="1"/>
  <c r="I218" i="8" a="1"/>
  <c r="I218" i="8" s="1"/>
  <c r="G218" i="8" a="1"/>
  <c r="G218" i="8" s="1"/>
  <c r="F218" i="8" a="1"/>
  <c r="F218" i="8" s="1"/>
  <c r="R216" i="8" a="1"/>
  <c r="R216" i="8" s="1"/>
  <c r="Q216" i="8" a="1"/>
  <c r="Q216" i="8" s="1"/>
  <c r="O216" i="8" a="1"/>
  <c r="O216" i="8" s="1"/>
  <c r="N216" i="8" a="1"/>
  <c r="N216" i="8" s="1"/>
  <c r="L216" i="8" a="1"/>
  <c r="L216" i="8" s="1"/>
  <c r="K216" i="8" a="1"/>
  <c r="K216" i="8" s="1"/>
  <c r="I216" i="8" a="1"/>
  <c r="I216" i="8" s="1"/>
  <c r="G216" i="8" a="1"/>
  <c r="G216" i="8" s="1"/>
  <c r="F216" i="8" a="1"/>
  <c r="F216" i="8" s="1"/>
  <c r="R215" i="8" a="1"/>
  <c r="R215" i="8" s="1"/>
  <c r="Q215" i="8" a="1"/>
  <c r="Q215" i="8" s="1"/>
  <c r="O215" i="8" a="1"/>
  <c r="O215" i="8" s="1"/>
  <c r="N215" i="8" a="1"/>
  <c r="N215" i="8" s="1"/>
  <c r="L215" i="8" a="1"/>
  <c r="L215" i="8" s="1"/>
  <c r="K215" i="8" a="1"/>
  <c r="K215" i="8" s="1"/>
  <c r="I215" i="8" a="1"/>
  <c r="I215" i="8" s="1"/>
  <c r="G215" i="8" a="1"/>
  <c r="G215" i="8" s="1"/>
  <c r="F215" i="8" a="1"/>
  <c r="F215" i="8" s="1"/>
  <c r="R213" i="8" a="1"/>
  <c r="R213" i="8" s="1"/>
  <c r="Q213" i="8" a="1"/>
  <c r="Q213" i="8" s="1"/>
  <c r="O213" i="8" a="1"/>
  <c r="O213" i="8" s="1"/>
  <c r="N213" i="8" a="1"/>
  <c r="N213" i="8" s="1"/>
  <c r="L213" i="8" a="1"/>
  <c r="L213" i="8" s="1"/>
  <c r="K213" i="8" a="1"/>
  <c r="K213" i="8" s="1"/>
  <c r="I213" i="8" a="1"/>
  <c r="I213" i="8" s="1"/>
  <c r="G213" i="8" a="1"/>
  <c r="G213" i="8" s="1"/>
  <c r="F213" i="8" a="1"/>
  <c r="F213" i="8" s="1"/>
  <c r="R212" i="8" a="1"/>
  <c r="R212" i="8" s="1"/>
  <c r="Q212" i="8" a="1"/>
  <c r="Q212" i="8" s="1"/>
  <c r="O212" i="8" a="1"/>
  <c r="O212" i="8" s="1"/>
  <c r="N212" i="8" a="1"/>
  <c r="N212" i="8" s="1"/>
  <c r="L212" i="8" a="1"/>
  <c r="L212" i="8" s="1"/>
  <c r="K212" i="8" a="1"/>
  <c r="K212" i="8" s="1"/>
  <c r="I212" i="8" a="1"/>
  <c r="I212" i="8" s="1"/>
  <c r="G212" i="8" a="1"/>
  <c r="G212" i="8" s="1"/>
  <c r="F212" i="8" a="1"/>
  <c r="F212" i="8" s="1"/>
  <c r="R210" i="8" a="1"/>
  <c r="R210" i="8" s="1"/>
  <c r="Q210" i="8" a="1"/>
  <c r="Q210" i="8" s="1"/>
  <c r="O210" i="8" a="1"/>
  <c r="O210" i="8" s="1"/>
  <c r="N210" i="8" a="1"/>
  <c r="N210" i="8" s="1"/>
  <c r="L210" i="8" a="1"/>
  <c r="L210" i="8" s="1"/>
  <c r="K210" i="8" a="1"/>
  <c r="K210" i="8" s="1"/>
  <c r="I210" i="8" a="1"/>
  <c r="I210" i="8" s="1"/>
  <c r="G210" i="8" a="1"/>
  <c r="G210" i="8" s="1"/>
  <c r="F210" i="8" a="1"/>
  <c r="F210" i="8" s="1"/>
  <c r="R208" i="8" a="1"/>
  <c r="R208" i="8" s="1"/>
  <c r="Q208" i="8" a="1"/>
  <c r="Q208" i="8" s="1"/>
  <c r="O208" i="8" a="1"/>
  <c r="O208" i="8" s="1"/>
  <c r="N208" i="8" a="1"/>
  <c r="N208" i="8" s="1"/>
  <c r="L208" i="8" a="1"/>
  <c r="L208" i="8" s="1"/>
  <c r="K208" i="8" a="1"/>
  <c r="K208" i="8" s="1"/>
  <c r="I208" i="8" a="1"/>
  <c r="I208" i="8" s="1"/>
  <c r="G208" i="8" a="1"/>
  <c r="G208" i="8" s="1"/>
  <c r="F208" i="8" a="1"/>
  <c r="F208" i="8" s="1"/>
  <c r="R207" i="8" a="1"/>
  <c r="R207" i="8" s="1"/>
  <c r="Q207" i="8" a="1"/>
  <c r="Q207" i="8" s="1"/>
  <c r="O207" i="8" a="1"/>
  <c r="O207" i="8" s="1"/>
  <c r="N207" i="8" a="1"/>
  <c r="N207" i="8" s="1"/>
  <c r="L207" i="8" a="1"/>
  <c r="L207" i="8" s="1"/>
  <c r="K207" i="8" a="1"/>
  <c r="K207" i="8" s="1"/>
  <c r="I207" i="8" a="1"/>
  <c r="I207" i="8" s="1"/>
  <c r="G207" i="8" a="1"/>
  <c r="G207" i="8" s="1"/>
  <c r="F207" i="8" a="1"/>
  <c r="F207" i="8" s="1"/>
  <c r="R205" i="8" a="1"/>
  <c r="R205" i="8" s="1"/>
  <c r="Q205" i="8" a="1"/>
  <c r="Q205" i="8" s="1"/>
  <c r="O205" i="8" a="1"/>
  <c r="O205" i="8" s="1"/>
  <c r="N205" i="8" a="1"/>
  <c r="N205" i="8" s="1"/>
  <c r="L205" i="8" a="1"/>
  <c r="L205" i="8" s="1"/>
  <c r="K205" i="8" a="1"/>
  <c r="K205" i="8" s="1"/>
  <c r="I205" i="8" a="1"/>
  <c r="I205" i="8" s="1"/>
  <c r="G205" i="8" a="1"/>
  <c r="G205" i="8" s="1"/>
  <c r="F205" i="8" a="1"/>
  <c r="F205" i="8" s="1"/>
  <c r="R204" i="8" a="1"/>
  <c r="R204" i="8" s="1"/>
  <c r="Q204" i="8" a="1"/>
  <c r="Q204" i="8" s="1"/>
  <c r="O204" i="8" a="1"/>
  <c r="O204" i="8" s="1"/>
  <c r="N204" i="8" a="1"/>
  <c r="N204" i="8" s="1"/>
  <c r="L204" i="8" a="1"/>
  <c r="L204" i="8" s="1"/>
  <c r="K204" i="8" a="1"/>
  <c r="K204" i="8" s="1"/>
  <c r="I204" i="8" a="1"/>
  <c r="I204" i="8" s="1"/>
  <c r="G204" i="8" a="1"/>
  <c r="G204" i="8" s="1"/>
  <c r="F204" i="8" a="1"/>
  <c r="F204" i="8" s="1"/>
  <c r="R202" i="8" a="1"/>
  <c r="R202" i="8" s="1"/>
  <c r="Q202" i="8" a="1"/>
  <c r="Q202" i="8" s="1"/>
  <c r="O202" i="8" a="1"/>
  <c r="O202" i="8" s="1"/>
  <c r="N202" i="8" a="1"/>
  <c r="N202" i="8" s="1"/>
  <c r="L202" i="8" a="1"/>
  <c r="L202" i="8" s="1"/>
  <c r="K202" i="8" a="1"/>
  <c r="K202" i="8" s="1"/>
  <c r="I202" i="8" a="1"/>
  <c r="I202" i="8" s="1"/>
  <c r="G202" i="8" a="1"/>
  <c r="G202" i="8" s="1"/>
  <c r="F202" i="8" a="1"/>
  <c r="F202" i="8" s="1"/>
  <c r="R201" i="8" a="1"/>
  <c r="R201" i="8" s="1"/>
  <c r="Q201" i="8" a="1"/>
  <c r="Q201" i="8" s="1"/>
  <c r="O201" i="8" a="1"/>
  <c r="O201" i="8" s="1"/>
  <c r="N201" i="8" a="1"/>
  <c r="N201" i="8" s="1"/>
  <c r="L201" i="8" a="1"/>
  <c r="L201" i="8" s="1"/>
  <c r="K201" i="8" a="1"/>
  <c r="K201" i="8" s="1"/>
  <c r="I201" i="8" a="1"/>
  <c r="I201" i="8" s="1"/>
  <c r="G201" i="8" a="1"/>
  <c r="G201" i="8" s="1"/>
  <c r="F201" i="8" a="1"/>
  <c r="F201" i="8" s="1"/>
  <c r="R199" i="8" a="1"/>
  <c r="R199" i="8" s="1"/>
  <c r="Q199" i="8" a="1"/>
  <c r="Q199" i="8" s="1"/>
  <c r="O199" i="8" a="1"/>
  <c r="O199" i="8" s="1"/>
  <c r="N199" i="8" a="1"/>
  <c r="N199" i="8" s="1"/>
  <c r="L199" i="8" a="1"/>
  <c r="L199" i="8" s="1"/>
  <c r="K199" i="8" a="1"/>
  <c r="K199" i="8" s="1"/>
  <c r="I199" i="8" a="1"/>
  <c r="I199" i="8" s="1"/>
  <c r="G199" i="8" a="1"/>
  <c r="G199" i="8" s="1"/>
  <c r="F199" i="8" a="1"/>
  <c r="F199" i="8" s="1"/>
  <c r="R197" i="8" a="1"/>
  <c r="R197" i="8" s="1"/>
  <c r="Q197" i="8" a="1"/>
  <c r="Q197" i="8" s="1"/>
  <c r="O197" i="8" a="1"/>
  <c r="O197" i="8" s="1"/>
  <c r="N197" i="8" a="1"/>
  <c r="N197" i="8" s="1"/>
  <c r="L197" i="8" a="1"/>
  <c r="L197" i="8" s="1"/>
  <c r="K197" i="8" a="1"/>
  <c r="K197" i="8" s="1"/>
  <c r="I197" i="8" a="1"/>
  <c r="I197" i="8" s="1"/>
  <c r="G197" i="8" a="1"/>
  <c r="G197" i="8" s="1"/>
  <c r="F197" i="8" a="1"/>
  <c r="F197" i="8" s="1"/>
  <c r="R195" i="8" a="1"/>
  <c r="R195" i="8" s="1"/>
  <c r="Q195" i="8" a="1"/>
  <c r="Q195" i="8" s="1"/>
  <c r="O195" i="8" a="1"/>
  <c r="O195" i="8" s="1"/>
  <c r="N195" i="8" a="1"/>
  <c r="N195" i="8" s="1"/>
  <c r="L195" i="8" a="1"/>
  <c r="L195" i="8" s="1"/>
  <c r="K195" i="8" a="1"/>
  <c r="K195" i="8" s="1"/>
  <c r="I195" i="8" a="1"/>
  <c r="I195" i="8" s="1"/>
  <c r="G195" i="8" a="1"/>
  <c r="G195" i="8" s="1"/>
  <c r="F195" i="8" a="1"/>
  <c r="F195" i="8" s="1"/>
  <c r="R194" i="8" a="1"/>
  <c r="R194" i="8" s="1"/>
  <c r="Q194" i="8" a="1"/>
  <c r="Q194" i="8" s="1"/>
  <c r="O194" i="8" a="1"/>
  <c r="O194" i="8" s="1"/>
  <c r="N194" i="8" a="1"/>
  <c r="N194" i="8" s="1"/>
  <c r="L194" i="8" a="1"/>
  <c r="L194" i="8" s="1"/>
  <c r="K194" i="8" a="1"/>
  <c r="K194" i="8" s="1"/>
  <c r="I194" i="8" a="1"/>
  <c r="I194" i="8" s="1"/>
  <c r="G194" i="8" a="1"/>
  <c r="G194" i="8" s="1"/>
  <c r="F194" i="8" a="1"/>
  <c r="F194" i="8" s="1"/>
  <c r="R193" i="8" a="1"/>
  <c r="R193" i="8" s="1"/>
  <c r="Q193" i="8" a="1"/>
  <c r="Q193" i="8" s="1"/>
  <c r="O193" i="8" a="1"/>
  <c r="O193" i="8" s="1"/>
  <c r="N193" i="8" a="1"/>
  <c r="N193" i="8" s="1"/>
  <c r="L193" i="8" a="1"/>
  <c r="L193" i="8" s="1"/>
  <c r="K193" i="8" a="1"/>
  <c r="K193" i="8" s="1"/>
  <c r="I193" i="8" a="1"/>
  <c r="I193" i="8" s="1"/>
  <c r="G193" i="8" a="1"/>
  <c r="G193" i="8" s="1"/>
  <c r="F193" i="8" a="1"/>
  <c r="F193" i="8" s="1"/>
  <c r="R191" i="8" a="1"/>
  <c r="R191" i="8" s="1"/>
  <c r="Q191" i="8" a="1"/>
  <c r="Q191" i="8" s="1"/>
  <c r="O191" i="8" a="1"/>
  <c r="O191" i="8" s="1"/>
  <c r="N191" i="8" a="1"/>
  <c r="N191" i="8" s="1"/>
  <c r="L191" i="8" a="1"/>
  <c r="L191" i="8" s="1"/>
  <c r="K191" i="8" a="1"/>
  <c r="K191" i="8" s="1"/>
  <c r="I191" i="8" a="1"/>
  <c r="I191" i="8" s="1"/>
  <c r="G191" i="8" a="1"/>
  <c r="G191" i="8" s="1"/>
  <c r="F191" i="8" a="1"/>
  <c r="F191" i="8" s="1"/>
  <c r="R190" i="8" a="1"/>
  <c r="R190" i="8" s="1"/>
  <c r="Q190" i="8" a="1"/>
  <c r="Q190" i="8" s="1"/>
  <c r="O190" i="8" a="1"/>
  <c r="O190" i="8" s="1"/>
  <c r="N190" i="8" a="1"/>
  <c r="N190" i="8" s="1"/>
  <c r="L190" i="8" a="1"/>
  <c r="L190" i="8" s="1"/>
  <c r="K190" i="8" a="1"/>
  <c r="K190" i="8" s="1"/>
  <c r="I190" i="8" a="1"/>
  <c r="I190" i="8" s="1"/>
  <c r="G190" i="8" a="1"/>
  <c r="G190" i="8" s="1"/>
  <c r="F190" i="8" a="1"/>
  <c r="F190" i="8" s="1"/>
  <c r="R189" i="8" a="1"/>
  <c r="R189" i="8" s="1"/>
  <c r="Q189" i="8" a="1"/>
  <c r="Q189" i="8" s="1"/>
  <c r="O189" i="8" a="1"/>
  <c r="O189" i="8" s="1"/>
  <c r="N189" i="8" a="1"/>
  <c r="N189" i="8" s="1"/>
  <c r="L189" i="8" a="1"/>
  <c r="L189" i="8" s="1"/>
  <c r="K189" i="8" a="1"/>
  <c r="K189" i="8" s="1"/>
  <c r="I189" i="8" a="1"/>
  <c r="I189" i="8" s="1"/>
  <c r="G189" i="8" a="1"/>
  <c r="G189" i="8" s="1"/>
  <c r="F189" i="8" a="1"/>
  <c r="F189" i="8" s="1"/>
  <c r="R188" i="8" a="1"/>
  <c r="R188" i="8" s="1"/>
  <c r="Q188" i="8" a="1"/>
  <c r="Q188" i="8" s="1"/>
  <c r="O188" i="8" a="1"/>
  <c r="O188" i="8" s="1"/>
  <c r="N188" i="8" a="1"/>
  <c r="N188" i="8" s="1"/>
  <c r="L188" i="8" a="1"/>
  <c r="L188" i="8" s="1"/>
  <c r="K188" i="8" a="1"/>
  <c r="K188" i="8" s="1"/>
  <c r="I188" i="8" a="1"/>
  <c r="I188" i="8" s="1"/>
  <c r="G188" i="8" a="1"/>
  <c r="G188" i="8" s="1"/>
  <c r="F188" i="8" a="1"/>
  <c r="F188" i="8" s="1"/>
  <c r="R186" i="8" a="1"/>
  <c r="R186" i="8" s="1"/>
  <c r="Q186" i="8" a="1"/>
  <c r="Q186" i="8" s="1"/>
  <c r="O186" i="8" a="1"/>
  <c r="O186" i="8" s="1"/>
  <c r="N186" i="8" a="1"/>
  <c r="N186" i="8" s="1"/>
  <c r="L186" i="8" a="1"/>
  <c r="L186" i="8" s="1"/>
  <c r="K186" i="8" a="1"/>
  <c r="K186" i="8" s="1"/>
  <c r="I186" i="8" a="1"/>
  <c r="I186" i="8" s="1"/>
  <c r="G186" i="8" a="1"/>
  <c r="G186" i="8" s="1"/>
  <c r="F186" i="8" a="1"/>
  <c r="F186" i="8" s="1"/>
  <c r="R184" i="8" a="1"/>
  <c r="R184" i="8" s="1"/>
  <c r="Q184" i="8" a="1"/>
  <c r="Q184" i="8" s="1"/>
  <c r="O184" i="8" a="1"/>
  <c r="O184" i="8" s="1"/>
  <c r="N184" i="8" a="1"/>
  <c r="N184" i="8" s="1"/>
  <c r="L184" i="8" a="1"/>
  <c r="L184" i="8" s="1"/>
  <c r="K184" i="8" a="1"/>
  <c r="K184" i="8" s="1"/>
  <c r="I184" i="8" a="1"/>
  <c r="I184" i="8" s="1"/>
  <c r="G184" i="8" a="1"/>
  <c r="G184" i="8" s="1"/>
  <c r="F184" i="8" a="1"/>
  <c r="F184" i="8" s="1"/>
  <c r="R183" i="8" a="1"/>
  <c r="R183" i="8" s="1"/>
  <c r="Q183" i="8" a="1"/>
  <c r="Q183" i="8" s="1"/>
  <c r="O183" i="8" a="1"/>
  <c r="O183" i="8" s="1"/>
  <c r="N183" i="8" a="1"/>
  <c r="N183" i="8" s="1"/>
  <c r="L183" i="8" a="1"/>
  <c r="L183" i="8" s="1"/>
  <c r="K183" i="8" a="1"/>
  <c r="K183" i="8" s="1"/>
  <c r="I183" i="8" a="1"/>
  <c r="I183" i="8" s="1"/>
  <c r="G183" i="8" a="1"/>
  <c r="G183" i="8" s="1"/>
  <c r="F183" i="8" a="1"/>
  <c r="F183" i="8" s="1"/>
  <c r="R181" i="8" a="1"/>
  <c r="R181" i="8" s="1"/>
  <c r="Q181" i="8" a="1"/>
  <c r="Q181" i="8" s="1"/>
  <c r="O181" i="8" a="1"/>
  <c r="O181" i="8" s="1"/>
  <c r="N181" i="8" a="1"/>
  <c r="N181" i="8" s="1"/>
  <c r="L181" i="8" a="1"/>
  <c r="L181" i="8" s="1"/>
  <c r="K181" i="8" a="1"/>
  <c r="K181" i="8" s="1"/>
  <c r="I181" i="8" a="1"/>
  <c r="I181" i="8" s="1"/>
  <c r="G181" i="8" a="1"/>
  <c r="G181" i="8" s="1"/>
  <c r="F181" i="8" a="1"/>
  <c r="F181" i="8" s="1"/>
  <c r="R180" i="8" a="1"/>
  <c r="R180" i="8" s="1"/>
  <c r="Q180" i="8" a="1"/>
  <c r="Q180" i="8" s="1"/>
  <c r="O180" i="8" a="1"/>
  <c r="O180" i="8" s="1"/>
  <c r="N180" i="8" a="1"/>
  <c r="N180" i="8" s="1"/>
  <c r="L180" i="8" a="1"/>
  <c r="L180" i="8" s="1"/>
  <c r="K180" i="8" a="1"/>
  <c r="K180" i="8" s="1"/>
  <c r="I180" i="8" a="1"/>
  <c r="I180" i="8" s="1"/>
  <c r="G180" i="8" a="1"/>
  <c r="G180" i="8" s="1"/>
  <c r="F180" i="8" a="1"/>
  <c r="F180" i="8" s="1"/>
  <c r="R178" i="8" a="1"/>
  <c r="R178" i="8" s="1"/>
  <c r="Q178" i="8" a="1"/>
  <c r="Q178" i="8" s="1"/>
  <c r="O178" i="8" a="1"/>
  <c r="O178" i="8" s="1"/>
  <c r="N178" i="8" a="1"/>
  <c r="N178" i="8" s="1"/>
  <c r="L178" i="8" a="1"/>
  <c r="L178" i="8" s="1"/>
  <c r="K178" i="8" a="1"/>
  <c r="K178" i="8" s="1"/>
  <c r="I178" i="8" a="1"/>
  <c r="I178" i="8" s="1"/>
  <c r="G178" i="8" a="1"/>
  <c r="G178" i="8" s="1"/>
  <c r="F178" i="8" a="1"/>
  <c r="F178" i="8" s="1"/>
  <c r="R176" i="8" a="1"/>
  <c r="R176" i="8" s="1"/>
  <c r="Q176" i="8" a="1"/>
  <c r="Q176" i="8" s="1"/>
  <c r="O176" i="8" a="1"/>
  <c r="O176" i="8" s="1"/>
  <c r="N176" i="8" a="1"/>
  <c r="N176" i="8" s="1"/>
  <c r="L176" i="8" a="1"/>
  <c r="L176" i="8" s="1"/>
  <c r="K176" i="8" a="1"/>
  <c r="K176" i="8" s="1"/>
  <c r="I176" i="8" a="1"/>
  <c r="I176" i="8" s="1"/>
  <c r="G176" i="8" a="1"/>
  <c r="G176" i="8" s="1"/>
  <c r="F176" i="8" a="1"/>
  <c r="F176" i="8" s="1"/>
  <c r="R175" i="8" a="1"/>
  <c r="R175" i="8" s="1"/>
  <c r="Q175" i="8" a="1"/>
  <c r="Q175" i="8" s="1"/>
  <c r="O175" i="8" a="1"/>
  <c r="O175" i="8" s="1"/>
  <c r="N175" i="8" a="1"/>
  <c r="N175" i="8" s="1"/>
  <c r="L175" i="8" a="1"/>
  <c r="L175" i="8" s="1"/>
  <c r="K175" i="8" a="1"/>
  <c r="K175" i="8" s="1"/>
  <c r="I175" i="8" a="1"/>
  <c r="I175" i="8" s="1"/>
  <c r="G175" i="8" a="1"/>
  <c r="G175" i="8" s="1"/>
  <c r="F175" i="8" a="1"/>
  <c r="F175" i="8" s="1"/>
  <c r="R174" i="8" a="1"/>
  <c r="R174" i="8" s="1"/>
  <c r="Q174" i="8" a="1"/>
  <c r="Q174" i="8" s="1"/>
  <c r="O174" i="8" a="1"/>
  <c r="O174" i="8" s="1"/>
  <c r="N174" i="8" a="1"/>
  <c r="N174" i="8" s="1"/>
  <c r="L174" i="8" a="1"/>
  <c r="L174" i="8" s="1"/>
  <c r="K174" i="8" a="1"/>
  <c r="K174" i="8" s="1"/>
  <c r="I174" i="8" a="1"/>
  <c r="I174" i="8" s="1"/>
  <c r="G174" i="8" a="1"/>
  <c r="G174" i="8" s="1"/>
  <c r="F174" i="8" a="1"/>
  <c r="F174" i="8" s="1"/>
  <c r="R172" i="8" a="1"/>
  <c r="R172" i="8" s="1"/>
  <c r="Q172" i="8" a="1"/>
  <c r="Q172" i="8" s="1"/>
  <c r="O172" i="8" a="1"/>
  <c r="O172" i="8" s="1"/>
  <c r="N172" i="8" a="1"/>
  <c r="N172" i="8" s="1"/>
  <c r="L172" i="8" a="1"/>
  <c r="L172" i="8" s="1"/>
  <c r="K172" i="8" a="1"/>
  <c r="K172" i="8" s="1"/>
  <c r="I172" i="8" a="1"/>
  <c r="I172" i="8" s="1"/>
  <c r="G172" i="8" a="1"/>
  <c r="G172" i="8" s="1"/>
  <c r="F172" i="8" a="1"/>
  <c r="F172" i="8" s="1"/>
  <c r="R170" i="8" a="1"/>
  <c r="R170" i="8" s="1"/>
  <c r="Q170" i="8" a="1"/>
  <c r="Q170" i="8" s="1"/>
  <c r="O170" i="8" a="1"/>
  <c r="O170" i="8" s="1"/>
  <c r="N170" i="8" a="1"/>
  <c r="N170" i="8" s="1"/>
  <c r="L170" i="8" a="1"/>
  <c r="L170" i="8" s="1"/>
  <c r="K170" i="8" a="1"/>
  <c r="K170" i="8" s="1"/>
  <c r="I170" i="8" a="1"/>
  <c r="I170" i="8" s="1"/>
  <c r="G170" i="8" a="1"/>
  <c r="G170" i="8" s="1"/>
  <c r="F170" i="8" a="1"/>
  <c r="F170" i="8" s="1"/>
  <c r="R169" i="8" a="1"/>
  <c r="R169" i="8" s="1"/>
  <c r="Q169" i="8" a="1"/>
  <c r="Q169" i="8" s="1"/>
  <c r="O169" i="8" a="1"/>
  <c r="O169" i="8" s="1"/>
  <c r="N169" i="8" a="1"/>
  <c r="N169" i="8" s="1"/>
  <c r="L169" i="8" a="1"/>
  <c r="L169" i="8" s="1"/>
  <c r="K169" i="8" a="1"/>
  <c r="K169" i="8" s="1"/>
  <c r="I169" i="8" a="1"/>
  <c r="I169" i="8" s="1"/>
  <c r="G169" i="8" a="1"/>
  <c r="G169" i="8" s="1"/>
  <c r="F169" i="8" a="1"/>
  <c r="F169" i="8" s="1"/>
  <c r="R167" i="8" a="1"/>
  <c r="R167" i="8" s="1"/>
  <c r="Q167" i="8" a="1"/>
  <c r="Q167" i="8" s="1"/>
  <c r="O167" i="8" a="1"/>
  <c r="O167" i="8" s="1"/>
  <c r="N167" i="8" a="1"/>
  <c r="N167" i="8" s="1"/>
  <c r="L167" i="8" a="1"/>
  <c r="L167" i="8" s="1"/>
  <c r="K167" i="8" a="1"/>
  <c r="K167" i="8" s="1"/>
  <c r="I167" i="8" a="1"/>
  <c r="I167" i="8" s="1"/>
  <c r="G167" i="8" a="1"/>
  <c r="G167" i="8" s="1"/>
  <c r="F167" i="8" a="1"/>
  <c r="F167" i="8" s="1"/>
  <c r="R166" i="8" a="1"/>
  <c r="R166" i="8" s="1"/>
  <c r="Q166" i="8" a="1"/>
  <c r="Q166" i="8" s="1"/>
  <c r="O166" i="8" a="1"/>
  <c r="O166" i="8" s="1"/>
  <c r="N166" i="8" a="1"/>
  <c r="N166" i="8" s="1"/>
  <c r="L166" i="8" a="1"/>
  <c r="L166" i="8" s="1"/>
  <c r="K166" i="8" a="1"/>
  <c r="K166" i="8" s="1"/>
  <c r="I166" i="8" a="1"/>
  <c r="I166" i="8" s="1"/>
  <c r="G166" i="8" a="1"/>
  <c r="G166" i="8" s="1"/>
  <c r="F166" i="8" a="1"/>
  <c r="F166" i="8" s="1"/>
  <c r="R164" i="8" a="1"/>
  <c r="R164" i="8" s="1"/>
  <c r="Q164" i="8" a="1"/>
  <c r="Q164" i="8" s="1"/>
  <c r="O164" i="8" a="1"/>
  <c r="O164" i="8" s="1"/>
  <c r="N164" i="8" a="1"/>
  <c r="N164" i="8" s="1"/>
  <c r="L164" i="8" a="1"/>
  <c r="L164" i="8" s="1"/>
  <c r="K164" i="8" a="1"/>
  <c r="K164" i="8" s="1"/>
  <c r="I164" i="8" a="1"/>
  <c r="I164" i="8" s="1"/>
  <c r="G164" i="8" a="1"/>
  <c r="G164" i="8" s="1"/>
  <c r="F164" i="8" a="1"/>
  <c r="F164" i="8" s="1"/>
  <c r="R162" i="8" a="1"/>
  <c r="R162" i="8" s="1"/>
  <c r="Q162" i="8" a="1"/>
  <c r="Q162" i="8" s="1"/>
  <c r="O162" i="8" a="1"/>
  <c r="O162" i="8" s="1"/>
  <c r="N162" i="8" a="1"/>
  <c r="N162" i="8" s="1"/>
  <c r="L162" i="8" a="1"/>
  <c r="L162" i="8" s="1"/>
  <c r="K162" i="8" a="1"/>
  <c r="K162" i="8" s="1"/>
  <c r="I162" i="8" a="1"/>
  <c r="I162" i="8" s="1"/>
  <c r="G162" i="8" a="1"/>
  <c r="G162" i="8" s="1"/>
  <c r="F162" i="8" a="1"/>
  <c r="F162" i="8" s="1"/>
  <c r="R161" i="8" a="1"/>
  <c r="R161" i="8" s="1"/>
  <c r="Q161" i="8" a="1"/>
  <c r="Q161" i="8" s="1"/>
  <c r="O161" i="8" a="1"/>
  <c r="O161" i="8" s="1"/>
  <c r="N161" i="8" a="1"/>
  <c r="N161" i="8" s="1"/>
  <c r="L161" i="8" a="1"/>
  <c r="L161" i="8" s="1"/>
  <c r="K161" i="8" a="1"/>
  <c r="K161" i="8" s="1"/>
  <c r="I161" i="8" a="1"/>
  <c r="I161" i="8" s="1"/>
  <c r="G161" i="8" a="1"/>
  <c r="G161" i="8" s="1"/>
  <c r="F161" i="8" a="1"/>
  <c r="F161" i="8" s="1"/>
  <c r="R160" i="8" a="1"/>
  <c r="R160" i="8" s="1"/>
  <c r="Q160" i="8" a="1"/>
  <c r="Q160" i="8" s="1"/>
  <c r="O160" i="8" a="1"/>
  <c r="O160" i="8" s="1"/>
  <c r="N160" i="8" a="1"/>
  <c r="N160" i="8" s="1"/>
  <c r="L160" i="8" a="1"/>
  <c r="L160" i="8" s="1"/>
  <c r="K160" i="8" a="1"/>
  <c r="K160" i="8" s="1"/>
  <c r="I160" i="8" a="1"/>
  <c r="I160" i="8" s="1"/>
  <c r="G160" i="8" a="1"/>
  <c r="G160" i="8" s="1"/>
  <c r="F160" i="8" a="1"/>
  <c r="F160" i="8" s="1"/>
  <c r="R158" i="8" a="1"/>
  <c r="R158" i="8" s="1"/>
  <c r="Q158" i="8" a="1"/>
  <c r="Q158" i="8" s="1"/>
  <c r="O158" i="8" a="1"/>
  <c r="O158" i="8" s="1"/>
  <c r="N158" i="8" a="1"/>
  <c r="N158" i="8" s="1"/>
  <c r="L158" i="8" a="1"/>
  <c r="L158" i="8" s="1"/>
  <c r="K158" i="8" a="1"/>
  <c r="K158" i="8" s="1"/>
  <c r="I158" i="8" a="1"/>
  <c r="I158" i="8" s="1"/>
  <c r="G158" i="8" a="1"/>
  <c r="G158" i="8" s="1"/>
  <c r="F158" i="8" a="1"/>
  <c r="F158" i="8" s="1"/>
  <c r="R156" i="8" a="1"/>
  <c r="R156" i="8" s="1"/>
  <c r="Q156" i="8" a="1"/>
  <c r="Q156" i="8" s="1"/>
  <c r="O156" i="8" a="1"/>
  <c r="O156" i="8" s="1"/>
  <c r="N156" i="8" a="1"/>
  <c r="N156" i="8" s="1"/>
  <c r="L156" i="8" a="1"/>
  <c r="L156" i="8" s="1"/>
  <c r="K156" i="8" a="1"/>
  <c r="K156" i="8" s="1"/>
  <c r="I156" i="8" a="1"/>
  <c r="I156" i="8" s="1"/>
  <c r="G156" i="8" a="1"/>
  <c r="G156" i="8" s="1"/>
  <c r="F156" i="8" a="1"/>
  <c r="F156" i="8" s="1"/>
  <c r="R155" i="8" a="1"/>
  <c r="R155" i="8" s="1"/>
  <c r="Q155" i="8" a="1"/>
  <c r="Q155" i="8" s="1"/>
  <c r="O155" i="8" a="1"/>
  <c r="O155" i="8" s="1"/>
  <c r="N155" i="8" a="1"/>
  <c r="N155" i="8" s="1"/>
  <c r="L155" i="8" a="1"/>
  <c r="L155" i="8" s="1"/>
  <c r="K155" i="8" a="1"/>
  <c r="K155" i="8" s="1"/>
  <c r="I155" i="8" a="1"/>
  <c r="I155" i="8" s="1"/>
  <c r="G155" i="8" a="1"/>
  <c r="G155" i="8" s="1"/>
  <c r="F155" i="8" a="1"/>
  <c r="F155" i="8" s="1"/>
  <c r="R153" i="8" a="1"/>
  <c r="R153" i="8" s="1"/>
  <c r="Q153" i="8" a="1"/>
  <c r="Q153" i="8" s="1"/>
  <c r="O153" i="8" a="1"/>
  <c r="O153" i="8" s="1"/>
  <c r="N153" i="8" a="1"/>
  <c r="N153" i="8" s="1"/>
  <c r="L153" i="8" a="1"/>
  <c r="L153" i="8" s="1"/>
  <c r="K153" i="8" a="1"/>
  <c r="K153" i="8" s="1"/>
  <c r="I153" i="8" a="1"/>
  <c r="I153" i="8" s="1"/>
  <c r="G153" i="8" a="1"/>
  <c r="G153" i="8" s="1"/>
  <c r="F153" i="8" a="1"/>
  <c r="F153" i="8" s="1"/>
  <c r="R152" i="8" a="1"/>
  <c r="R152" i="8" s="1"/>
  <c r="Q152" i="8" a="1"/>
  <c r="Q152" i="8" s="1"/>
  <c r="O152" i="8" a="1"/>
  <c r="O152" i="8" s="1"/>
  <c r="N152" i="8" a="1"/>
  <c r="N152" i="8" s="1"/>
  <c r="L152" i="8" a="1"/>
  <c r="L152" i="8" s="1"/>
  <c r="K152" i="8" a="1"/>
  <c r="K152" i="8" s="1"/>
  <c r="I152" i="8" a="1"/>
  <c r="I152" i="8" s="1"/>
  <c r="G152" i="8" a="1"/>
  <c r="G152" i="8" s="1"/>
  <c r="F152" i="8" a="1"/>
  <c r="F152" i="8" s="1"/>
  <c r="R151" i="8" a="1"/>
  <c r="R151" i="8" s="1"/>
  <c r="Q151" i="8" a="1"/>
  <c r="Q151" i="8" s="1"/>
  <c r="O151" i="8" a="1"/>
  <c r="O151" i="8" s="1"/>
  <c r="N151" i="8" a="1"/>
  <c r="N151" i="8" s="1"/>
  <c r="L151" i="8" a="1"/>
  <c r="L151" i="8" s="1"/>
  <c r="K151" i="8" a="1"/>
  <c r="K151" i="8" s="1"/>
  <c r="I151" i="8" a="1"/>
  <c r="I151" i="8" s="1"/>
  <c r="G151" i="8" a="1"/>
  <c r="G151" i="8" s="1"/>
  <c r="F151" i="8" a="1"/>
  <c r="F151" i="8" s="1"/>
  <c r="R150" i="8" a="1"/>
  <c r="R150" i="8" s="1"/>
  <c r="Q150" i="8" a="1"/>
  <c r="Q150" i="8" s="1"/>
  <c r="O150" i="8" a="1"/>
  <c r="O150" i="8" s="1"/>
  <c r="N150" i="8" a="1"/>
  <c r="N150" i="8" s="1"/>
  <c r="L150" i="8" a="1"/>
  <c r="L150" i="8" s="1"/>
  <c r="K150" i="8" a="1"/>
  <c r="K150" i="8" s="1"/>
  <c r="I150" i="8" a="1"/>
  <c r="I150" i="8" s="1"/>
  <c r="G150" i="8" a="1"/>
  <c r="G150" i="8" s="1"/>
  <c r="F150" i="8" a="1"/>
  <c r="F150" i="8" s="1"/>
  <c r="R149" i="8" a="1"/>
  <c r="R149" i="8" s="1"/>
  <c r="Q149" i="8" a="1"/>
  <c r="Q149" i="8" s="1"/>
  <c r="O149" i="8" a="1"/>
  <c r="O149" i="8" s="1"/>
  <c r="N149" i="8" a="1"/>
  <c r="N149" i="8" s="1"/>
  <c r="L149" i="8" a="1"/>
  <c r="L149" i="8" s="1"/>
  <c r="K149" i="8" a="1"/>
  <c r="K149" i="8" s="1"/>
  <c r="I149" i="8" a="1"/>
  <c r="I149" i="8" s="1"/>
  <c r="G149" i="8" a="1"/>
  <c r="G149" i="8" s="1"/>
  <c r="F149" i="8" a="1"/>
  <c r="F149" i="8" s="1"/>
  <c r="R147" i="8" a="1"/>
  <c r="R147" i="8" s="1"/>
  <c r="Q147" i="8" a="1"/>
  <c r="Q147" i="8" s="1"/>
  <c r="O147" i="8" a="1"/>
  <c r="O147" i="8" s="1"/>
  <c r="N147" i="8" a="1"/>
  <c r="N147" i="8" s="1"/>
  <c r="L147" i="8" a="1"/>
  <c r="L147" i="8" s="1"/>
  <c r="K147" i="8" a="1"/>
  <c r="K147" i="8" s="1"/>
  <c r="I147" i="8" a="1"/>
  <c r="I147" i="8" s="1"/>
  <c r="G147" i="8" a="1"/>
  <c r="G147" i="8" s="1"/>
  <c r="F147" i="8" a="1"/>
  <c r="F147" i="8" s="1"/>
  <c r="R145" i="8" a="1"/>
  <c r="R145" i="8" s="1"/>
  <c r="Q145" i="8" a="1"/>
  <c r="Q145" i="8" s="1"/>
  <c r="O145" i="8" a="1"/>
  <c r="O145" i="8" s="1"/>
  <c r="N145" i="8" a="1"/>
  <c r="N145" i="8" s="1"/>
  <c r="L145" i="8" a="1"/>
  <c r="L145" i="8" s="1"/>
  <c r="K145" i="8" a="1"/>
  <c r="K145" i="8" s="1"/>
  <c r="I145" i="8" a="1"/>
  <c r="I145" i="8" s="1"/>
  <c r="G145" i="8" a="1"/>
  <c r="G145" i="8" s="1"/>
  <c r="F145" i="8" a="1"/>
  <c r="F145" i="8" s="1"/>
  <c r="R143" i="8" a="1"/>
  <c r="R143" i="8" s="1"/>
  <c r="Q143" i="8" a="1"/>
  <c r="Q143" i="8" s="1"/>
  <c r="O143" i="8" a="1"/>
  <c r="O143" i="8" s="1"/>
  <c r="N143" i="8" a="1"/>
  <c r="N143" i="8" s="1"/>
  <c r="L143" i="8" a="1"/>
  <c r="L143" i="8" s="1"/>
  <c r="K143" i="8" a="1"/>
  <c r="K143" i="8" s="1"/>
  <c r="I143" i="8" a="1"/>
  <c r="I143" i="8" s="1"/>
  <c r="G143" i="8" a="1"/>
  <c r="G143" i="8" s="1"/>
  <c r="F143" i="8" a="1"/>
  <c r="F143" i="8" s="1"/>
  <c r="R142" i="8" a="1"/>
  <c r="R142" i="8" s="1"/>
  <c r="Q142" i="8" a="1"/>
  <c r="Q142" i="8" s="1"/>
  <c r="O142" i="8" a="1"/>
  <c r="O142" i="8" s="1"/>
  <c r="N142" i="8" a="1"/>
  <c r="N142" i="8" s="1"/>
  <c r="L142" i="8" a="1"/>
  <c r="L142" i="8" s="1"/>
  <c r="K142" i="8" a="1"/>
  <c r="K142" i="8" s="1"/>
  <c r="I142" i="8" a="1"/>
  <c r="I142" i="8" s="1"/>
  <c r="G142" i="8" a="1"/>
  <c r="G142" i="8" s="1"/>
  <c r="F142" i="8" a="1"/>
  <c r="F142" i="8" s="1"/>
  <c r="R140" i="8" a="1"/>
  <c r="R140" i="8" s="1"/>
  <c r="Q140" i="8" a="1"/>
  <c r="Q140" i="8" s="1"/>
  <c r="O140" i="8" a="1"/>
  <c r="O140" i="8" s="1"/>
  <c r="N140" i="8" a="1"/>
  <c r="N140" i="8" s="1"/>
  <c r="L140" i="8" a="1"/>
  <c r="L140" i="8" s="1"/>
  <c r="K140" i="8" a="1"/>
  <c r="K140" i="8" s="1"/>
  <c r="I140" i="8" a="1"/>
  <c r="I140" i="8" s="1"/>
  <c r="G140" i="8" a="1"/>
  <c r="G140" i="8" s="1"/>
  <c r="F140" i="8" a="1"/>
  <c r="F140" i="8" s="1"/>
  <c r="R139" i="8" a="1"/>
  <c r="R139" i="8" s="1"/>
  <c r="Q139" i="8" a="1"/>
  <c r="Q139" i="8" s="1"/>
  <c r="O139" i="8" a="1"/>
  <c r="O139" i="8" s="1"/>
  <c r="N139" i="8" a="1"/>
  <c r="N139" i="8" s="1"/>
  <c r="L139" i="8" a="1"/>
  <c r="L139" i="8" s="1"/>
  <c r="K139" i="8" a="1"/>
  <c r="K139" i="8" s="1"/>
  <c r="I139" i="8" a="1"/>
  <c r="I139" i="8" s="1"/>
  <c r="G139" i="8" a="1"/>
  <c r="G139" i="8" s="1"/>
  <c r="F139" i="8" a="1"/>
  <c r="F139" i="8" s="1"/>
  <c r="R137" i="8" a="1"/>
  <c r="R137" i="8" s="1"/>
  <c r="Q137" i="8" a="1"/>
  <c r="Q137" i="8" s="1"/>
  <c r="O137" i="8" a="1"/>
  <c r="O137" i="8" s="1"/>
  <c r="N137" i="8" a="1"/>
  <c r="N137" i="8" s="1"/>
  <c r="L137" i="8" a="1"/>
  <c r="L137" i="8" s="1"/>
  <c r="K137" i="8" a="1"/>
  <c r="K137" i="8" s="1"/>
  <c r="I137" i="8" a="1"/>
  <c r="I137" i="8" s="1"/>
  <c r="G137" i="8" a="1"/>
  <c r="G137" i="8" s="1"/>
  <c r="F137" i="8" a="1"/>
  <c r="F137" i="8" s="1"/>
  <c r="R135" i="8" a="1"/>
  <c r="R135" i="8" s="1"/>
  <c r="Q135" i="8" a="1"/>
  <c r="Q135" i="8" s="1"/>
  <c r="O135" i="8" a="1"/>
  <c r="O135" i="8" s="1"/>
  <c r="N135" i="8" a="1"/>
  <c r="N135" i="8" s="1"/>
  <c r="L135" i="8" a="1"/>
  <c r="L135" i="8" s="1"/>
  <c r="K135" i="8" a="1"/>
  <c r="K135" i="8" s="1"/>
  <c r="I135" i="8" a="1"/>
  <c r="I135" i="8" s="1"/>
  <c r="G135" i="8" a="1"/>
  <c r="G135" i="8" s="1"/>
  <c r="F135" i="8" a="1"/>
  <c r="F135" i="8" s="1"/>
  <c r="R134" i="8" a="1"/>
  <c r="R134" i="8" s="1"/>
  <c r="Q134" i="8" a="1"/>
  <c r="Q134" i="8" s="1"/>
  <c r="O134" i="8" a="1"/>
  <c r="O134" i="8" s="1"/>
  <c r="N134" i="8" a="1"/>
  <c r="N134" i="8" s="1"/>
  <c r="L134" i="8" a="1"/>
  <c r="L134" i="8" s="1"/>
  <c r="K134" i="8" a="1"/>
  <c r="K134" i="8" s="1"/>
  <c r="I134" i="8" a="1"/>
  <c r="I134" i="8" s="1"/>
  <c r="G134" i="8" a="1"/>
  <c r="G134" i="8" s="1"/>
  <c r="F134" i="8" a="1"/>
  <c r="F134" i="8" s="1"/>
  <c r="R132" i="8" a="1"/>
  <c r="R132" i="8" s="1"/>
  <c r="Q132" i="8" a="1"/>
  <c r="Q132" i="8" s="1"/>
  <c r="O132" i="8" a="1"/>
  <c r="O132" i="8" s="1"/>
  <c r="N132" i="8" a="1"/>
  <c r="N132" i="8" s="1"/>
  <c r="L132" i="8" a="1"/>
  <c r="L132" i="8" s="1"/>
  <c r="K132" i="8" a="1"/>
  <c r="K132" i="8" s="1"/>
  <c r="I132" i="8" a="1"/>
  <c r="I132" i="8" s="1"/>
  <c r="G132" i="8" a="1"/>
  <c r="G132" i="8" s="1"/>
  <c r="F132" i="8" a="1"/>
  <c r="F132" i="8" s="1"/>
  <c r="R131" i="8" a="1"/>
  <c r="R131" i="8" s="1"/>
  <c r="Q131" i="8" a="1"/>
  <c r="Q131" i="8" s="1"/>
  <c r="O131" i="8" a="1"/>
  <c r="O131" i="8" s="1"/>
  <c r="N131" i="8" a="1"/>
  <c r="N131" i="8" s="1"/>
  <c r="L131" i="8" a="1"/>
  <c r="L131" i="8" s="1"/>
  <c r="K131" i="8" a="1"/>
  <c r="K131" i="8" s="1"/>
  <c r="I131" i="8" a="1"/>
  <c r="I131" i="8" s="1"/>
  <c r="G131" i="8" a="1"/>
  <c r="G131" i="8" s="1"/>
  <c r="F131" i="8" a="1"/>
  <c r="F131" i="8" s="1"/>
  <c r="R129" i="8" a="1"/>
  <c r="R129" i="8" s="1"/>
  <c r="Q129" i="8" a="1"/>
  <c r="Q129" i="8" s="1"/>
  <c r="O129" i="8" a="1"/>
  <c r="O129" i="8" s="1"/>
  <c r="N129" i="8" a="1"/>
  <c r="N129" i="8" s="1"/>
  <c r="L129" i="8" a="1"/>
  <c r="L129" i="8" s="1"/>
  <c r="K129" i="8" a="1"/>
  <c r="K129" i="8" s="1"/>
  <c r="I129" i="8" a="1"/>
  <c r="I129" i="8" s="1"/>
  <c r="G129" i="8" a="1"/>
  <c r="G129" i="8" s="1"/>
  <c r="F129" i="8" a="1"/>
  <c r="F129" i="8" s="1"/>
  <c r="R127" i="8" a="1"/>
  <c r="R127" i="8" s="1"/>
  <c r="Q127" i="8" a="1"/>
  <c r="Q127" i="8" s="1"/>
  <c r="O127" i="8" a="1"/>
  <c r="O127" i="8" s="1"/>
  <c r="N127" i="8" a="1"/>
  <c r="N127" i="8" s="1"/>
  <c r="L127" i="8" a="1"/>
  <c r="L127" i="8" s="1"/>
  <c r="K127" i="8" a="1"/>
  <c r="K127" i="8" s="1"/>
  <c r="I127" i="8" a="1"/>
  <c r="I127" i="8" s="1"/>
  <c r="G127" i="8" a="1"/>
  <c r="G127" i="8" s="1"/>
  <c r="F127" i="8" a="1"/>
  <c r="F127" i="8" s="1"/>
  <c r="R126" i="8" a="1"/>
  <c r="R126" i="8" s="1"/>
  <c r="Q126" i="8" a="1"/>
  <c r="Q126" i="8" s="1"/>
  <c r="O126" i="8" a="1"/>
  <c r="O126" i="8" s="1"/>
  <c r="N126" i="8" a="1"/>
  <c r="N126" i="8" s="1"/>
  <c r="L126" i="8" a="1"/>
  <c r="L126" i="8" s="1"/>
  <c r="K126" i="8" a="1"/>
  <c r="K126" i="8" s="1"/>
  <c r="I126" i="8" a="1"/>
  <c r="I126" i="8" s="1"/>
  <c r="G126" i="8" a="1"/>
  <c r="G126" i="8" s="1"/>
  <c r="F126" i="8" a="1"/>
  <c r="F126" i="8" s="1"/>
  <c r="R124" i="8" a="1"/>
  <c r="R124" i="8" s="1"/>
  <c r="Q124" i="8" a="1"/>
  <c r="Q124" i="8" s="1"/>
  <c r="O124" i="8" a="1"/>
  <c r="O124" i="8" s="1"/>
  <c r="N124" i="8" a="1"/>
  <c r="N124" i="8" s="1"/>
  <c r="L124" i="8" a="1"/>
  <c r="L124" i="8" s="1"/>
  <c r="K124" i="8" a="1"/>
  <c r="K124" i="8" s="1"/>
  <c r="I124" i="8" a="1"/>
  <c r="I124" i="8" s="1"/>
  <c r="G124" i="8" a="1"/>
  <c r="G124" i="8" s="1"/>
  <c r="F124" i="8" a="1"/>
  <c r="F124" i="8" s="1"/>
  <c r="R123" i="8" a="1"/>
  <c r="R123" i="8" s="1"/>
  <c r="Q123" i="8" a="1"/>
  <c r="Q123" i="8" s="1"/>
  <c r="O123" i="8" a="1"/>
  <c r="O123" i="8" s="1"/>
  <c r="N123" i="8" a="1"/>
  <c r="N123" i="8" s="1"/>
  <c r="L123" i="8" a="1"/>
  <c r="L123" i="8" s="1"/>
  <c r="K123" i="8" a="1"/>
  <c r="K123" i="8" s="1"/>
  <c r="I123" i="8" a="1"/>
  <c r="I123" i="8" s="1"/>
  <c r="G123" i="8" a="1"/>
  <c r="G123" i="8" s="1"/>
  <c r="F123" i="8" a="1"/>
  <c r="F123" i="8" s="1"/>
  <c r="R121" i="8" a="1"/>
  <c r="R121" i="8" s="1"/>
  <c r="Q121" i="8" a="1"/>
  <c r="Q121" i="8" s="1"/>
  <c r="O121" i="8" a="1"/>
  <c r="O121" i="8" s="1"/>
  <c r="N121" i="8" a="1"/>
  <c r="N121" i="8" s="1"/>
  <c r="L121" i="8" a="1"/>
  <c r="L121" i="8" s="1"/>
  <c r="K121" i="8" a="1"/>
  <c r="K121" i="8" s="1"/>
  <c r="I121" i="8" a="1"/>
  <c r="I121" i="8" s="1"/>
  <c r="G121" i="8" a="1"/>
  <c r="G121" i="8" s="1"/>
  <c r="F121" i="8" a="1"/>
  <c r="F121" i="8" s="1"/>
  <c r="R119" i="8" a="1"/>
  <c r="R119" i="8" s="1"/>
  <c r="Q119" i="8" a="1"/>
  <c r="Q119" i="8" s="1"/>
  <c r="O119" i="8" a="1"/>
  <c r="O119" i="8" s="1"/>
  <c r="N119" i="8" a="1"/>
  <c r="N119" i="8" s="1"/>
  <c r="L119" i="8" a="1"/>
  <c r="L119" i="8" s="1"/>
  <c r="K119" i="8" a="1"/>
  <c r="K119" i="8" s="1"/>
  <c r="I119" i="8" a="1"/>
  <c r="I119" i="8" s="1"/>
  <c r="G119" i="8" a="1"/>
  <c r="G119" i="8" s="1"/>
  <c r="F119" i="8" a="1"/>
  <c r="F119" i="8" s="1"/>
  <c r="R118" i="8" a="1"/>
  <c r="R118" i="8" s="1"/>
  <c r="Q118" i="8" a="1"/>
  <c r="Q118" i="8" s="1"/>
  <c r="O118" i="8" a="1"/>
  <c r="O118" i="8" s="1"/>
  <c r="N118" i="8" a="1"/>
  <c r="N118" i="8" s="1"/>
  <c r="L118" i="8" a="1"/>
  <c r="L118" i="8" s="1"/>
  <c r="K118" i="8" a="1"/>
  <c r="K118" i="8" s="1"/>
  <c r="I118" i="8" a="1"/>
  <c r="I118" i="8" s="1"/>
  <c r="G118" i="8" a="1"/>
  <c r="G118" i="8" s="1"/>
  <c r="F118" i="8" a="1"/>
  <c r="F118" i="8" s="1"/>
  <c r="R116" i="8" a="1"/>
  <c r="R116" i="8" s="1"/>
  <c r="Q116" i="8" a="1"/>
  <c r="Q116" i="8" s="1"/>
  <c r="O116" i="8" a="1"/>
  <c r="O116" i="8" s="1"/>
  <c r="N116" i="8" a="1"/>
  <c r="N116" i="8" s="1"/>
  <c r="L116" i="8" a="1"/>
  <c r="L116" i="8" s="1"/>
  <c r="K116" i="8" a="1"/>
  <c r="K116" i="8" s="1"/>
  <c r="I116" i="8" a="1"/>
  <c r="I116" i="8" s="1"/>
  <c r="G116" i="8" a="1"/>
  <c r="G116" i="8" s="1"/>
  <c r="F116" i="8" a="1"/>
  <c r="F116" i="8" s="1"/>
  <c r="R114" i="8" a="1"/>
  <c r="R114" i="8" s="1"/>
  <c r="Q114" i="8" a="1"/>
  <c r="Q114" i="8" s="1"/>
  <c r="O114" i="8" a="1"/>
  <c r="O114" i="8" s="1"/>
  <c r="N114" i="8" a="1"/>
  <c r="N114" i="8" s="1"/>
  <c r="L114" i="8" a="1"/>
  <c r="L114" i="8" s="1"/>
  <c r="K114" i="8" a="1"/>
  <c r="K114" i="8" s="1"/>
  <c r="I114" i="8" a="1"/>
  <c r="I114" i="8" s="1"/>
  <c r="G114" i="8" a="1"/>
  <c r="G114" i="8" s="1"/>
  <c r="F114" i="8" a="1"/>
  <c r="F114" i="8" s="1"/>
  <c r="R112" i="8" a="1"/>
  <c r="R112" i="8" s="1"/>
  <c r="Q112" i="8" a="1"/>
  <c r="Q112" i="8" s="1"/>
  <c r="O112" i="8" a="1"/>
  <c r="O112" i="8" s="1"/>
  <c r="N112" i="8" a="1"/>
  <c r="N112" i="8" s="1"/>
  <c r="L112" i="8" a="1"/>
  <c r="L112" i="8" s="1"/>
  <c r="K112" i="8" a="1"/>
  <c r="K112" i="8" s="1"/>
  <c r="I112" i="8" a="1"/>
  <c r="I112" i="8" s="1"/>
  <c r="G112" i="8" a="1"/>
  <c r="G112" i="8" s="1"/>
  <c r="F112" i="8" a="1"/>
  <c r="F112" i="8" s="1"/>
  <c r="R111" i="8" a="1"/>
  <c r="R111" i="8" s="1"/>
  <c r="Q111" i="8" a="1"/>
  <c r="Q111" i="8" s="1"/>
  <c r="O111" i="8" a="1"/>
  <c r="O111" i="8" s="1"/>
  <c r="N111" i="8" a="1"/>
  <c r="N111" i="8" s="1"/>
  <c r="L111" i="8" a="1"/>
  <c r="L111" i="8" s="1"/>
  <c r="K111" i="8" a="1"/>
  <c r="K111" i="8" s="1"/>
  <c r="I111" i="8" a="1"/>
  <c r="I111" i="8" s="1"/>
  <c r="G111" i="8" a="1"/>
  <c r="G111" i="8" s="1"/>
  <c r="F111" i="8" a="1"/>
  <c r="F111" i="8" s="1"/>
  <c r="R110" i="8" a="1"/>
  <c r="R110" i="8" s="1"/>
  <c r="Q110" i="8" a="1"/>
  <c r="Q110" i="8" s="1"/>
  <c r="O110" i="8" a="1"/>
  <c r="O110" i="8" s="1"/>
  <c r="N110" i="8" a="1"/>
  <c r="N110" i="8" s="1"/>
  <c r="L110" i="8" a="1"/>
  <c r="L110" i="8" s="1"/>
  <c r="K110" i="8" a="1"/>
  <c r="K110" i="8" s="1"/>
  <c r="I110" i="8" a="1"/>
  <c r="I110" i="8" s="1"/>
  <c r="G110" i="8" a="1"/>
  <c r="G110" i="8" s="1"/>
  <c r="F110" i="8" a="1"/>
  <c r="F110" i="8" s="1"/>
  <c r="R109" i="8" a="1"/>
  <c r="R109" i="8" s="1"/>
  <c r="Q109" i="8" a="1"/>
  <c r="Q109" i="8" s="1"/>
  <c r="O109" i="8" a="1"/>
  <c r="O109" i="8" s="1"/>
  <c r="N109" i="8" a="1"/>
  <c r="N109" i="8" s="1"/>
  <c r="L109" i="8" a="1"/>
  <c r="L109" i="8" s="1"/>
  <c r="K109" i="8" a="1"/>
  <c r="K109" i="8" s="1"/>
  <c r="I109" i="8" a="1"/>
  <c r="I109" i="8" s="1"/>
  <c r="G109" i="8" a="1"/>
  <c r="G109" i="8" s="1"/>
  <c r="F109" i="8" a="1"/>
  <c r="F109" i="8" s="1"/>
  <c r="R107" i="8" a="1"/>
  <c r="R107" i="8" s="1"/>
  <c r="Q107" i="8" a="1"/>
  <c r="Q107" i="8" s="1"/>
  <c r="O107" i="8" a="1"/>
  <c r="O107" i="8" s="1"/>
  <c r="N107" i="8" a="1"/>
  <c r="N107" i="8" s="1"/>
  <c r="L107" i="8" a="1"/>
  <c r="L107" i="8" s="1"/>
  <c r="K107" i="8" a="1"/>
  <c r="K107" i="8" s="1"/>
  <c r="I107" i="8" a="1"/>
  <c r="I107" i="8" s="1"/>
  <c r="G107" i="8" a="1"/>
  <c r="G107" i="8" s="1"/>
  <c r="F107" i="8" a="1"/>
  <c r="F107" i="8" s="1"/>
  <c r="R105" i="8" a="1"/>
  <c r="R105" i="8" s="1"/>
  <c r="Q105" i="8" a="1"/>
  <c r="Q105" i="8" s="1"/>
  <c r="O105" i="8" a="1"/>
  <c r="O105" i="8" s="1"/>
  <c r="N105" i="8" a="1"/>
  <c r="N105" i="8" s="1"/>
  <c r="L105" i="8" a="1"/>
  <c r="L105" i="8" s="1"/>
  <c r="K105" i="8" a="1"/>
  <c r="K105" i="8" s="1"/>
  <c r="I105" i="8" a="1"/>
  <c r="I105" i="8" s="1"/>
  <c r="G105" i="8" a="1"/>
  <c r="G105" i="8" s="1"/>
  <c r="F105" i="8" a="1"/>
  <c r="F105" i="8" s="1"/>
  <c r="R104" i="8" a="1"/>
  <c r="R104" i="8" s="1"/>
  <c r="Q104" i="8" a="1"/>
  <c r="Q104" i="8" s="1"/>
  <c r="O104" i="8" a="1"/>
  <c r="O104" i="8" s="1"/>
  <c r="N104" i="8" a="1"/>
  <c r="N104" i="8" s="1"/>
  <c r="L104" i="8" a="1"/>
  <c r="L104" i="8" s="1"/>
  <c r="K104" i="8" a="1"/>
  <c r="K104" i="8" s="1"/>
  <c r="I104" i="8" a="1"/>
  <c r="I104" i="8" s="1"/>
  <c r="G104" i="8" a="1"/>
  <c r="G104" i="8" s="1"/>
  <c r="F104" i="8" a="1"/>
  <c r="F104" i="8" s="1"/>
  <c r="R103" i="8" a="1"/>
  <c r="R103" i="8" s="1"/>
  <c r="Q103" i="8" a="1"/>
  <c r="Q103" i="8" s="1"/>
  <c r="O103" i="8" a="1"/>
  <c r="O103" i="8" s="1"/>
  <c r="N103" i="8" a="1"/>
  <c r="N103" i="8" s="1"/>
  <c r="L103" i="8" a="1"/>
  <c r="L103" i="8" s="1"/>
  <c r="K103" i="8" a="1"/>
  <c r="K103" i="8" s="1"/>
  <c r="I103" i="8" a="1"/>
  <c r="I103" i="8" s="1"/>
  <c r="G103" i="8" a="1"/>
  <c r="G103" i="8" s="1"/>
  <c r="F103" i="8" a="1"/>
  <c r="F103" i="8" s="1"/>
  <c r="R102" i="8" a="1"/>
  <c r="R102" i="8" s="1"/>
  <c r="Q102" i="8" a="1"/>
  <c r="Q102" i="8" s="1"/>
  <c r="O102" i="8" a="1"/>
  <c r="O102" i="8" s="1"/>
  <c r="N102" i="8" a="1"/>
  <c r="N102" i="8" s="1"/>
  <c r="L102" i="8" a="1"/>
  <c r="L102" i="8" s="1"/>
  <c r="K102" i="8" a="1"/>
  <c r="K102" i="8" s="1"/>
  <c r="I102" i="8" a="1"/>
  <c r="I102" i="8" s="1"/>
  <c r="G102" i="8" a="1"/>
  <c r="G102" i="8" s="1"/>
  <c r="F102" i="8" a="1"/>
  <c r="F102" i="8" s="1"/>
  <c r="R100" i="8" a="1"/>
  <c r="R100" i="8" s="1"/>
  <c r="Q100" i="8" a="1"/>
  <c r="Q100" i="8" s="1"/>
  <c r="O100" i="8" a="1"/>
  <c r="O100" i="8" s="1"/>
  <c r="N100" i="8" a="1"/>
  <c r="N100" i="8" s="1"/>
  <c r="L100" i="8" a="1"/>
  <c r="L100" i="8" s="1"/>
  <c r="K100" i="8" a="1"/>
  <c r="K100" i="8" s="1"/>
  <c r="I100" i="8" a="1"/>
  <c r="I100" i="8" s="1"/>
  <c r="G100" i="8" a="1"/>
  <c r="G100" i="8" s="1"/>
  <c r="F100" i="8" a="1"/>
  <c r="F100" i="8" s="1"/>
  <c r="R99" i="8" a="1"/>
  <c r="R99" i="8" s="1"/>
  <c r="Q99" i="8" a="1"/>
  <c r="Q99" i="8" s="1"/>
  <c r="O99" i="8" a="1"/>
  <c r="O99" i="8" s="1"/>
  <c r="N99" i="8" a="1"/>
  <c r="N99" i="8" s="1"/>
  <c r="L99" i="8" a="1"/>
  <c r="L99" i="8" s="1"/>
  <c r="K99" i="8" a="1"/>
  <c r="K99" i="8" s="1"/>
  <c r="I99" i="8" a="1"/>
  <c r="I99" i="8" s="1"/>
  <c r="G99" i="8" a="1"/>
  <c r="G99" i="8" s="1"/>
  <c r="F99" i="8" a="1"/>
  <c r="F99" i="8" s="1"/>
  <c r="R97" i="8" a="1"/>
  <c r="R97" i="8" s="1"/>
  <c r="Q97" i="8" a="1"/>
  <c r="Q97" i="8" s="1"/>
  <c r="O97" i="8" a="1"/>
  <c r="O97" i="8" s="1"/>
  <c r="N97" i="8" a="1"/>
  <c r="N97" i="8" s="1"/>
  <c r="L97" i="8" a="1"/>
  <c r="L97" i="8" s="1"/>
  <c r="K97" i="8" a="1"/>
  <c r="K97" i="8" s="1"/>
  <c r="I97" i="8" a="1"/>
  <c r="I97" i="8" s="1"/>
  <c r="G97" i="8" a="1"/>
  <c r="G97" i="8" s="1"/>
  <c r="F97" i="8" a="1"/>
  <c r="F97" i="8" s="1"/>
  <c r="R96" i="8" a="1"/>
  <c r="R96" i="8" s="1"/>
  <c r="Q96" i="8" a="1"/>
  <c r="Q96" i="8" s="1"/>
  <c r="O96" i="8" a="1"/>
  <c r="O96" i="8" s="1"/>
  <c r="N96" i="8" a="1"/>
  <c r="N96" i="8" s="1"/>
  <c r="L96" i="8" a="1"/>
  <c r="L96" i="8" s="1"/>
  <c r="K96" i="8" a="1"/>
  <c r="K96" i="8" s="1"/>
  <c r="I96" i="8" a="1"/>
  <c r="I96" i="8" s="1"/>
  <c r="G96" i="8" a="1"/>
  <c r="G96" i="8" s="1"/>
  <c r="F96" i="8" a="1"/>
  <c r="F96" i="8" s="1"/>
  <c r="R95" i="8" a="1"/>
  <c r="R95" i="8" s="1"/>
  <c r="Q95" i="8" a="1"/>
  <c r="Q95" i="8" s="1"/>
  <c r="O95" i="8" a="1"/>
  <c r="O95" i="8" s="1"/>
  <c r="N95" i="8" a="1"/>
  <c r="N95" i="8" s="1"/>
  <c r="L95" i="8" a="1"/>
  <c r="L95" i="8" s="1"/>
  <c r="K95" i="8" a="1"/>
  <c r="K95" i="8" s="1"/>
  <c r="I95" i="8" a="1"/>
  <c r="I95" i="8" s="1"/>
  <c r="G95" i="8" a="1"/>
  <c r="G95" i="8" s="1"/>
  <c r="F95" i="8" a="1"/>
  <c r="F95" i="8" s="1"/>
  <c r="R94" i="8" a="1"/>
  <c r="R94" i="8" s="1"/>
  <c r="Q94" i="8" a="1"/>
  <c r="Q94" i="8" s="1"/>
  <c r="O94" i="8" a="1"/>
  <c r="O94" i="8" s="1"/>
  <c r="N94" i="8" a="1"/>
  <c r="N94" i="8" s="1"/>
  <c r="L94" i="8" a="1"/>
  <c r="L94" i="8" s="1"/>
  <c r="K94" i="8" a="1"/>
  <c r="K94" i="8" s="1"/>
  <c r="I94" i="8" a="1"/>
  <c r="I94" i="8" s="1"/>
  <c r="G94" i="8" a="1"/>
  <c r="G94" i="8" s="1"/>
  <c r="F94" i="8" a="1"/>
  <c r="F94" i="8" s="1"/>
  <c r="R93" i="8" a="1"/>
  <c r="R93" i="8" s="1"/>
  <c r="Q93" i="8" a="1"/>
  <c r="Q93" i="8" s="1"/>
  <c r="O93" i="8" a="1"/>
  <c r="O93" i="8" s="1"/>
  <c r="N93" i="8" a="1"/>
  <c r="N93" i="8" s="1"/>
  <c r="L93" i="8" a="1"/>
  <c r="L93" i="8" s="1"/>
  <c r="K93" i="8" a="1"/>
  <c r="K93" i="8" s="1"/>
  <c r="I93" i="8" a="1"/>
  <c r="I93" i="8" s="1"/>
  <c r="G93" i="8" a="1"/>
  <c r="G93" i="8" s="1"/>
  <c r="F93" i="8" a="1"/>
  <c r="F93" i="8" s="1"/>
  <c r="R92" i="8" a="1"/>
  <c r="R92" i="8" s="1"/>
  <c r="Q92" i="8" a="1"/>
  <c r="Q92" i="8" s="1"/>
  <c r="O92" i="8" a="1"/>
  <c r="O92" i="8" s="1"/>
  <c r="N92" i="8" a="1"/>
  <c r="N92" i="8" s="1"/>
  <c r="L92" i="8" a="1"/>
  <c r="L92" i="8" s="1"/>
  <c r="K92" i="8" a="1"/>
  <c r="K92" i="8" s="1"/>
  <c r="I92" i="8" a="1"/>
  <c r="I92" i="8" s="1"/>
  <c r="G92" i="8" a="1"/>
  <c r="G92" i="8" s="1"/>
  <c r="F92" i="8" a="1"/>
  <c r="F92" i="8" s="1"/>
  <c r="R91" i="8" a="1"/>
  <c r="R91" i="8" s="1"/>
  <c r="Q91" i="8" a="1"/>
  <c r="Q91" i="8" s="1"/>
  <c r="O91" i="8" a="1"/>
  <c r="O91" i="8" s="1"/>
  <c r="N91" i="8" a="1"/>
  <c r="N91" i="8" s="1"/>
  <c r="L91" i="8" a="1"/>
  <c r="L91" i="8" s="1"/>
  <c r="K91" i="8" a="1"/>
  <c r="K91" i="8" s="1"/>
  <c r="I91" i="8" a="1"/>
  <c r="I91" i="8" s="1"/>
  <c r="G91" i="8" a="1"/>
  <c r="G91" i="8" s="1"/>
  <c r="F91" i="8" a="1"/>
  <c r="F91" i="8" s="1"/>
  <c r="R90" i="8" a="1"/>
  <c r="R90" i="8" s="1"/>
  <c r="Q90" i="8" a="1"/>
  <c r="Q90" i="8" s="1"/>
  <c r="O90" i="8" a="1"/>
  <c r="O90" i="8" s="1"/>
  <c r="N90" i="8" a="1"/>
  <c r="N90" i="8" s="1"/>
  <c r="L90" i="8" a="1"/>
  <c r="L90" i="8" s="1"/>
  <c r="K90" i="8" a="1"/>
  <c r="K90" i="8" s="1"/>
  <c r="I90" i="8" a="1"/>
  <c r="I90" i="8" s="1"/>
  <c r="G90" i="8" a="1"/>
  <c r="G90" i="8" s="1"/>
  <c r="F90" i="8" a="1"/>
  <c r="F90" i="8" s="1"/>
  <c r="R88" i="8" a="1"/>
  <c r="R88" i="8" s="1"/>
  <c r="Q88" i="8" a="1"/>
  <c r="Q88" i="8" s="1"/>
  <c r="O88" i="8" a="1"/>
  <c r="O88" i="8" s="1"/>
  <c r="N88" i="8" a="1"/>
  <c r="N88" i="8" s="1"/>
  <c r="L88" i="8" a="1"/>
  <c r="L88" i="8" s="1"/>
  <c r="K88" i="8" a="1"/>
  <c r="K88" i="8" s="1"/>
  <c r="I88" i="8" a="1"/>
  <c r="I88" i="8" s="1"/>
  <c r="G88" i="8" a="1"/>
  <c r="G88" i="8" s="1"/>
  <c r="F88" i="8" a="1"/>
  <c r="F88" i="8" s="1"/>
  <c r="R87" i="8" a="1"/>
  <c r="R87" i="8" s="1"/>
  <c r="Q87" i="8" a="1"/>
  <c r="Q87" i="8" s="1"/>
  <c r="O87" i="8" a="1"/>
  <c r="O87" i="8" s="1"/>
  <c r="N87" i="8" a="1"/>
  <c r="N87" i="8" s="1"/>
  <c r="L87" i="8" a="1"/>
  <c r="L87" i="8" s="1"/>
  <c r="K87" i="8" a="1"/>
  <c r="K87" i="8" s="1"/>
  <c r="I87" i="8" a="1"/>
  <c r="I87" i="8" s="1"/>
  <c r="G87" i="8" a="1"/>
  <c r="G87" i="8" s="1"/>
  <c r="F87" i="8" a="1"/>
  <c r="F87" i="8" s="1"/>
  <c r="R86" i="8" a="1"/>
  <c r="R86" i="8" s="1"/>
  <c r="Q86" i="8" a="1"/>
  <c r="Q86" i="8" s="1"/>
  <c r="O86" i="8" a="1"/>
  <c r="O86" i="8" s="1"/>
  <c r="N86" i="8" a="1"/>
  <c r="N86" i="8" s="1"/>
  <c r="L86" i="8" a="1"/>
  <c r="L86" i="8" s="1"/>
  <c r="K86" i="8" a="1"/>
  <c r="K86" i="8" s="1"/>
  <c r="I86" i="8" a="1"/>
  <c r="I86" i="8" s="1"/>
  <c r="G86" i="8" a="1"/>
  <c r="G86" i="8" s="1"/>
  <c r="F86" i="8" a="1"/>
  <c r="F86" i="8" s="1"/>
  <c r="R84" i="8" a="1"/>
  <c r="R84" i="8" s="1"/>
  <c r="Q84" i="8" a="1"/>
  <c r="Q84" i="8" s="1"/>
  <c r="O84" i="8" a="1"/>
  <c r="O84" i="8" s="1"/>
  <c r="N84" i="8" a="1"/>
  <c r="N84" i="8" s="1"/>
  <c r="L84" i="8" a="1"/>
  <c r="L84" i="8" s="1"/>
  <c r="K84" i="8" a="1"/>
  <c r="K84" i="8" s="1"/>
  <c r="I84" i="8" a="1"/>
  <c r="I84" i="8" s="1"/>
  <c r="G84" i="8" a="1"/>
  <c r="G84" i="8" s="1"/>
  <c r="F84" i="8" a="1"/>
  <c r="F84" i="8" s="1"/>
  <c r="R82" i="8" a="1"/>
  <c r="R82" i="8" s="1"/>
  <c r="Q82" i="8" a="1"/>
  <c r="Q82" i="8" s="1"/>
  <c r="O82" i="8" a="1"/>
  <c r="O82" i="8" s="1"/>
  <c r="N82" i="8" a="1"/>
  <c r="N82" i="8" s="1"/>
  <c r="L82" i="8" a="1"/>
  <c r="L82" i="8" s="1"/>
  <c r="K82" i="8" a="1"/>
  <c r="K82" i="8" s="1"/>
  <c r="I82" i="8" a="1"/>
  <c r="I82" i="8" s="1"/>
  <c r="G82" i="8" a="1"/>
  <c r="G82" i="8" s="1"/>
  <c r="F82" i="8" a="1"/>
  <c r="F82" i="8" s="1"/>
  <c r="R78" i="8" a="1"/>
  <c r="R78" i="8" s="1"/>
  <c r="Q78" i="8" a="1"/>
  <c r="Q78" i="8" s="1"/>
  <c r="O78" i="8" a="1"/>
  <c r="O78" i="8" s="1"/>
  <c r="N78" i="8" a="1"/>
  <c r="N78" i="8" s="1"/>
  <c r="L78" i="8" a="1"/>
  <c r="L78" i="8" s="1"/>
  <c r="K78" i="8" a="1"/>
  <c r="K78" i="8" s="1"/>
  <c r="I78" i="8" a="1"/>
  <c r="I78" i="8" s="1"/>
  <c r="G78" i="8" a="1"/>
  <c r="G78" i="8" s="1"/>
  <c r="F78" i="8" a="1"/>
  <c r="F78" i="8" s="1"/>
  <c r="R77" i="8" a="1"/>
  <c r="R77" i="8" s="1"/>
  <c r="Q77" i="8" a="1"/>
  <c r="Q77" i="8" s="1"/>
  <c r="O77" i="8" a="1"/>
  <c r="O77" i="8" s="1"/>
  <c r="N77" i="8" a="1"/>
  <c r="N77" i="8" s="1"/>
  <c r="L77" i="8" a="1"/>
  <c r="L77" i="8" s="1"/>
  <c r="K77" i="8" a="1"/>
  <c r="K77" i="8" s="1"/>
  <c r="I77" i="8" a="1"/>
  <c r="I77" i="8" s="1"/>
  <c r="G77" i="8" a="1"/>
  <c r="G77" i="8" s="1"/>
  <c r="F77" i="8" a="1"/>
  <c r="F77" i="8" s="1"/>
  <c r="R76" i="8" a="1"/>
  <c r="R76" i="8" s="1"/>
  <c r="Q76" i="8" a="1"/>
  <c r="Q76" i="8" s="1"/>
  <c r="O76" i="8" a="1"/>
  <c r="O76" i="8" s="1"/>
  <c r="N76" i="8" a="1"/>
  <c r="N76" i="8" s="1"/>
  <c r="L76" i="8" a="1"/>
  <c r="L76" i="8" s="1"/>
  <c r="K76" i="8" a="1"/>
  <c r="K76" i="8" s="1"/>
  <c r="I76" i="8" a="1"/>
  <c r="I76" i="8" s="1"/>
  <c r="G76" i="8" a="1"/>
  <c r="G76" i="8" s="1"/>
  <c r="F76" i="8" a="1"/>
  <c r="F76" i="8" s="1"/>
  <c r="R74" i="8" a="1"/>
  <c r="R74" i="8" s="1"/>
  <c r="Q74" i="8" a="1"/>
  <c r="Q74" i="8" s="1"/>
  <c r="O74" i="8" a="1"/>
  <c r="O74" i="8" s="1"/>
  <c r="N74" i="8" a="1"/>
  <c r="N74" i="8" s="1"/>
  <c r="L74" i="8" a="1"/>
  <c r="L74" i="8" s="1"/>
  <c r="K74" i="8" a="1"/>
  <c r="K74" i="8" s="1"/>
  <c r="I74" i="8" a="1"/>
  <c r="I74" i="8" s="1"/>
  <c r="G74" i="8" a="1"/>
  <c r="G74" i="8" s="1"/>
  <c r="F74" i="8" a="1"/>
  <c r="F74" i="8" s="1"/>
  <c r="R73" i="8" a="1"/>
  <c r="R73" i="8" s="1"/>
  <c r="Q73" i="8" a="1"/>
  <c r="Q73" i="8" s="1"/>
  <c r="O73" i="8" a="1"/>
  <c r="O73" i="8" s="1"/>
  <c r="N73" i="8" a="1"/>
  <c r="N73" i="8" s="1"/>
  <c r="L73" i="8" a="1"/>
  <c r="L73" i="8" s="1"/>
  <c r="K73" i="8" a="1"/>
  <c r="K73" i="8" s="1"/>
  <c r="I73" i="8" a="1"/>
  <c r="I73" i="8" s="1"/>
  <c r="G73" i="8" a="1"/>
  <c r="G73" i="8" s="1"/>
  <c r="F73" i="8" a="1"/>
  <c r="F73" i="8" s="1"/>
  <c r="R72" i="8" a="1"/>
  <c r="R72" i="8" s="1"/>
  <c r="Q72" i="8" a="1"/>
  <c r="Q72" i="8" s="1"/>
  <c r="O72" i="8" a="1"/>
  <c r="O72" i="8" s="1"/>
  <c r="N72" i="8" a="1"/>
  <c r="N72" i="8" s="1"/>
  <c r="L72" i="8" a="1"/>
  <c r="L72" i="8" s="1"/>
  <c r="K72" i="8" a="1"/>
  <c r="K72" i="8" s="1"/>
  <c r="I72" i="8" a="1"/>
  <c r="I72" i="8" s="1"/>
  <c r="G72" i="8" a="1"/>
  <c r="G72" i="8" s="1"/>
  <c r="F72" i="8" a="1"/>
  <c r="F72" i="8" s="1"/>
  <c r="R70" i="8" a="1"/>
  <c r="R70" i="8" s="1"/>
  <c r="Q70" i="8" a="1"/>
  <c r="Q70" i="8" s="1"/>
  <c r="O70" i="8" a="1"/>
  <c r="O70" i="8" s="1"/>
  <c r="N70" i="8" a="1"/>
  <c r="N70" i="8" s="1"/>
  <c r="L70" i="8" a="1"/>
  <c r="L70" i="8" s="1"/>
  <c r="K70" i="8" a="1"/>
  <c r="K70" i="8" s="1"/>
  <c r="I70" i="8" a="1"/>
  <c r="I70" i="8" s="1"/>
  <c r="G70" i="8" a="1"/>
  <c r="G70" i="8" s="1"/>
  <c r="F70" i="8" a="1"/>
  <c r="F70" i="8" s="1"/>
  <c r="R68" i="8" a="1"/>
  <c r="R68" i="8" s="1"/>
  <c r="Q68" i="8" a="1"/>
  <c r="Q68" i="8" s="1"/>
  <c r="O68" i="8" a="1"/>
  <c r="O68" i="8" s="1"/>
  <c r="N68" i="8" a="1"/>
  <c r="N68" i="8" s="1"/>
  <c r="L68" i="8" a="1"/>
  <c r="L68" i="8" s="1"/>
  <c r="K68" i="8" a="1"/>
  <c r="K68" i="8" s="1"/>
  <c r="I68" i="8" a="1"/>
  <c r="I68" i="8" s="1"/>
  <c r="G68" i="8" a="1"/>
  <c r="G68" i="8" s="1"/>
  <c r="F68" i="8" a="1"/>
  <c r="F68" i="8" s="1"/>
  <c r="R67" i="8" a="1"/>
  <c r="R67" i="8" s="1"/>
  <c r="Q67" i="8" a="1"/>
  <c r="Q67" i="8" s="1"/>
  <c r="O67" i="8" a="1"/>
  <c r="O67" i="8" s="1"/>
  <c r="N67" i="8" a="1"/>
  <c r="N67" i="8" s="1"/>
  <c r="L67" i="8" a="1"/>
  <c r="L67" i="8" s="1"/>
  <c r="K67" i="8" a="1"/>
  <c r="K67" i="8" s="1"/>
  <c r="I67" i="8" a="1"/>
  <c r="I67" i="8" s="1"/>
  <c r="G67" i="8" a="1"/>
  <c r="G67" i="8" s="1"/>
  <c r="F67" i="8" a="1"/>
  <c r="F67" i="8" s="1"/>
  <c r="R66" i="8" a="1"/>
  <c r="R66" i="8" s="1"/>
  <c r="Q66" i="8" a="1"/>
  <c r="Q66" i="8" s="1"/>
  <c r="O66" i="8" a="1"/>
  <c r="O66" i="8" s="1"/>
  <c r="N66" i="8" a="1"/>
  <c r="N66" i="8" s="1"/>
  <c r="L66" i="8" a="1"/>
  <c r="L66" i="8" s="1"/>
  <c r="K66" i="8" a="1"/>
  <c r="K66" i="8" s="1"/>
  <c r="I66" i="8" a="1"/>
  <c r="I66" i="8" s="1"/>
  <c r="G66" i="8" a="1"/>
  <c r="G66" i="8" s="1"/>
  <c r="F66" i="8" a="1"/>
  <c r="F66" i="8" s="1"/>
  <c r="R65" i="8" a="1"/>
  <c r="R65" i="8" s="1"/>
  <c r="Q65" i="8" a="1"/>
  <c r="Q65" i="8" s="1"/>
  <c r="O65" i="8" a="1"/>
  <c r="O65" i="8" s="1"/>
  <c r="N65" i="8" a="1"/>
  <c r="N65" i="8" s="1"/>
  <c r="L65" i="8" a="1"/>
  <c r="L65" i="8" s="1"/>
  <c r="K65" i="8" a="1"/>
  <c r="K65" i="8" s="1"/>
  <c r="I65" i="8" a="1"/>
  <c r="I65" i="8" s="1"/>
  <c r="G65" i="8" a="1"/>
  <c r="G65" i="8" s="1"/>
  <c r="F65" i="8" a="1"/>
  <c r="F65" i="8" s="1"/>
  <c r="R63" i="8" a="1"/>
  <c r="R63" i="8" s="1"/>
  <c r="Q63" i="8" a="1"/>
  <c r="Q63" i="8" s="1"/>
  <c r="O63" i="8" a="1"/>
  <c r="O63" i="8" s="1"/>
  <c r="N63" i="8" a="1"/>
  <c r="N63" i="8" s="1"/>
  <c r="L63" i="8" a="1"/>
  <c r="L63" i="8" s="1"/>
  <c r="K63" i="8" a="1"/>
  <c r="K63" i="8" s="1"/>
  <c r="I63" i="8" a="1"/>
  <c r="I63" i="8" s="1"/>
  <c r="G63" i="8" a="1"/>
  <c r="G63" i="8" s="1"/>
  <c r="F63" i="8" a="1"/>
  <c r="F63" i="8" s="1"/>
  <c r="R62" i="8" a="1"/>
  <c r="R62" i="8" s="1"/>
  <c r="Q62" i="8" a="1"/>
  <c r="Q62" i="8" s="1"/>
  <c r="O62" i="8" a="1"/>
  <c r="O62" i="8" s="1"/>
  <c r="N62" i="8" a="1"/>
  <c r="N62" i="8" s="1"/>
  <c r="L62" i="8" a="1"/>
  <c r="L62" i="8" s="1"/>
  <c r="K62" i="8" a="1"/>
  <c r="K62" i="8" s="1"/>
  <c r="I62" i="8" a="1"/>
  <c r="I62" i="8" s="1"/>
  <c r="G62" i="8" a="1"/>
  <c r="G62" i="8" s="1"/>
  <c r="F62" i="8" a="1"/>
  <c r="F62" i="8" s="1"/>
  <c r="R61" i="8" a="1"/>
  <c r="R61" i="8" s="1"/>
  <c r="Q61" i="8" a="1"/>
  <c r="Q61" i="8" s="1"/>
  <c r="O61" i="8" a="1"/>
  <c r="O61" i="8" s="1"/>
  <c r="N61" i="8" a="1"/>
  <c r="N61" i="8" s="1"/>
  <c r="L61" i="8" a="1"/>
  <c r="L61" i="8" s="1"/>
  <c r="K61" i="8" a="1"/>
  <c r="K61" i="8" s="1"/>
  <c r="I61" i="8" a="1"/>
  <c r="I61" i="8" s="1"/>
  <c r="G61" i="8" a="1"/>
  <c r="G61" i="8" s="1"/>
  <c r="F61" i="8" a="1"/>
  <c r="F61" i="8" s="1"/>
  <c r="R60" i="8" a="1"/>
  <c r="R60" i="8" s="1"/>
  <c r="Q60" i="8" a="1"/>
  <c r="Q60" i="8" s="1"/>
  <c r="O60" i="8" a="1"/>
  <c r="O60" i="8" s="1"/>
  <c r="N60" i="8" a="1"/>
  <c r="N60" i="8" s="1"/>
  <c r="L60" i="8" a="1"/>
  <c r="L60" i="8" s="1"/>
  <c r="K60" i="8" a="1"/>
  <c r="K60" i="8" s="1"/>
  <c r="I60" i="8" a="1"/>
  <c r="I60" i="8" s="1"/>
  <c r="G60" i="8" a="1"/>
  <c r="G60" i="8" s="1"/>
  <c r="F60" i="8" a="1"/>
  <c r="F60" i="8" s="1"/>
  <c r="R58" i="8" a="1"/>
  <c r="R58" i="8" s="1"/>
  <c r="Q58" i="8" a="1"/>
  <c r="Q58" i="8" s="1"/>
  <c r="O58" i="8" a="1"/>
  <c r="O58" i="8" s="1"/>
  <c r="N58" i="8" a="1"/>
  <c r="N58" i="8" s="1"/>
  <c r="L58" i="8" a="1"/>
  <c r="L58" i="8" s="1"/>
  <c r="K58" i="8" a="1"/>
  <c r="K58" i="8" s="1"/>
  <c r="I58" i="8" a="1"/>
  <c r="I58" i="8" s="1"/>
  <c r="G58" i="8" a="1"/>
  <c r="G58" i="8" s="1"/>
  <c r="F58" i="8" a="1"/>
  <c r="F58" i="8" s="1"/>
  <c r="R57" i="8" a="1"/>
  <c r="R57" i="8" s="1"/>
  <c r="Q57" i="8" a="1"/>
  <c r="Q57" i="8" s="1"/>
  <c r="O57" i="8" a="1"/>
  <c r="O57" i="8" s="1"/>
  <c r="N57" i="8" a="1"/>
  <c r="N57" i="8" s="1"/>
  <c r="L57" i="8" a="1"/>
  <c r="L57" i="8" s="1"/>
  <c r="K57" i="8" a="1"/>
  <c r="K57" i="8" s="1"/>
  <c r="I57" i="8" a="1"/>
  <c r="I57" i="8" s="1"/>
  <c r="G57" i="8" a="1"/>
  <c r="G57" i="8" s="1"/>
  <c r="F57" i="8" a="1"/>
  <c r="F57" i="8" s="1"/>
  <c r="R56" i="8" a="1"/>
  <c r="R56" i="8" s="1"/>
  <c r="Q56" i="8" a="1"/>
  <c r="Q56" i="8" s="1"/>
  <c r="O56" i="8" a="1"/>
  <c r="O56" i="8" s="1"/>
  <c r="N56" i="8" a="1"/>
  <c r="N56" i="8" s="1"/>
  <c r="L56" i="8" a="1"/>
  <c r="L56" i="8" s="1"/>
  <c r="K56" i="8" a="1"/>
  <c r="K56" i="8" s="1"/>
  <c r="I56" i="8" a="1"/>
  <c r="I56" i="8" s="1"/>
  <c r="G56" i="8" a="1"/>
  <c r="G56" i="8" s="1"/>
  <c r="F56" i="8" a="1"/>
  <c r="F56" i="8" s="1"/>
  <c r="R55" i="8" a="1"/>
  <c r="R55" i="8" s="1"/>
  <c r="Q55" i="8" a="1"/>
  <c r="Q55" i="8" s="1"/>
  <c r="O55" i="8" a="1"/>
  <c r="O55" i="8" s="1"/>
  <c r="N55" i="8" a="1"/>
  <c r="N55" i="8" s="1"/>
  <c r="L55" i="8" a="1"/>
  <c r="L55" i="8" s="1"/>
  <c r="K55" i="8" a="1"/>
  <c r="K55" i="8" s="1"/>
  <c r="I55" i="8" a="1"/>
  <c r="I55" i="8" s="1"/>
  <c r="G55" i="8" a="1"/>
  <c r="G55" i="8" s="1"/>
  <c r="F55" i="8" a="1"/>
  <c r="F55" i="8" s="1"/>
  <c r="R54" i="8" a="1"/>
  <c r="R54" i="8" s="1"/>
  <c r="Q54" i="8" a="1"/>
  <c r="Q54" i="8" s="1"/>
  <c r="O54" i="8" a="1"/>
  <c r="O54" i="8" s="1"/>
  <c r="N54" i="8" a="1"/>
  <c r="N54" i="8" s="1"/>
  <c r="L54" i="8" a="1"/>
  <c r="L54" i="8" s="1"/>
  <c r="K54" i="8" a="1"/>
  <c r="K54" i="8" s="1"/>
  <c r="I54" i="8" a="1"/>
  <c r="I54" i="8" s="1"/>
  <c r="G54" i="8" a="1"/>
  <c r="G54" i="8" s="1"/>
  <c r="F54" i="8" a="1"/>
  <c r="F54" i="8" s="1"/>
  <c r="R53" i="8" a="1"/>
  <c r="R53" i="8" s="1"/>
  <c r="Q53" i="8" a="1"/>
  <c r="Q53" i="8" s="1"/>
  <c r="O53" i="8" a="1"/>
  <c r="O53" i="8" s="1"/>
  <c r="N53" i="8" a="1"/>
  <c r="N53" i="8" s="1"/>
  <c r="L53" i="8" a="1"/>
  <c r="L53" i="8" s="1"/>
  <c r="K53" i="8" a="1"/>
  <c r="K53" i="8" s="1"/>
  <c r="I53" i="8" a="1"/>
  <c r="I53" i="8" s="1"/>
  <c r="G53" i="8" a="1"/>
  <c r="G53" i="8" s="1"/>
  <c r="F53" i="8" a="1"/>
  <c r="F53" i="8" s="1"/>
  <c r="R51" i="8" a="1"/>
  <c r="R51" i="8" s="1"/>
  <c r="Q51" i="8" a="1"/>
  <c r="Q51" i="8" s="1"/>
  <c r="O51" i="8" a="1"/>
  <c r="O51" i="8" s="1"/>
  <c r="N51" i="8" a="1"/>
  <c r="N51" i="8" s="1"/>
  <c r="L51" i="8" a="1"/>
  <c r="L51" i="8" s="1"/>
  <c r="K51" i="8" a="1"/>
  <c r="K51" i="8" s="1"/>
  <c r="I51" i="8" a="1"/>
  <c r="I51" i="8" s="1"/>
  <c r="G51" i="8" a="1"/>
  <c r="G51" i="8" s="1"/>
  <c r="F51" i="8" a="1"/>
  <c r="F51" i="8" s="1"/>
  <c r="R50" i="8" a="1"/>
  <c r="R50" i="8" s="1"/>
  <c r="Q50" i="8" a="1"/>
  <c r="Q50" i="8" s="1"/>
  <c r="O50" i="8" a="1"/>
  <c r="O50" i="8" s="1"/>
  <c r="N50" i="8" a="1"/>
  <c r="N50" i="8" s="1"/>
  <c r="L50" i="8" a="1"/>
  <c r="L50" i="8" s="1"/>
  <c r="K50" i="8" a="1"/>
  <c r="K50" i="8" s="1"/>
  <c r="I50" i="8" a="1"/>
  <c r="I50" i="8" s="1"/>
  <c r="G50" i="8" a="1"/>
  <c r="G50" i="8" s="1"/>
  <c r="F50" i="8" a="1"/>
  <c r="F50" i="8" s="1"/>
  <c r="R49" i="8" a="1"/>
  <c r="R49" i="8" s="1"/>
  <c r="Q49" i="8" a="1"/>
  <c r="Q49" i="8" s="1"/>
  <c r="O49" i="8" a="1"/>
  <c r="O49" i="8" s="1"/>
  <c r="N49" i="8" a="1"/>
  <c r="N49" i="8" s="1"/>
  <c r="L49" i="8" a="1"/>
  <c r="L49" i="8" s="1"/>
  <c r="K49" i="8" a="1"/>
  <c r="K49" i="8" s="1"/>
  <c r="I49" i="8" a="1"/>
  <c r="I49" i="8" s="1"/>
  <c r="G49" i="8" a="1"/>
  <c r="G49" i="8" s="1"/>
  <c r="F49" i="8" a="1"/>
  <c r="F49" i="8" s="1"/>
  <c r="R48" i="8" a="1"/>
  <c r="R48" i="8" s="1"/>
  <c r="Q48" i="8" a="1"/>
  <c r="Q48" i="8" s="1"/>
  <c r="O48" i="8" a="1"/>
  <c r="O48" i="8" s="1"/>
  <c r="N48" i="8" a="1"/>
  <c r="N48" i="8" s="1"/>
  <c r="L48" i="8" a="1"/>
  <c r="L48" i="8" s="1"/>
  <c r="K48" i="8" a="1"/>
  <c r="K48" i="8" s="1"/>
  <c r="I48" i="8" a="1"/>
  <c r="I48" i="8" s="1"/>
  <c r="G48" i="8" a="1"/>
  <c r="G48" i="8" s="1"/>
  <c r="F48" i="8" a="1"/>
  <c r="F48" i="8" s="1"/>
  <c r="R47" i="8" a="1"/>
  <c r="R47" i="8" s="1"/>
  <c r="Q47" i="8" a="1"/>
  <c r="Q47" i="8" s="1"/>
  <c r="O47" i="8" a="1"/>
  <c r="O47" i="8" s="1"/>
  <c r="N47" i="8" a="1"/>
  <c r="N47" i="8" s="1"/>
  <c r="L47" i="8" a="1"/>
  <c r="L47" i="8" s="1"/>
  <c r="K47" i="8" a="1"/>
  <c r="K47" i="8" s="1"/>
  <c r="I47" i="8" a="1"/>
  <c r="I47" i="8" s="1"/>
  <c r="G47" i="8" a="1"/>
  <c r="G47" i="8" s="1"/>
  <c r="F47" i="8" a="1"/>
  <c r="F47" i="8" s="1"/>
  <c r="R46" i="8" a="1"/>
  <c r="R46" i="8" s="1"/>
  <c r="Q46" i="8" a="1"/>
  <c r="Q46" i="8" s="1"/>
  <c r="O46" i="8" a="1"/>
  <c r="O46" i="8" s="1"/>
  <c r="N46" i="8" a="1"/>
  <c r="N46" i="8" s="1"/>
  <c r="L46" i="8" a="1"/>
  <c r="L46" i="8" s="1"/>
  <c r="K46" i="8" a="1"/>
  <c r="K46" i="8" s="1"/>
  <c r="I46" i="8" a="1"/>
  <c r="I46" i="8" s="1"/>
  <c r="G46" i="8" a="1"/>
  <c r="G46" i="8" s="1"/>
  <c r="F46" i="8" a="1"/>
  <c r="F46" i="8" s="1"/>
  <c r="R44" i="8" a="1"/>
  <c r="R44" i="8" s="1"/>
  <c r="Q44" i="8" a="1"/>
  <c r="Q44" i="8" s="1"/>
  <c r="O44" i="8" a="1"/>
  <c r="O44" i="8" s="1"/>
  <c r="N44" i="8" a="1"/>
  <c r="N44" i="8" s="1"/>
  <c r="L44" i="8" a="1"/>
  <c r="L44" i="8" s="1"/>
  <c r="K44" i="8" a="1"/>
  <c r="K44" i="8" s="1"/>
  <c r="I44" i="8" a="1"/>
  <c r="I44" i="8" s="1"/>
  <c r="G44" i="8" a="1"/>
  <c r="G44" i="8" s="1"/>
  <c r="F44" i="8" a="1"/>
  <c r="F44" i="8" s="1"/>
  <c r="R43" i="8" a="1"/>
  <c r="R43" i="8" s="1"/>
  <c r="Q43" i="8" a="1"/>
  <c r="Q43" i="8" s="1"/>
  <c r="O43" i="8" a="1"/>
  <c r="O43" i="8" s="1"/>
  <c r="N43" i="8" a="1"/>
  <c r="N43" i="8" s="1"/>
  <c r="L43" i="8" a="1"/>
  <c r="L43" i="8" s="1"/>
  <c r="K43" i="8" a="1"/>
  <c r="K43" i="8" s="1"/>
  <c r="I43" i="8" a="1"/>
  <c r="I43" i="8" s="1"/>
  <c r="G43" i="8" a="1"/>
  <c r="G43" i="8" s="1"/>
  <c r="F43" i="8" a="1"/>
  <c r="F43" i="8" s="1"/>
  <c r="R42" i="8" a="1"/>
  <c r="R42" i="8" s="1"/>
  <c r="Q42" i="8" a="1"/>
  <c r="Q42" i="8" s="1"/>
  <c r="O42" i="8" a="1"/>
  <c r="O42" i="8" s="1"/>
  <c r="N42" i="8" a="1"/>
  <c r="N42" i="8" s="1"/>
  <c r="L42" i="8" a="1"/>
  <c r="L42" i="8" s="1"/>
  <c r="K42" i="8" a="1"/>
  <c r="K42" i="8" s="1"/>
  <c r="I42" i="8" a="1"/>
  <c r="I42" i="8" s="1"/>
  <c r="G42" i="8" a="1"/>
  <c r="G42" i="8" s="1"/>
  <c r="F42" i="8" a="1"/>
  <c r="F42" i="8" s="1"/>
  <c r="R41" i="8" a="1"/>
  <c r="R41" i="8" s="1"/>
  <c r="Q41" i="8" a="1"/>
  <c r="Q41" i="8" s="1"/>
  <c r="O41" i="8" a="1"/>
  <c r="O41" i="8" s="1"/>
  <c r="N41" i="8" a="1"/>
  <c r="N41" i="8" s="1"/>
  <c r="L41" i="8" a="1"/>
  <c r="L41" i="8" s="1"/>
  <c r="K41" i="8" a="1"/>
  <c r="K41" i="8" s="1"/>
  <c r="I41" i="8" a="1"/>
  <c r="I41" i="8" s="1"/>
  <c r="G41" i="8" a="1"/>
  <c r="G41" i="8" s="1"/>
  <c r="F41" i="8" a="1"/>
  <c r="F41" i="8" s="1"/>
  <c r="R39" i="8" a="1"/>
  <c r="R39" i="8" s="1"/>
  <c r="Q39" i="8" a="1"/>
  <c r="Q39" i="8" s="1"/>
  <c r="O39" i="8" a="1"/>
  <c r="O39" i="8" s="1"/>
  <c r="N39" i="8" a="1"/>
  <c r="N39" i="8" s="1"/>
  <c r="L39" i="8" a="1"/>
  <c r="L39" i="8" s="1"/>
  <c r="K39" i="8" a="1"/>
  <c r="K39" i="8" s="1"/>
  <c r="I39" i="8" a="1"/>
  <c r="I39" i="8" s="1"/>
  <c r="G39" i="8" a="1"/>
  <c r="G39" i="8" s="1"/>
  <c r="F39" i="8" a="1"/>
  <c r="F39" i="8" s="1"/>
  <c r="R38" i="8" a="1"/>
  <c r="R38" i="8" s="1"/>
  <c r="Q38" i="8" a="1"/>
  <c r="Q38" i="8" s="1"/>
  <c r="O38" i="8" a="1"/>
  <c r="O38" i="8" s="1"/>
  <c r="N38" i="8" a="1"/>
  <c r="N38" i="8" s="1"/>
  <c r="L38" i="8" a="1"/>
  <c r="L38" i="8" s="1"/>
  <c r="K38" i="8" a="1"/>
  <c r="K38" i="8" s="1"/>
  <c r="I38" i="8" a="1"/>
  <c r="I38" i="8" s="1"/>
  <c r="G38" i="8" a="1"/>
  <c r="G38" i="8" s="1"/>
  <c r="F38" i="8" a="1"/>
  <c r="F38" i="8" s="1"/>
  <c r="R37" i="8" a="1"/>
  <c r="R37" i="8" s="1"/>
  <c r="Q37" i="8" a="1"/>
  <c r="Q37" i="8" s="1"/>
  <c r="O37" i="8" a="1"/>
  <c r="O37" i="8" s="1"/>
  <c r="N37" i="8" a="1"/>
  <c r="N37" i="8" s="1"/>
  <c r="L37" i="8" a="1"/>
  <c r="L37" i="8" s="1"/>
  <c r="K37" i="8" a="1"/>
  <c r="K37" i="8" s="1"/>
  <c r="I37" i="8" a="1"/>
  <c r="I37" i="8" s="1"/>
  <c r="G37" i="8" a="1"/>
  <c r="G37" i="8" s="1"/>
  <c r="F37" i="8" a="1"/>
  <c r="F37" i="8" s="1"/>
  <c r="R36" i="8" a="1"/>
  <c r="R36" i="8" s="1"/>
  <c r="Q36" i="8" a="1"/>
  <c r="Q36" i="8" s="1"/>
  <c r="O36" i="8" a="1"/>
  <c r="O36" i="8" s="1"/>
  <c r="N36" i="8" a="1"/>
  <c r="N36" i="8" s="1"/>
  <c r="L36" i="8" a="1"/>
  <c r="L36" i="8" s="1"/>
  <c r="K36" i="8" a="1"/>
  <c r="K36" i="8" s="1"/>
  <c r="I36" i="8" a="1"/>
  <c r="I36" i="8" s="1"/>
  <c r="G36" i="8" a="1"/>
  <c r="G36" i="8" s="1"/>
  <c r="F36" i="8" a="1"/>
  <c r="F36" i="8" s="1"/>
  <c r="R34" i="8" a="1"/>
  <c r="R34" i="8" s="1"/>
  <c r="Q34" i="8" a="1"/>
  <c r="Q34" i="8" s="1"/>
  <c r="O34" i="8" a="1"/>
  <c r="O34" i="8" s="1"/>
  <c r="N34" i="8" a="1"/>
  <c r="N34" i="8" s="1"/>
  <c r="L34" i="8" a="1"/>
  <c r="L34" i="8" s="1"/>
  <c r="K34" i="8" a="1"/>
  <c r="K34" i="8" s="1"/>
  <c r="I34" i="8" a="1"/>
  <c r="I34" i="8" s="1"/>
  <c r="G34" i="8" a="1"/>
  <c r="G34" i="8" s="1"/>
  <c r="F34" i="8" a="1"/>
  <c r="F34" i="8" s="1"/>
  <c r="R33" i="8" a="1"/>
  <c r="R33" i="8" s="1"/>
  <c r="Q33" i="8" a="1"/>
  <c r="Q33" i="8" s="1"/>
  <c r="O33" i="8" a="1"/>
  <c r="O33" i="8" s="1"/>
  <c r="N33" i="8" a="1"/>
  <c r="N33" i="8" s="1"/>
  <c r="L33" i="8" a="1"/>
  <c r="L33" i="8" s="1"/>
  <c r="K33" i="8" a="1"/>
  <c r="K33" i="8" s="1"/>
  <c r="I33" i="8" a="1"/>
  <c r="I33" i="8" s="1"/>
  <c r="G33" i="8" a="1"/>
  <c r="G33" i="8" s="1"/>
  <c r="F33" i="8" a="1"/>
  <c r="F33" i="8" s="1"/>
  <c r="R32" i="8" a="1"/>
  <c r="R32" i="8" s="1"/>
  <c r="Q32" i="8" a="1"/>
  <c r="Q32" i="8" s="1"/>
  <c r="O32" i="8" a="1"/>
  <c r="O32" i="8" s="1"/>
  <c r="N32" i="8" a="1"/>
  <c r="N32" i="8" s="1"/>
  <c r="L32" i="8" a="1"/>
  <c r="L32" i="8" s="1"/>
  <c r="K32" i="8" a="1"/>
  <c r="K32" i="8" s="1"/>
  <c r="I32" i="8" a="1"/>
  <c r="I32" i="8" s="1"/>
  <c r="G32" i="8" a="1"/>
  <c r="G32" i="8" s="1"/>
  <c r="F32" i="8" a="1"/>
  <c r="F32" i="8" s="1"/>
  <c r="R31" i="8" a="1"/>
  <c r="R31" i="8" s="1"/>
  <c r="Q31" i="8" a="1"/>
  <c r="Q31" i="8" s="1"/>
  <c r="O31" i="8" a="1"/>
  <c r="O31" i="8" s="1"/>
  <c r="N31" i="8" a="1"/>
  <c r="N31" i="8" s="1"/>
  <c r="L31" i="8" a="1"/>
  <c r="L31" i="8" s="1"/>
  <c r="K31" i="8" a="1"/>
  <c r="K31" i="8" s="1"/>
  <c r="I31" i="8" a="1"/>
  <c r="I31" i="8" s="1"/>
  <c r="G31" i="8" a="1"/>
  <c r="G31" i="8" s="1"/>
  <c r="F31" i="8" a="1"/>
  <c r="F31" i="8" s="1"/>
  <c r="R30" i="8" a="1"/>
  <c r="R30" i="8" s="1"/>
  <c r="Q30" i="8" a="1"/>
  <c r="Q30" i="8" s="1"/>
  <c r="O30" i="8" a="1"/>
  <c r="O30" i="8" s="1"/>
  <c r="N30" i="8" a="1"/>
  <c r="N30" i="8" s="1"/>
  <c r="L30" i="8" a="1"/>
  <c r="L30" i="8" s="1"/>
  <c r="K30" i="8" a="1"/>
  <c r="K30" i="8" s="1"/>
  <c r="I30" i="8" a="1"/>
  <c r="I30" i="8" s="1"/>
  <c r="G30" i="8" a="1"/>
  <c r="G30" i="8" s="1"/>
  <c r="F30" i="8" a="1"/>
  <c r="F30" i="8" s="1"/>
  <c r="R29" i="8" a="1"/>
  <c r="R29" i="8" s="1"/>
  <c r="Q29" i="8" a="1"/>
  <c r="Q29" i="8" s="1"/>
  <c r="O29" i="8" a="1"/>
  <c r="O29" i="8" s="1"/>
  <c r="N29" i="8" a="1"/>
  <c r="N29" i="8" s="1"/>
  <c r="L29" i="8" a="1"/>
  <c r="L29" i="8" s="1"/>
  <c r="K29" i="8" a="1"/>
  <c r="K29" i="8" s="1"/>
  <c r="I29" i="8" a="1"/>
  <c r="I29" i="8" s="1"/>
  <c r="G29" i="8" a="1"/>
  <c r="G29" i="8" s="1"/>
  <c r="F29" i="8" a="1"/>
  <c r="F29" i="8" s="1"/>
  <c r="R27" i="8" a="1"/>
  <c r="R27" i="8" s="1"/>
  <c r="Q27" i="8" a="1"/>
  <c r="Q27" i="8" s="1"/>
  <c r="O27" i="8" a="1"/>
  <c r="O27" i="8" s="1"/>
  <c r="N27" i="8" a="1"/>
  <c r="N27" i="8" s="1"/>
  <c r="L27" i="8" a="1"/>
  <c r="L27" i="8" s="1"/>
  <c r="K27" i="8" a="1"/>
  <c r="K27" i="8" s="1"/>
  <c r="I27" i="8" a="1"/>
  <c r="I27" i="8" s="1"/>
  <c r="G27" i="8" a="1"/>
  <c r="G27" i="8" s="1"/>
  <c r="F27" i="8" a="1"/>
  <c r="F27" i="8" s="1"/>
  <c r="R26" i="8" a="1"/>
  <c r="R26" i="8" s="1"/>
  <c r="Q26" i="8" a="1"/>
  <c r="Q26" i="8" s="1"/>
  <c r="O26" i="8" a="1"/>
  <c r="O26" i="8" s="1"/>
  <c r="N26" i="8" a="1"/>
  <c r="N26" i="8" s="1"/>
  <c r="L26" i="8" a="1"/>
  <c r="L26" i="8" s="1"/>
  <c r="K26" i="8" a="1"/>
  <c r="K26" i="8" s="1"/>
  <c r="I26" i="8" a="1"/>
  <c r="I26" i="8" s="1"/>
  <c r="G26" i="8" a="1"/>
  <c r="G26" i="8" s="1"/>
  <c r="F26" i="8" a="1"/>
  <c r="F26" i="8" s="1"/>
  <c r="R25" i="8" a="1"/>
  <c r="R25" i="8" s="1"/>
  <c r="Q25" i="8" a="1"/>
  <c r="Q25" i="8" s="1"/>
  <c r="O25" i="8" a="1"/>
  <c r="O25" i="8" s="1"/>
  <c r="N25" i="8" a="1"/>
  <c r="N25" i="8" s="1"/>
  <c r="L25" i="8" a="1"/>
  <c r="L25" i="8" s="1"/>
  <c r="K25" i="8" a="1"/>
  <c r="K25" i="8" s="1"/>
  <c r="I25" i="8" a="1"/>
  <c r="I25" i="8" s="1"/>
  <c r="G25" i="8" a="1"/>
  <c r="G25" i="8" s="1"/>
  <c r="F25" i="8" a="1"/>
  <c r="F25" i="8" s="1"/>
  <c r="R24" i="8" a="1"/>
  <c r="R24" i="8" s="1"/>
  <c r="Q24" i="8" a="1"/>
  <c r="Q24" i="8" s="1"/>
  <c r="O24" i="8" a="1"/>
  <c r="O24" i="8" s="1"/>
  <c r="N24" i="8" a="1"/>
  <c r="N24" i="8" s="1"/>
  <c r="L24" i="8" a="1"/>
  <c r="L24" i="8" s="1"/>
  <c r="K24" i="8" a="1"/>
  <c r="K24" i="8" s="1"/>
  <c r="I24" i="8" a="1"/>
  <c r="I24" i="8" s="1"/>
  <c r="G24" i="8" a="1"/>
  <c r="G24" i="8" s="1"/>
  <c r="F24" i="8" a="1"/>
  <c r="F24" i="8" s="1"/>
  <c r="R23" i="8" a="1"/>
  <c r="R23" i="8" s="1"/>
  <c r="Q23" i="8" a="1"/>
  <c r="Q23" i="8" s="1"/>
  <c r="O23" i="8" a="1"/>
  <c r="O23" i="8" s="1"/>
  <c r="N23" i="8" a="1"/>
  <c r="N23" i="8" s="1"/>
  <c r="L23" i="8" a="1"/>
  <c r="L23" i="8" s="1"/>
  <c r="K23" i="8" a="1"/>
  <c r="K23" i="8" s="1"/>
  <c r="I23" i="8" a="1"/>
  <c r="I23" i="8" s="1"/>
  <c r="G23" i="8" a="1"/>
  <c r="G23" i="8" s="1"/>
  <c r="F23" i="8" a="1"/>
  <c r="F23" i="8" s="1"/>
  <c r="R21" i="8" a="1"/>
  <c r="R21" i="8" s="1"/>
  <c r="Q21" i="8" a="1"/>
  <c r="Q21" i="8" s="1"/>
  <c r="O21" i="8" a="1"/>
  <c r="O21" i="8" s="1"/>
  <c r="N21" i="8" a="1"/>
  <c r="N21" i="8" s="1"/>
  <c r="L21" i="8" a="1"/>
  <c r="L21" i="8" s="1"/>
  <c r="K21" i="8" a="1"/>
  <c r="K21" i="8" s="1"/>
  <c r="I21" i="8" a="1"/>
  <c r="I21" i="8" s="1"/>
  <c r="G21" i="8" a="1"/>
  <c r="G21" i="8" s="1"/>
  <c r="F21" i="8" a="1"/>
  <c r="F21" i="8" s="1"/>
  <c r="R20" i="8" a="1"/>
  <c r="R20" i="8" s="1"/>
  <c r="Q20" i="8" a="1"/>
  <c r="Q20" i="8" s="1"/>
  <c r="O20" i="8" a="1"/>
  <c r="O20" i="8" s="1"/>
  <c r="N20" i="8" a="1"/>
  <c r="N20" i="8" s="1"/>
  <c r="L20" i="8" a="1"/>
  <c r="L20" i="8" s="1"/>
  <c r="K20" i="8" a="1"/>
  <c r="K20" i="8" s="1"/>
  <c r="I20" i="8" a="1"/>
  <c r="I20" i="8" s="1"/>
  <c r="G20" i="8" a="1"/>
  <c r="G20" i="8" s="1"/>
  <c r="F20" i="8" a="1"/>
  <c r="F20" i="8" s="1"/>
  <c r="R19" i="8" a="1"/>
  <c r="R19" i="8" s="1"/>
  <c r="Q19" i="8" a="1"/>
  <c r="Q19" i="8" s="1"/>
  <c r="O19" i="8" a="1"/>
  <c r="O19" i="8" s="1"/>
  <c r="N19" i="8" a="1"/>
  <c r="N19" i="8" s="1"/>
  <c r="L19" i="8" a="1"/>
  <c r="L19" i="8" s="1"/>
  <c r="K19" i="8" a="1"/>
  <c r="K19" i="8" s="1"/>
  <c r="I19" i="8" a="1"/>
  <c r="I19" i="8" s="1"/>
  <c r="G19" i="8" a="1"/>
  <c r="G19" i="8" s="1"/>
  <c r="F19" i="8" a="1"/>
  <c r="F19" i="8" s="1"/>
  <c r="R18" i="8" a="1"/>
  <c r="R18" i="8" s="1"/>
  <c r="Q18" i="8" a="1"/>
  <c r="Q18" i="8" s="1"/>
  <c r="O18" i="8" a="1"/>
  <c r="O18" i="8" s="1"/>
  <c r="N18" i="8" a="1"/>
  <c r="N18" i="8" s="1"/>
  <c r="L18" i="8" a="1"/>
  <c r="L18" i="8" s="1"/>
  <c r="K18" i="8" a="1"/>
  <c r="K18" i="8" s="1"/>
  <c r="I18" i="8" a="1"/>
  <c r="I18" i="8" s="1"/>
  <c r="G18" i="8" a="1"/>
  <c r="G18" i="8" s="1"/>
  <c r="F18" i="8" a="1"/>
  <c r="F18" i="8" s="1"/>
  <c r="R17" i="8" a="1"/>
  <c r="R17" i="8" s="1"/>
  <c r="Q17" i="8" a="1"/>
  <c r="Q17" i="8" s="1"/>
  <c r="O17" i="8" a="1"/>
  <c r="O17" i="8" s="1"/>
  <c r="N17" i="8" a="1"/>
  <c r="N17" i="8" s="1"/>
  <c r="L17" i="8" a="1"/>
  <c r="L17" i="8" s="1"/>
  <c r="K17" i="8" a="1"/>
  <c r="K17" i="8" s="1"/>
  <c r="I17" i="8" a="1"/>
  <c r="I17" i="8" s="1"/>
  <c r="G17" i="8" a="1"/>
  <c r="G17" i="8" s="1"/>
  <c r="F17" i="8" a="1"/>
  <c r="F17" i="8" s="1"/>
  <c r="R16" i="8" a="1"/>
  <c r="R16" i="8" s="1"/>
  <c r="Q16" i="8" a="1"/>
  <c r="Q16" i="8" s="1"/>
  <c r="O16" i="8" a="1"/>
  <c r="O16" i="8" s="1"/>
  <c r="N16" i="8" a="1"/>
  <c r="N16" i="8" s="1"/>
  <c r="L16" i="8" a="1"/>
  <c r="L16" i="8" s="1"/>
  <c r="K16" i="8" a="1"/>
  <c r="K16" i="8" s="1"/>
  <c r="I16" i="8" a="1"/>
  <c r="I16" i="8" s="1"/>
  <c r="G16" i="8" a="1"/>
  <c r="G16" i="8" s="1"/>
  <c r="F16" i="8" a="1"/>
  <c r="F16" i="8" s="1"/>
  <c r="R15" i="8" a="1"/>
  <c r="R15" i="8" s="1"/>
  <c r="Q15" i="8" a="1"/>
  <c r="Q15" i="8" s="1"/>
  <c r="O15" i="8" a="1"/>
  <c r="O15" i="8" s="1"/>
  <c r="N15" i="8" a="1"/>
  <c r="N15" i="8" s="1"/>
  <c r="L15" i="8" a="1"/>
  <c r="L15" i="8" s="1"/>
  <c r="K15" i="8" a="1"/>
  <c r="K15" i="8" s="1"/>
  <c r="I15" i="8" a="1"/>
  <c r="I15" i="8" s="1"/>
  <c r="G15" i="8" a="1"/>
  <c r="G15" i="8" s="1"/>
  <c r="F15" i="8" a="1"/>
  <c r="F15" i="8" s="1"/>
  <c r="R13" i="8" a="1"/>
  <c r="R13" i="8" s="1"/>
  <c r="Q13" i="8" a="1"/>
  <c r="Q13" i="8" s="1"/>
  <c r="O13" i="8" a="1"/>
  <c r="O13" i="8" s="1"/>
  <c r="N13" i="8" a="1"/>
  <c r="N13" i="8" s="1"/>
  <c r="L13" i="8" a="1"/>
  <c r="L13" i="8" s="1"/>
  <c r="K13" i="8" a="1"/>
  <c r="K13" i="8" s="1"/>
  <c r="I13" i="8" a="1"/>
  <c r="I13" i="8" s="1"/>
  <c r="G13" i="8" a="1"/>
  <c r="G13" i="8" s="1"/>
  <c r="F13" i="8" a="1"/>
  <c r="F13" i="8" s="1"/>
  <c r="R11" i="8" a="1"/>
  <c r="R11" i="8" s="1"/>
  <c r="Q11" i="8" a="1"/>
  <c r="Q11" i="8" s="1"/>
  <c r="O11" i="8" a="1"/>
  <c r="O11" i="8" s="1"/>
  <c r="N11" i="8" a="1"/>
  <c r="N11" i="8" s="1"/>
  <c r="L11" i="8" a="1"/>
  <c r="L11" i="8" s="1"/>
  <c r="K11" i="8" a="1"/>
  <c r="K11" i="8" s="1"/>
  <c r="I11" i="8" a="1"/>
  <c r="I11" i="8" s="1"/>
  <c r="G11" i="8" a="1"/>
  <c r="G11" i="8" s="1"/>
  <c r="F11" i="8" a="1"/>
  <c r="F11" i="8" s="1"/>
  <c r="R9" i="8" a="1"/>
  <c r="R9" i="8" s="1"/>
  <c r="Q9" i="8" a="1"/>
  <c r="Q9" i="8" s="1"/>
  <c r="O9" i="8" a="1"/>
  <c r="O9" i="8" s="1"/>
  <c r="N9" i="8" a="1"/>
  <c r="N9" i="8" s="1"/>
  <c r="L9" i="8" a="1"/>
  <c r="L9" i="8" s="1"/>
  <c r="K9" i="8" a="1"/>
  <c r="K9" i="8" s="1"/>
  <c r="I9" i="8" a="1"/>
  <c r="I9" i="8" s="1"/>
  <c r="G9" i="8" a="1"/>
  <c r="G9" i="8" s="1"/>
  <c r="F9" i="8" a="1"/>
  <c r="F9" i="8" s="1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B18" i="22" s="1" a="1"/>
  <c r="B15" i="22" a="1"/>
  <c r="B8" i="22" a="1"/>
  <c r="B11" i="22" a="1"/>
  <c r="B13" i="22" a="1"/>
  <c r="B12" i="22" a="1"/>
  <c r="B10" i="22" a="1"/>
  <c r="B17" i="22" a="1"/>
  <c r="B16" i="22" a="1"/>
  <c r="B9" i="22" a="1"/>
  <c r="B7" i="22" a="1"/>
  <c r="B14" i="22" a="1"/>
  <c r="C9" i="14" a="1"/>
  <c r="I9" i="16"/>
  <c r="I3" i="16"/>
  <c r="C5" i="14" a="1"/>
  <c r="I5" i="16"/>
  <c r="I16" i="16"/>
  <c r="C15" i="14" a="1"/>
  <c r="I15" i="16"/>
  <c r="I13" i="16"/>
  <c r="C8" i="14" a="1"/>
  <c r="I8" i="16"/>
  <c r="C4" i="14" a="1"/>
  <c r="C7" i="14" a="1"/>
  <c r="I7" i="16"/>
  <c r="C10" i="14" a="1"/>
  <c r="I10" i="16"/>
  <c r="C6" i="14" a="1"/>
  <c r="I11" i="16"/>
  <c r="C11" i="14" a="1"/>
  <c r="I17" i="16"/>
  <c r="C17" i="14" a="1"/>
  <c r="C13" i="14" a="1"/>
  <c r="I6" i="16"/>
  <c r="I4" i="16"/>
  <c r="C16" i="14" a="1"/>
  <c r="N12" i="5" a="1"/>
  <c r="N8" i="5" a="1"/>
  <c r="N11" i="5" a="1"/>
  <c r="N15" i="5" a="1"/>
  <c r="N13" i="5" a="1"/>
  <c r="N17" i="5" a="1"/>
  <c r="C3" i="14" a="1"/>
  <c r="G5" i="13" l="1" a="1"/>
  <c r="J9" i="14"/>
  <c r="G17" i="13" a="1"/>
  <c r="J6" i="14"/>
  <c r="J11" i="14"/>
  <c r="J7" i="14"/>
  <c r="G11" i="13" a="1"/>
  <c r="G12" i="13" a="1"/>
  <c r="G6" i="13" a="1"/>
  <c r="G13" i="13" a="1"/>
  <c r="J3" i="14"/>
  <c r="J4" i="14"/>
  <c r="J15" i="14"/>
  <c r="J8" i="14"/>
  <c r="J16" i="14"/>
  <c r="J2" i="14"/>
  <c r="G8" i="13" a="1"/>
  <c r="H2" i="15" a="1"/>
  <c r="H15" i="15" a="1"/>
  <c r="H14" i="15" a="1"/>
  <c r="H6" i="15" a="1"/>
  <c r="H8" i="15" a="1"/>
  <c r="J17" i="16"/>
  <c r="J11" i="16"/>
  <c r="J7" i="16"/>
  <c r="H11" i="15" a="1"/>
  <c r="J5" i="16"/>
  <c r="J3" i="16"/>
  <c r="J2" i="16"/>
  <c r="J16" i="16"/>
  <c r="H12" i="15" a="1"/>
  <c r="J9" i="16"/>
  <c r="J15" i="16"/>
  <c r="J10" i="16"/>
  <c r="H17" i="15" a="1"/>
  <c r="J6" i="16"/>
  <c r="J13" i="16"/>
  <c r="H5" i="15" a="1"/>
  <c r="G15" i="13" a="1"/>
  <c r="J5" i="14"/>
  <c r="J4" i="16"/>
  <c r="N10" i="5" a="1"/>
  <c r="N18" i="5" a="1"/>
  <c r="G2" i="13" a="1"/>
  <c r="I2" i="16"/>
  <c r="J17" i="14"/>
  <c r="C2" i="14" a="1"/>
  <c r="G16" i="13" l="1" a="1"/>
  <c r="H16" i="15" a="1"/>
  <c r="H13" i="15" a="1"/>
  <c r="J13" i="14"/>
  <c r="J8" i="16"/>
  <c r="G14" i="13" a="1"/>
  <c r="J10" i="14"/>
  <c r="H4" i="15" a="1"/>
  <c r="G4" i="13" a="1"/>
  <c r="I3" i="12" l="1"/>
  <c r="I6" i="18" l="1"/>
  <c r="H11" i="18"/>
  <c r="I11" i="18"/>
  <c r="I10" i="18"/>
  <c r="H10" i="18"/>
  <c r="H3" i="12"/>
  <c r="H5" i="18"/>
  <c r="I5" i="18"/>
  <c r="I4" i="18"/>
  <c r="I5" i="12"/>
  <c r="H5" i="12"/>
  <c r="H6" i="18"/>
  <c r="H4" i="12"/>
  <c r="H4" i="18"/>
  <c r="I7" i="18"/>
  <c r="H7" i="18"/>
  <c r="I4" i="12"/>
  <c r="H6" i="12"/>
  <c r="I6" i="12"/>
  <c r="H9" i="18"/>
  <c r="I9" i="18"/>
  <c r="I2" i="12"/>
  <c r="H2" i="12"/>
  <c r="I2" i="18"/>
  <c r="H2" i="18"/>
  <c r="Y294" i="8" l="1" a="1"/>
  <c r="E80" i="8" s="1" a="1"/>
  <c r="E80" i="8" s="1"/>
  <c r="B5" i="12" a="1"/>
  <c r="B4" i="18" a="1"/>
  <c r="B10" i="18" a="1"/>
  <c r="B3" i="12" a="1"/>
  <c r="B5" i="18" a="1"/>
  <c r="B6" i="18" a="1"/>
  <c r="B11" i="18" a="1"/>
  <c r="B4" i="12" a="1"/>
  <c r="B7" i="18" a="1"/>
  <c r="B9" i="18" a="1"/>
  <c r="B6" i="12" a="1"/>
  <c r="B2" i="12" a="1"/>
  <c r="B2" i="18" a="1"/>
  <c r="F80" i="8" l="1" a="1"/>
  <c r="F80" i="8" s="1"/>
  <c r="Q80" i="8" a="1"/>
  <c r="Q80" i="8" s="1"/>
  <c r="L80" i="8" a="1"/>
  <c r="L80" i="8" s="1"/>
  <c r="O80" i="8" a="1"/>
  <c r="O80" i="8" s="1"/>
  <c r="I80" i="8" a="1"/>
  <c r="I80" i="8" s="1"/>
  <c r="N80" i="8" a="1"/>
  <c r="N80" i="8" s="1"/>
  <c r="R80" i="8" a="1"/>
  <c r="R80" i="8" s="1"/>
  <c r="K80" i="8" a="1"/>
  <c r="K80" i="8" s="1"/>
  <c r="H80" i="8" a="1"/>
  <c r="H80" i="8" s="1"/>
  <c r="G80" i="8" a="1"/>
  <c r="G80" i="8" s="1"/>
  <c r="B1" i="23"/>
  <c r="B18" i="22"/>
  <c r="B17" i="22"/>
  <c r="B16" i="22"/>
  <c r="B15" i="22"/>
  <c r="B14" i="22"/>
  <c r="B13" i="22"/>
  <c r="B12" i="22"/>
  <c r="B11" i="22"/>
  <c r="B10" i="22"/>
  <c r="B9" i="22"/>
  <c r="B8" i="22"/>
  <c r="B7" i="22"/>
  <c r="Y294" i="8"/>
  <c r="AH293" i="8"/>
  <c r="H429" i="8" s="1" a="1"/>
  <c r="H429" i="8" s="1"/>
  <c r="Y293" i="8"/>
  <c r="E429" i="8" s="1" a="1"/>
  <c r="E429" i="8" s="1"/>
  <c r="AH292" i="8"/>
  <c r="H428" i="8" s="1" a="1"/>
  <c r="H428" i="8" s="1"/>
  <c r="Y292" i="8"/>
  <c r="E428" i="8" s="1" a="1"/>
  <c r="E428" i="8" s="1"/>
  <c r="AH291" i="8"/>
  <c r="H426" i="8" s="1" a="1"/>
  <c r="H426" i="8" s="1"/>
  <c r="Y291" i="8"/>
  <c r="E426" i="8" s="1" a="1"/>
  <c r="E426" i="8" s="1"/>
  <c r="AH290" i="8"/>
  <c r="H424" i="8" s="1" a="1"/>
  <c r="H424" i="8" s="1"/>
  <c r="Y290" i="8"/>
  <c r="E424" i="8" s="1" a="1"/>
  <c r="E424" i="8" s="1"/>
  <c r="AH289" i="8"/>
  <c r="H423" i="8" s="1" a="1"/>
  <c r="H423" i="8" s="1"/>
  <c r="Y289" i="8"/>
  <c r="E423" i="8" s="1" a="1"/>
  <c r="E423" i="8" s="1"/>
  <c r="AH288" i="8"/>
  <c r="H421" i="8" s="1" a="1"/>
  <c r="H421" i="8" s="1"/>
  <c r="Y288" i="8"/>
  <c r="E421" i="8" s="1" a="1"/>
  <c r="E421" i="8" s="1"/>
  <c r="AH287" i="8"/>
  <c r="H419" i="8" s="1" a="1"/>
  <c r="H419" i="8" s="1"/>
  <c r="Y287" i="8"/>
  <c r="E419" i="8" s="1" a="1"/>
  <c r="E419" i="8" s="1"/>
  <c r="AH286" i="8"/>
  <c r="H418" i="8" s="1" a="1"/>
  <c r="H418" i="8" s="1"/>
  <c r="Y286" i="8"/>
  <c r="E418" i="8" s="1" a="1"/>
  <c r="E418" i="8" s="1"/>
  <c r="AH285" i="8"/>
  <c r="H416" i="8" s="1" a="1"/>
  <c r="H416" i="8" s="1"/>
  <c r="Y285" i="8"/>
  <c r="E416" i="8" s="1" a="1"/>
  <c r="E416" i="8" s="1"/>
  <c r="AH284" i="8"/>
  <c r="H414" i="8" s="1" a="1"/>
  <c r="H414" i="8" s="1"/>
  <c r="Y284" i="8"/>
  <c r="E414" i="8" s="1" a="1"/>
  <c r="E414" i="8" s="1"/>
  <c r="AH283" i="8"/>
  <c r="H413" i="8" s="1" a="1"/>
  <c r="H413" i="8" s="1"/>
  <c r="Y283" i="8"/>
  <c r="E413" i="8" s="1" a="1"/>
  <c r="E413" i="8" s="1"/>
  <c r="AH282" i="8"/>
  <c r="H411" i="8" s="1" a="1"/>
  <c r="H411" i="8" s="1"/>
  <c r="Y282" i="8"/>
  <c r="E411" i="8" s="1" a="1"/>
  <c r="E411" i="8" s="1"/>
  <c r="AH281" i="8"/>
  <c r="H409" i="8" s="1" a="1"/>
  <c r="H409" i="8" s="1"/>
  <c r="Y281" i="8"/>
  <c r="E409" i="8" s="1" a="1"/>
  <c r="E409" i="8" s="1"/>
  <c r="AH280" i="8"/>
  <c r="H408" i="8" s="1" a="1"/>
  <c r="H408" i="8" s="1"/>
  <c r="Y280" i="8"/>
  <c r="E408" i="8" s="1" a="1"/>
  <c r="E408" i="8" s="1"/>
  <c r="AH279" i="8"/>
  <c r="H407" i="8" s="1" a="1"/>
  <c r="H407" i="8" s="1"/>
  <c r="Y279" i="8"/>
  <c r="E407" i="8" s="1" a="1"/>
  <c r="E407" i="8" s="1"/>
  <c r="AH278" i="8"/>
  <c r="H405" i="8" s="1" a="1"/>
  <c r="H405" i="8" s="1"/>
  <c r="Y278" i="8"/>
  <c r="E405" i="8" s="1" a="1"/>
  <c r="E405" i="8" s="1"/>
  <c r="AH277" i="8"/>
  <c r="H404" i="8" s="1" a="1"/>
  <c r="H404" i="8" s="1"/>
  <c r="Y277" i="8"/>
  <c r="E404" i="8" s="1" a="1"/>
  <c r="E404" i="8" s="1"/>
  <c r="AH276" i="8"/>
  <c r="H403" i="8" s="1" a="1"/>
  <c r="H403" i="8" s="1"/>
  <c r="Y276" i="8"/>
  <c r="E403" i="8" s="1" a="1"/>
  <c r="E403" i="8" s="1"/>
  <c r="AH275" i="8"/>
  <c r="H401" i="8" s="1" a="1"/>
  <c r="H401" i="8" s="1"/>
  <c r="Y275" i="8"/>
  <c r="E401" i="8" s="1" a="1"/>
  <c r="E401" i="8" s="1"/>
  <c r="AH274" i="8"/>
  <c r="H399" i="8" s="1" a="1"/>
  <c r="H399" i="8" s="1"/>
  <c r="Y274" i="8"/>
  <c r="E399" i="8" s="1" a="1"/>
  <c r="E399" i="8" s="1"/>
  <c r="AH273" i="8"/>
  <c r="H398" i="8" s="1" a="1"/>
  <c r="H398" i="8" s="1"/>
  <c r="Y273" i="8"/>
  <c r="E398" i="8" s="1" a="1"/>
  <c r="E398" i="8" s="1"/>
  <c r="AH272" i="8"/>
  <c r="H397" i="8" s="1" a="1"/>
  <c r="H397" i="8" s="1"/>
  <c r="Y272" i="8"/>
  <c r="E397" i="8" s="1" a="1"/>
  <c r="E397" i="8" s="1"/>
  <c r="AH271" i="8"/>
  <c r="H396" i="8" s="1" a="1"/>
  <c r="H396" i="8" s="1"/>
  <c r="Y271" i="8"/>
  <c r="E396" i="8" s="1" a="1"/>
  <c r="E396" i="8" s="1"/>
  <c r="AH270" i="8"/>
  <c r="H395" i="8" s="1" a="1"/>
  <c r="H395" i="8" s="1"/>
  <c r="Y270" i="8"/>
  <c r="E395" i="8" s="1" a="1"/>
  <c r="E395" i="8" s="1"/>
  <c r="AH269" i="8"/>
  <c r="H393" i="8" s="1" a="1"/>
  <c r="H393" i="8" s="1"/>
  <c r="Y269" i="8"/>
  <c r="E393" i="8" s="1" a="1"/>
  <c r="E393" i="8" s="1"/>
  <c r="AH268" i="8"/>
  <c r="H392" i="8" s="1" a="1"/>
  <c r="H392" i="8" s="1"/>
  <c r="Y268" i="8"/>
  <c r="E392" i="8" s="1" a="1"/>
  <c r="E392" i="8" s="1"/>
  <c r="AH267" i="8"/>
  <c r="H391" i="8" s="1" a="1"/>
  <c r="H391" i="8" s="1"/>
  <c r="Y267" i="8"/>
  <c r="E391" i="8" s="1" a="1"/>
  <c r="E391" i="8" s="1"/>
  <c r="AH266" i="8"/>
  <c r="H389" i="8" s="1" a="1"/>
  <c r="H389" i="8" s="1"/>
  <c r="Y266" i="8"/>
  <c r="E389" i="8" s="1" a="1"/>
  <c r="E389" i="8" s="1"/>
  <c r="AH265" i="8"/>
  <c r="H387" i="8" s="1" a="1"/>
  <c r="H387" i="8" s="1"/>
  <c r="Y265" i="8"/>
  <c r="E387" i="8" s="1" a="1"/>
  <c r="E387" i="8" s="1"/>
  <c r="AH264" i="8"/>
  <c r="H385" i="8" s="1" a="1"/>
  <c r="H385" i="8" s="1"/>
  <c r="Y264" i="8"/>
  <c r="E385" i="8" s="1" a="1"/>
  <c r="E385" i="8" s="1"/>
  <c r="AH263" i="8"/>
  <c r="H384" i="8" s="1" a="1"/>
  <c r="H384" i="8" s="1"/>
  <c r="Y263" i="8"/>
  <c r="E384" i="8" s="1" a="1"/>
  <c r="E384" i="8" s="1"/>
  <c r="AH262" i="8"/>
  <c r="H382" i="8" s="1" a="1"/>
  <c r="H382" i="8" s="1"/>
  <c r="Y262" i="8"/>
  <c r="E382" i="8" s="1" a="1"/>
  <c r="E382" i="8" s="1"/>
  <c r="AH261" i="8"/>
  <c r="H380" i="8" s="1" a="1"/>
  <c r="H380" i="8" s="1"/>
  <c r="Y261" i="8"/>
  <c r="E380" i="8" s="1" a="1"/>
  <c r="E380" i="8" s="1"/>
  <c r="AH260" i="8"/>
  <c r="H379" i="8" s="1" a="1"/>
  <c r="H379" i="8" s="1"/>
  <c r="Y260" i="8"/>
  <c r="E379" i="8" s="1" a="1"/>
  <c r="E379" i="8" s="1"/>
  <c r="AH259" i="8"/>
  <c r="H378" i="8" s="1" a="1"/>
  <c r="H378" i="8" s="1"/>
  <c r="Y259" i="8"/>
  <c r="E378" i="8" s="1" a="1"/>
  <c r="E378" i="8" s="1"/>
  <c r="AH258" i="8"/>
  <c r="H377" i="8" s="1" a="1"/>
  <c r="H377" i="8" s="1"/>
  <c r="Y258" i="8"/>
  <c r="E377" i="8" s="1" a="1"/>
  <c r="E377" i="8" s="1"/>
  <c r="AH257" i="8"/>
  <c r="H376" i="8" s="1" a="1"/>
  <c r="H376" i="8" s="1"/>
  <c r="Y257" i="8"/>
  <c r="E376" i="8" s="1" a="1"/>
  <c r="E376" i="8" s="1"/>
  <c r="AH256" i="8"/>
  <c r="H374" i="8" s="1" a="1"/>
  <c r="H374" i="8" s="1"/>
  <c r="Y256" i="8"/>
  <c r="E374" i="8" s="1" a="1"/>
  <c r="E374" i="8" s="1"/>
  <c r="AH255" i="8"/>
  <c r="H372" i="8" s="1" a="1"/>
  <c r="H372" i="8" s="1"/>
  <c r="Y255" i="8"/>
  <c r="E372" i="8" s="1" a="1"/>
  <c r="E372" i="8" s="1"/>
  <c r="AH254" i="8"/>
  <c r="H370" i="8" s="1" a="1"/>
  <c r="H370" i="8" s="1"/>
  <c r="Y254" i="8"/>
  <c r="E370" i="8" s="1" a="1"/>
  <c r="E370" i="8" s="1"/>
  <c r="AH253" i="8"/>
  <c r="H369" i="8" s="1" a="1"/>
  <c r="H369" i="8" s="1"/>
  <c r="Y253" i="8"/>
  <c r="E369" i="8" s="1" a="1"/>
  <c r="E369" i="8" s="1"/>
  <c r="AH252" i="8"/>
  <c r="H367" i="8" s="1" a="1"/>
  <c r="H367" i="8" s="1"/>
  <c r="Y252" i="8"/>
  <c r="E367" i="8" s="1" a="1"/>
  <c r="E367" i="8" s="1"/>
  <c r="AH251" i="8"/>
  <c r="H365" i="8" s="1" a="1"/>
  <c r="H365" i="8" s="1"/>
  <c r="Y251" i="8"/>
  <c r="E365" i="8" s="1" a="1"/>
  <c r="E365" i="8" s="1"/>
  <c r="AH250" i="8"/>
  <c r="H364" i="8" s="1" a="1"/>
  <c r="H364" i="8" s="1"/>
  <c r="Y250" i="8"/>
  <c r="E364" i="8" s="1" a="1"/>
  <c r="E364" i="8" s="1"/>
  <c r="AH249" i="8"/>
  <c r="H362" i="8" s="1" a="1"/>
  <c r="H362" i="8" s="1"/>
  <c r="Y249" i="8"/>
  <c r="E362" i="8" s="1" a="1"/>
  <c r="E362" i="8" s="1"/>
  <c r="AH248" i="8"/>
  <c r="H360" i="8" s="1" a="1"/>
  <c r="H360" i="8" s="1"/>
  <c r="Y248" i="8"/>
  <c r="E360" i="8" s="1" a="1"/>
  <c r="E360" i="8" s="1"/>
  <c r="AH247" i="8"/>
  <c r="H359" i="8" s="1" a="1"/>
  <c r="H359" i="8" s="1"/>
  <c r="Y247" i="8"/>
  <c r="E359" i="8" s="1" a="1"/>
  <c r="E359" i="8" s="1"/>
  <c r="AH246" i="8"/>
  <c r="H357" i="8" s="1" a="1"/>
  <c r="H357" i="8" s="1"/>
  <c r="Y246" i="8"/>
  <c r="E357" i="8" s="1" a="1"/>
  <c r="E357" i="8" s="1"/>
  <c r="AH245" i="8"/>
  <c r="H355" i="8" s="1" a="1"/>
  <c r="H355" i="8" s="1"/>
  <c r="Y245" i="8"/>
  <c r="E355" i="8" s="1" a="1"/>
  <c r="E355" i="8" s="1"/>
  <c r="AH244" i="8"/>
  <c r="H354" i="8" s="1" a="1"/>
  <c r="H354" i="8" s="1"/>
  <c r="Y244" i="8"/>
  <c r="E354" i="8" s="1" a="1"/>
  <c r="E354" i="8" s="1"/>
  <c r="AH243" i="8"/>
  <c r="H352" i="8" s="1" a="1"/>
  <c r="H352" i="8" s="1"/>
  <c r="Y243" i="8"/>
  <c r="E352" i="8" s="1" a="1"/>
  <c r="E352" i="8" s="1"/>
  <c r="AH242" i="8"/>
  <c r="H350" i="8" s="1" a="1"/>
  <c r="H350" i="8" s="1"/>
  <c r="Y242" i="8"/>
  <c r="E350" i="8" s="1" a="1"/>
  <c r="E350" i="8" s="1"/>
  <c r="AH241" i="8"/>
  <c r="H349" i="8" s="1" a="1"/>
  <c r="H349" i="8" s="1"/>
  <c r="Y241" i="8"/>
  <c r="E349" i="8" s="1" a="1"/>
  <c r="E349" i="8" s="1"/>
  <c r="AH240" i="8"/>
  <c r="H348" i="8" s="1" a="1"/>
  <c r="H348" i="8" s="1"/>
  <c r="Y240" i="8"/>
  <c r="E348" i="8" s="1" a="1"/>
  <c r="E348" i="8" s="1"/>
  <c r="AH239" i="8"/>
  <c r="H346" i="8" s="1" a="1"/>
  <c r="H346" i="8" s="1"/>
  <c r="Y239" i="8"/>
  <c r="E346" i="8" s="1" a="1"/>
  <c r="E346" i="8" s="1"/>
  <c r="AH238" i="8"/>
  <c r="H344" i="8" s="1" a="1"/>
  <c r="H344" i="8" s="1"/>
  <c r="Y238" i="8"/>
  <c r="E344" i="8" s="1" a="1"/>
  <c r="E344" i="8" s="1"/>
  <c r="AH237" i="8"/>
  <c r="H342" i="8" s="1" a="1"/>
  <c r="H342" i="8" s="1"/>
  <c r="Y237" i="8"/>
  <c r="E342" i="8" s="1" a="1"/>
  <c r="E342" i="8" s="1"/>
  <c r="AH236" i="8"/>
  <c r="H341" i="8" s="1" a="1"/>
  <c r="H341" i="8" s="1"/>
  <c r="Y236" i="8"/>
  <c r="E341" i="8" s="1" a="1"/>
  <c r="E341" i="8" s="1"/>
  <c r="AH235" i="8"/>
  <c r="H339" i="8" s="1" a="1"/>
  <c r="H339" i="8" s="1"/>
  <c r="Y235" i="8"/>
  <c r="E339" i="8" s="1" a="1"/>
  <c r="E339" i="8" s="1"/>
  <c r="AH234" i="8"/>
  <c r="H337" i="8" s="1" a="1"/>
  <c r="H337" i="8" s="1"/>
  <c r="Y234" i="8"/>
  <c r="E337" i="8" s="1" a="1"/>
  <c r="E337" i="8" s="1"/>
  <c r="AH233" i="8"/>
  <c r="H336" i="8" s="1" a="1"/>
  <c r="H336" i="8" s="1"/>
  <c r="Y233" i="8"/>
  <c r="E336" i="8" s="1" a="1"/>
  <c r="E336" i="8" s="1"/>
  <c r="AH232" i="8"/>
  <c r="H334" i="8" s="1" a="1"/>
  <c r="H334" i="8" s="1"/>
  <c r="Y232" i="8"/>
  <c r="E334" i="8" s="1" a="1"/>
  <c r="E334" i="8" s="1"/>
  <c r="AH231" i="8"/>
  <c r="H333" i="8" s="1" a="1"/>
  <c r="H333" i="8" s="1"/>
  <c r="Y231" i="8"/>
  <c r="E333" i="8" s="1" a="1"/>
  <c r="E333" i="8" s="1"/>
  <c r="AH230" i="8"/>
  <c r="H332" i="8" s="1" a="1"/>
  <c r="H332" i="8" s="1"/>
  <c r="Y230" i="8"/>
  <c r="E332" i="8" s="1" a="1"/>
  <c r="E332" i="8" s="1"/>
  <c r="AH229" i="8"/>
  <c r="H330" i="8" s="1" a="1"/>
  <c r="H330" i="8" s="1"/>
  <c r="Y229" i="8"/>
  <c r="E330" i="8" s="1" a="1"/>
  <c r="E330" i="8" s="1"/>
  <c r="AH228" i="8"/>
  <c r="H329" i="8" s="1" a="1"/>
  <c r="H329" i="8" s="1"/>
  <c r="Y228" i="8"/>
  <c r="E329" i="8" s="1" a="1"/>
  <c r="E329" i="8" s="1"/>
  <c r="AH227" i="8"/>
  <c r="H327" i="8" s="1" a="1"/>
  <c r="H327" i="8" s="1"/>
  <c r="Y227" i="8"/>
  <c r="E327" i="8" s="1" a="1"/>
  <c r="E327" i="8" s="1"/>
  <c r="AH226" i="8"/>
  <c r="H325" i="8" s="1" a="1"/>
  <c r="H325" i="8" s="1"/>
  <c r="Y226" i="8"/>
  <c r="E325" i="8" s="1" a="1"/>
  <c r="E325" i="8" s="1"/>
  <c r="AH225" i="8"/>
  <c r="H324" i="8" s="1" a="1"/>
  <c r="H324" i="8" s="1"/>
  <c r="Y225" i="8"/>
  <c r="E324" i="8" s="1" a="1"/>
  <c r="E324" i="8" s="1"/>
  <c r="AH224" i="8"/>
  <c r="H323" i="8" s="1" a="1"/>
  <c r="H323" i="8" s="1"/>
  <c r="Y224" i="8"/>
  <c r="E323" i="8" s="1" a="1"/>
  <c r="E323" i="8" s="1"/>
  <c r="AH223" i="8"/>
  <c r="H322" i="8" s="1" a="1"/>
  <c r="H322" i="8" s="1"/>
  <c r="Y223" i="8"/>
  <c r="E322" i="8" s="1" a="1"/>
  <c r="E322" i="8" s="1"/>
  <c r="AH222" i="8"/>
  <c r="H320" i="8" s="1" a="1"/>
  <c r="H320" i="8" s="1"/>
  <c r="Y222" i="8"/>
  <c r="E320" i="8" s="1" a="1"/>
  <c r="E320" i="8" s="1"/>
  <c r="AH221" i="8"/>
  <c r="H319" i="8" s="1" a="1"/>
  <c r="H319" i="8" s="1"/>
  <c r="Y221" i="8"/>
  <c r="E319" i="8" s="1" a="1"/>
  <c r="E319" i="8" s="1"/>
  <c r="AH220" i="8"/>
  <c r="H317" i="8" s="1" a="1"/>
  <c r="H317" i="8" s="1"/>
  <c r="Y220" i="8"/>
  <c r="E317" i="8" s="1" a="1"/>
  <c r="E317" i="8" s="1"/>
  <c r="AH219" i="8"/>
  <c r="H315" i="8" s="1" a="1"/>
  <c r="H315" i="8" s="1"/>
  <c r="Y219" i="8"/>
  <c r="E315" i="8" s="1" a="1"/>
  <c r="E315" i="8" s="1"/>
  <c r="AH218" i="8"/>
  <c r="H314" i="8" s="1" a="1"/>
  <c r="H314" i="8" s="1"/>
  <c r="Y218" i="8"/>
  <c r="E314" i="8" s="1" a="1"/>
  <c r="E314" i="8" s="1"/>
  <c r="AH217" i="8"/>
  <c r="H312" i="8" s="1" a="1"/>
  <c r="H312" i="8" s="1"/>
  <c r="Y217" i="8"/>
  <c r="E312" i="8" s="1" a="1"/>
  <c r="E312" i="8" s="1"/>
  <c r="AH216" i="8"/>
  <c r="H311" i="8" s="1" a="1"/>
  <c r="H311" i="8" s="1"/>
  <c r="Y216" i="8"/>
  <c r="E311" i="8" s="1" a="1"/>
  <c r="E311" i="8" s="1"/>
  <c r="AH215" i="8"/>
  <c r="H310" i="8" s="1" a="1"/>
  <c r="H310" i="8" s="1"/>
  <c r="Y215" i="8"/>
  <c r="E310" i="8" s="1" a="1"/>
  <c r="E310" i="8" s="1"/>
  <c r="AH214" i="8"/>
  <c r="H308" i="8" s="1" a="1"/>
  <c r="H308" i="8" s="1"/>
  <c r="Y214" i="8"/>
  <c r="E308" i="8" s="1" a="1"/>
  <c r="E308" i="8" s="1"/>
  <c r="AH213" i="8"/>
  <c r="H307" i="8" s="1" a="1"/>
  <c r="H307" i="8" s="1"/>
  <c r="Y213" i="8"/>
  <c r="E307" i="8" s="1" a="1"/>
  <c r="E307" i="8" s="1"/>
  <c r="AH212" i="8"/>
  <c r="H306" i="8" s="1" a="1"/>
  <c r="H306" i="8" s="1"/>
  <c r="Y212" i="8"/>
  <c r="E306" i="8" s="1" a="1"/>
  <c r="E306" i="8" s="1"/>
  <c r="AH211" i="8"/>
  <c r="H304" i="8" s="1" a="1"/>
  <c r="H304" i="8" s="1"/>
  <c r="Y211" i="8"/>
  <c r="E304" i="8" s="1" a="1"/>
  <c r="E304" i="8" s="1"/>
  <c r="AH210" i="8"/>
  <c r="H303" i="8" s="1" a="1"/>
  <c r="H303" i="8" s="1"/>
  <c r="Y210" i="8"/>
  <c r="E303" i="8" s="1" a="1"/>
  <c r="E303" i="8" s="1"/>
  <c r="AH209" i="8"/>
  <c r="H301" i="8" s="1" a="1"/>
  <c r="H301" i="8" s="1"/>
  <c r="Y209" i="8"/>
  <c r="E301" i="8" s="1" a="1"/>
  <c r="E301" i="8" s="1"/>
  <c r="AH208" i="8"/>
  <c r="H299" i="8" s="1" a="1"/>
  <c r="H299" i="8" s="1"/>
  <c r="Y208" i="8"/>
  <c r="E299" i="8" s="1" a="1"/>
  <c r="E299" i="8" s="1"/>
  <c r="AH207" i="8"/>
  <c r="H298" i="8" s="1" a="1"/>
  <c r="H298" i="8" s="1"/>
  <c r="Y207" i="8"/>
  <c r="E298" i="8" s="1" a="1"/>
  <c r="E298" i="8" s="1"/>
  <c r="AH206" i="8"/>
  <c r="H297" i="8" s="1" a="1"/>
  <c r="H297" i="8" s="1"/>
  <c r="Y206" i="8"/>
  <c r="E297" i="8" s="1" a="1"/>
  <c r="E297" i="8" s="1"/>
  <c r="AH205" i="8"/>
  <c r="H295" i="8" s="1" a="1"/>
  <c r="H295" i="8" s="1"/>
  <c r="Y205" i="8"/>
  <c r="E295" i="8" s="1" a="1"/>
  <c r="E295" i="8" s="1"/>
  <c r="AH204" i="8"/>
  <c r="H294" i="8" s="1" a="1"/>
  <c r="H294" i="8" s="1"/>
  <c r="Y204" i="8"/>
  <c r="E294" i="8" s="1" a="1"/>
  <c r="E294" i="8" s="1"/>
  <c r="AH203" i="8"/>
  <c r="H292" i="8" s="1" a="1"/>
  <c r="H292" i="8" s="1"/>
  <c r="Y203" i="8"/>
  <c r="E292" i="8" s="1" a="1"/>
  <c r="E292" i="8" s="1"/>
  <c r="AH202" i="8"/>
  <c r="H291" i="8" s="1" a="1"/>
  <c r="H291" i="8" s="1"/>
  <c r="Y202" i="8"/>
  <c r="E291" i="8" s="1" a="1"/>
  <c r="E291" i="8" s="1"/>
  <c r="AH201" i="8"/>
  <c r="H289" i="8" s="1" a="1"/>
  <c r="H289" i="8" s="1"/>
  <c r="Y201" i="8"/>
  <c r="E289" i="8" s="1" a="1"/>
  <c r="E289" i="8" s="1"/>
  <c r="AH200" i="8"/>
  <c r="H288" i="8" s="1" a="1"/>
  <c r="H288" i="8" s="1"/>
  <c r="Y200" i="8"/>
  <c r="E288" i="8" s="1" a="1"/>
  <c r="E288" i="8" s="1"/>
  <c r="AH199" i="8"/>
  <c r="H287" i="8" s="1" a="1"/>
  <c r="H287" i="8" s="1"/>
  <c r="Y199" i="8"/>
  <c r="E287" i="8" s="1" a="1"/>
  <c r="E287" i="8" s="1"/>
  <c r="AH198" i="8"/>
  <c r="H285" i="8" s="1" a="1"/>
  <c r="H285" i="8" s="1"/>
  <c r="Y198" i="8"/>
  <c r="E285" i="8" s="1" a="1"/>
  <c r="E285" i="8" s="1"/>
  <c r="AH197" i="8"/>
  <c r="H283" i="8" s="1" a="1"/>
  <c r="H283" i="8" s="1"/>
  <c r="Y197" i="8"/>
  <c r="E283" i="8" s="1" a="1"/>
  <c r="E283" i="8" s="1"/>
  <c r="AH196" i="8"/>
  <c r="H281" i="8" s="1" a="1"/>
  <c r="H281" i="8" s="1"/>
  <c r="Y196" i="8"/>
  <c r="E281" i="8" s="1" a="1"/>
  <c r="E281" i="8" s="1"/>
  <c r="AH195" i="8"/>
  <c r="H280" i="8" s="1" a="1"/>
  <c r="H280" i="8" s="1"/>
  <c r="Y195" i="8"/>
  <c r="E280" i="8" s="1" a="1"/>
  <c r="E280" i="8" s="1"/>
  <c r="AH194" i="8"/>
  <c r="H278" i="8" s="1" a="1"/>
  <c r="H278" i="8" s="1"/>
  <c r="Y194" i="8"/>
  <c r="E278" i="8" s="1" a="1"/>
  <c r="E278" i="8" s="1"/>
  <c r="AH193" i="8"/>
  <c r="H276" i="8" s="1" a="1"/>
  <c r="H276" i="8" s="1"/>
  <c r="Y193" i="8"/>
  <c r="E276" i="8" s="1" a="1"/>
  <c r="E276" i="8" s="1"/>
  <c r="AH192" i="8"/>
  <c r="H275" i="8" s="1" a="1"/>
  <c r="H275" i="8" s="1"/>
  <c r="Y192" i="8"/>
  <c r="E275" i="8" s="1" a="1"/>
  <c r="E275" i="8" s="1"/>
  <c r="AH191" i="8"/>
  <c r="H273" i="8" s="1" a="1"/>
  <c r="H273" i="8" s="1"/>
  <c r="Y191" i="8"/>
  <c r="E273" i="8" s="1" a="1"/>
  <c r="E273" i="8" s="1"/>
  <c r="AH190" i="8"/>
  <c r="H271" i="8" s="1" a="1"/>
  <c r="H271" i="8" s="1"/>
  <c r="Y190" i="8"/>
  <c r="E271" i="8" s="1" a="1"/>
  <c r="E271" i="8" s="1"/>
  <c r="AH189" i="8"/>
  <c r="H270" i="8" s="1" a="1"/>
  <c r="H270" i="8" s="1"/>
  <c r="Y189" i="8"/>
  <c r="E270" i="8" s="1" a="1"/>
  <c r="E270" i="8" s="1"/>
  <c r="AH188" i="8"/>
  <c r="H268" i="8" s="1" a="1"/>
  <c r="H268" i="8" s="1"/>
  <c r="Y188" i="8"/>
  <c r="E268" i="8" s="1" a="1"/>
  <c r="E268" i="8" s="1"/>
  <c r="AH187" i="8"/>
  <c r="H266" i="8" s="1" a="1"/>
  <c r="H266" i="8" s="1"/>
  <c r="Y187" i="8"/>
  <c r="E266" i="8" s="1" a="1"/>
  <c r="E266" i="8" s="1"/>
  <c r="AH186" i="8"/>
  <c r="H264" i="8" s="1" a="1"/>
  <c r="H264" i="8" s="1"/>
  <c r="Y186" i="8"/>
  <c r="E264" i="8" s="1" a="1"/>
  <c r="E264" i="8" s="1"/>
  <c r="AH185" i="8"/>
  <c r="H263" i="8" s="1" a="1"/>
  <c r="H263" i="8" s="1"/>
  <c r="Y185" i="8"/>
  <c r="E263" i="8" s="1" a="1"/>
  <c r="E263" i="8" s="1"/>
  <c r="AH184" i="8"/>
  <c r="H261" i="8" s="1" a="1"/>
  <c r="H261" i="8" s="1"/>
  <c r="Y184" i="8"/>
  <c r="E261" i="8" s="1" a="1"/>
  <c r="E261" i="8" s="1"/>
  <c r="AH183" i="8"/>
  <c r="H260" i="8" s="1" a="1"/>
  <c r="H260" i="8" s="1"/>
  <c r="Y183" i="8"/>
  <c r="E260" i="8" s="1" a="1"/>
  <c r="E260" i="8" s="1"/>
  <c r="AH182" i="8"/>
  <c r="H258" i="8" s="1" a="1"/>
  <c r="H258" i="8" s="1"/>
  <c r="Y182" i="8"/>
  <c r="E258" i="8" s="1" a="1"/>
  <c r="E258" i="8" s="1"/>
  <c r="AH181" i="8"/>
  <c r="H257" i="8" s="1" a="1"/>
  <c r="H257" i="8" s="1"/>
  <c r="Y181" i="8"/>
  <c r="E257" i="8" s="1" a="1"/>
  <c r="E257" i="8" s="1"/>
  <c r="AH180" i="8"/>
  <c r="H255" i="8" s="1" a="1"/>
  <c r="H255" i="8" s="1"/>
  <c r="Y180" i="8"/>
  <c r="E255" i="8" s="1" a="1"/>
  <c r="E255" i="8" s="1"/>
  <c r="AH179" i="8"/>
  <c r="H253" i="8" s="1" a="1"/>
  <c r="H253" i="8" s="1"/>
  <c r="Y179" i="8"/>
  <c r="E253" i="8" s="1" a="1"/>
  <c r="E253" i="8" s="1"/>
  <c r="AH178" i="8"/>
  <c r="H252" i="8" s="1" a="1"/>
  <c r="H252" i="8" s="1"/>
  <c r="Y178" i="8"/>
  <c r="E252" i="8" s="1" a="1"/>
  <c r="E252" i="8" s="1"/>
  <c r="AH177" i="8"/>
  <c r="H251" i="8" s="1" a="1"/>
  <c r="H251" i="8" s="1"/>
  <c r="Y177" i="8"/>
  <c r="E251" i="8" s="1" a="1"/>
  <c r="E251" i="8" s="1"/>
  <c r="AH176" i="8"/>
  <c r="H249" i="8" s="1" a="1"/>
  <c r="H249" i="8" s="1"/>
  <c r="Y176" i="8"/>
  <c r="E249" i="8" s="1" a="1"/>
  <c r="E249" i="8" s="1"/>
  <c r="AH175" i="8"/>
  <c r="H248" i="8" s="1" a="1"/>
  <c r="H248" i="8" s="1"/>
  <c r="Y175" i="8"/>
  <c r="E248" i="8" s="1" a="1"/>
  <c r="E248" i="8" s="1"/>
  <c r="AH174" i="8"/>
  <c r="H246" i="8" s="1" a="1"/>
  <c r="H246" i="8" s="1"/>
  <c r="Y174" i="8"/>
  <c r="E246" i="8" s="1" a="1"/>
  <c r="E246" i="8" s="1"/>
  <c r="AH173" i="8"/>
  <c r="H245" i="8" s="1" a="1"/>
  <c r="H245" i="8" s="1"/>
  <c r="Y173" i="8"/>
  <c r="E245" i="8" s="1" a="1"/>
  <c r="E245" i="8" s="1"/>
  <c r="AH172" i="8"/>
  <c r="H244" i="8" s="1" a="1"/>
  <c r="H244" i="8" s="1"/>
  <c r="Y172" i="8"/>
  <c r="E244" i="8" s="1" a="1"/>
  <c r="E244" i="8" s="1"/>
  <c r="AH171" i="8"/>
  <c r="H242" i="8" s="1" a="1"/>
  <c r="H242" i="8" s="1"/>
  <c r="Y171" i="8"/>
  <c r="E242" i="8" s="1" a="1"/>
  <c r="E242" i="8" s="1"/>
  <c r="AH170" i="8"/>
  <c r="H241" i="8" s="1" a="1"/>
  <c r="H241" i="8" s="1"/>
  <c r="Y170" i="8"/>
  <c r="E241" i="8" s="1" a="1"/>
  <c r="E241" i="8" s="1"/>
  <c r="AH169" i="8"/>
  <c r="H239" i="8" s="1" a="1"/>
  <c r="H239" i="8" s="1"/>
  <c r="Y169" i="8"/>
  <c r="E239" i="8" s="1" a="1"/>
  <c r="E239" i="8" s="1"/>
  <c r="AH168" i="8"/>
  <c r="H237" i="8" s="1" a="1"/>
  <c r="H237" i="8" s="1"/>
  <c r="Y168" i="8"/>
  <c r="E237" i="8" s="1" a="1"/>
  <c r="E237" i="8" s="1"/>
  <c r="AH167" i="8"/>
  <c r="H236" i="8" s="1" a="1"/>
  <c r="H236" i="8" s="1"/>
  <c r="Y167" i="8"/>
  <c r="E236" i="8" s="1" a="1"/>
  <c r="E236" i="8" s="1"/>
  <c r="AH166" i="8"/>
  <c r="H234" i="8" s="1" a="1"/>
  <c r="H234" i="8" s="1"/>
  <c r="Y166" i="8"/>
  <c r="E234" i="8" s="1" a="1"/>
  <c r="E234" i="8" s="1"/>
  <c r="AH165" i="8"/>
  <c r="H233" i="8" s="1" a="1"/>
  <c r="H233" i="8" s="1"/>
  <c r="Y165" i="8"/>
  <c r="E233" i="8" s="1" a="1"/>
  <c r="E233" i="8" s="1"/>
  <c r="AH164" i="8"/>
  <c r="H231" i="8" s="1" a="1"/>
  <c r="H231" i="8" s="1"/>
  <c r="Y164" i="8"/>
  <c r="E231" i="8" s="1" a="1"/>
  <c r="E231" i="8" s="1"/>
  <c r="AH163" i="8"/>
  <c r="H230" i="8" s="1" a="1"/>
  <c r="H230" i="8" s="1"/>
  <c r="Y163" i="8"/>
  <c r="E230" i="8" s="1" a="1"/>
  <c r="E230" i="8" s="1"/>
  <c r="AH162" i="8"/>
  <c r="H228" i="8" s="1" a="1"/>
  <c r="H228" i="8" s="1"/>
  <c r="Y162" i="8"/>
  <c r="E228" i="8" s="1" a="1"/>
  <c r="E228" i="8" s="1"/>
  <c r="AH161" i="8"/>
  <c r="H226" i="8" s="1" a="1"/>
  <c r="H226" i="8" s="1"/>
  <c r="Y161" i="8"/>
  <c r="E226" i="8" s="1" a="1"/>
  <c r="E226" i="8" s="1"/>
  <c r="AH160" i="8"/>
  <c r="H224" i="8" s="1" a="1"/>
  <c r="H224" i="8" s="1"/>
  <c r="Y160" i="8"/>
  <c r="E224" i="8" s="1" a="1"/>
  <c r="E224" i="8" s="1"/>
  <c r="AH159" i="8"/>
  <c r="H223" i="8" s="1" a="1"/>
  <c r="H223" i="8" s="1"/>
  <c r="Y159" i="8"/>
  <c r="E223" i="8" s="1" a="1"/>
  <c r="E223" i="8" s="1"/>
  <c r="AH158" i="8"/>
  <c r="H221" i="8" s="1" a="1"/>
  <c r="H221" i="8" s="1"/>
  <c r="Y158" i="8"/>
  <c r="E221" i="8" s="1" a="1"/>
  <c r="E221" i="8" s="1"/>
  <c r="AH157" i="8"/>
  <c r="H219" i="8" s="1" a="1"/>
  <c r="H219" i="8" s="1"/>
  <c r="Y157" i="8"/>
  <c r="E219" i="8" s="1" a="1"/>
  <c r="E219" i="8" s="1"/>
  <c r="AH156" i="8"/>
  <c r="H218" i="8" s="1" a="1"/>
  <c r="H218" i="8" s="1"/>
  <c r="Y156" i="8"/>
  <c r="E218" i="8" s="1" a="1"/>
  <c r="E218" i="8" s="1"/>
  <c r="AH155" i="8"/>
  <c r="H216" i="8" s="1" a="1"/>
  <c r="H216" i="8" s="1"/>
  <c r="Y155" i="8"/>
  <c r="E216" i="8" s="1" a="1"/>
  <c r="E216" i="8" s="1"/>
  <c r="AH154" i="8"/>
  <c r="H215" i="8" s="1" a="1"/>
  <c r="H215" i="8" s="1"/>
  <c r="Y154" i="8"/>
  <c r="E215" i="8" s="1" a="1"/>
  <c r="E215" i="8" s="1"/>
  <c r="AH153" i="8"/>
  <c r="H213" i="8" s="1" a="1"/>
  <c r="H213" i="8" s="1"/>
  <c r="Y153" i="8"/>
  <c r="E213" i="8" s="1" a="1"/>
  <c r="E213" i="8" s="1"/>
  <c r="AH152" i="8"/>
  <c r="H212" i="8" s="1" a="1"/>
  <c r="H212" i="8" s="1"/>
  <c r="Y152" i="8"/>
  <c r="E212" i="8" s="1" a="1"/>
  <c r="E212" i="8" s="1"/>
  <c r="AH151" i="8"/>
  <c r="H210" i="8" s="1" a="1"/>
  <c r="H210" i="8" s="1"/>
  <c r="Y151" i="8"/>
  <c r="E210" i="8" s="1" a="1"/>
  <c r="E210" i="8" s="1"/>
  <c r="AH150" i="8"/>
  <c r="H208" i="8" s="1" a="1"/>
  <c r="H208" i="8" s="1"/>
  <c r="Y150" i="8"/>
  <c r="E208" i="8" s="1" a="1"/>
  <c r="E208" i="8" s="1"/>
  <c r="AH149" i="8"/>
  <c r="H207" i="8" s="1" a="1"/>
  <c r="H207" i="8" s="1"/>
  <c r="Y149" i="8"/>
  <c r="E207" i="8" s="1" a="1"/>
  <c r="E207" i="8" s="1"/>
  <c r="AH148" i="8"/>
  <c r="H205" i="8" s="1" a="1"/>
  <c r="H205" i="8" s="1"/>
  <c r="Y148" i="8"/>
  <c r="E205" i="8" s="1" a="1"/>
  <c r="E205" i="8" s="1"/>
  <c r="AH147" i="8"/>
  <c r="H204" i="8" s="1" a="1"/>
  <c r="H204" i="8" s="1"/>
  <c r="Y147" i="8"/>
  <c r="E204" i="8" s="1" a="1"/>
  <c r="E204" i="8" s="1"/>
  <c r="AH146" i="8"/>
  <c r="H202" i="8" s="1" a="1"/>
  <c r="H202" i="8" s="1"/>
  <c r="Y146" i="8"/>
  <c r="E202" i="8" s="1" a="1"/>
  <c r="E202" i="8" s="1"/>
  <c r="AH145" i="8"/>
  <c r="H201" i="8" s="1" a="1"/>
  <c r="H201" i="8" s="1"/>
  <c r="Y145" i="8"/>
  <c r="E201" i="8" s="1" a="1"/>
  <c r="E201" i="8" s="1"/>
  <c r="AH144" i="8"/>
  <c r="H199" i="8" s="1" a="1"/>
  <c r="H199" i="8" s="1"/>
  <c r="Y144" i="8"/>
  <c r="E199" i="8" s="1" a="1"/>
  <c r="E199" i="8" s="1"/>
  <c r="AH143" i="8"/>
  <c r="H197" i="8" s="1" a="1"/>
  <c r="H197" i="8" s="1"/>
  <c r="Y143" i="8"/>
  <c r="E197" i="8" s="1" a="1"/>
  <c r="E197" i="8" s="1"/>
  <c r="AH142" i="8"/>
  <c r="H195" i="8" s="1" a="1"/>
  <c r="H195" i="8" s="1"/>
  <c r="Y142" i="8"/>
  <c r="E195" i="8" s="1" a="1"/>
  <c r="E195" i="8" s="1"/>
  <c r="AH141" i="8"/>
  <c r="H194" i="8" s="1" a="1"/>
  <c r="H194" i="8" s="1"/>
  <c r="Y141" i="8"/>
  <c r="E194" i="8" s="1" a="1"/>
  <c r="E194" i="8" s="1"/>
  <c r="AH140" i="8"/>
  <c r="H193" i="8" s="1" a="1"/>
  <c r="H193" i="8" s="1"/>
  <c r="Y140" i="8"/>
  <c r="E193" i="8" s="1" a="1"/>
  <c r="E193" i="8" s="1"/>
  <c r="AH139" i="8"/>
  <c r="H191" i="8" s="1" a="1"/>
  <c r="H191" i="8" s="1"/>
  <c r="Y139" i="8"/>
  <c r="E191" i="8" s="1" a="1"/>
  <c r="E191" i="8" s="1"/>
  <c r="AH138" i="8"/>
  <c r="H190" i="8" s="1" a="1"/>
  <c r="H190" i="8" s="1"/>
  <c r="Y138" i="8"/>
  <c r="E190" i="8" s="1" a="1"/>
  <c r="E190" i="8" s="1"/>
  <c r="AH137" i="8"/>
  <c r="H189" i="8" s="1" a="1"/>
  <c r="H189" i="8" s="1"/>
  <c r="Y137" i="8"/>
  <c r="E189" i="8" s="1" a="1"/>
  <c r="E189" i="8" s="1"/>
  <c r="AH136" i="8"/>
  <c r="H188" i="8" s="1" a="1"/>
  <c r="H188" i="8" s="1"/>
  <c r="Y136" i="8"/>
  <c r="E188" i="8" s="1" a="1"/>
  <c r="E188" i="8" s="1"/>
  <c r="AH135" i="8"/>
  <c r="H186" i="8" s="1" a="1"/>
  <c r="H186" i="8" s="1"/>
  <c r="Y135" i="8"/>
  <c r="E186" i="8" s="1" a="1"/>
  <c r="E186" i="8" s="1"/>
  <c r="AH134" i="8"/>
  <c r="H184" i="8" s="1" a="1"/>
  <c r="H184" i="8" s="1"/>
  <c r="Y134" i="8"/>
  <c r="E184" i="8" s="1" a="1"/>
  <c r="E184" i="8" s="1"/>
  <c r="AH133" i="8"/>
  <c r="H183" i="8" s="1" a="1"/>
  <c r="H183" i="8" s="1"/>
  <c r="Y133" i="8"/>
  <c r="E183" i="8" s="1" a="1"/>
  <c r="E183" i="8" s="1"/>
  <c r="AH132" i="8"/>
  <c r="H181" i="8" s="1" a="1"/>
  <c r="H181" i="8" s="1"/>
  <c r="Y132" i="8"/>
  <c r="E181" i="8" s="1" a="1"/>
  <c r="E181" i="8" s="1"/>
  <c r="AH131" i="8"/>
  <c r="H180" i="8" s="1" a="1"/>
  <c r="H180" i="8" s="1"/>
  <c r="Y131" i="8"/>
  <c r="E180" i="8" s="1" a="1"/>
  <c r="E180" i="8" s="1"/>
  <c r="AH130" i="8"/>
  <c r="H178" i="8" s="1" a="1"/>
  <c r="H178" i="8" s="1"/>
  <c r="Y130" i="8"/>
  <c r="E178" i="8" s="1" a="1"/>
  <c r="E178" i="8" s="1"/>
  <c r="AH129" i="8"/>
  <c r="H176" i="8" s="1" a="1"/>
  <c r="H176" i="8" s="1"/>
  <c r="Y129" i="8"/>
  <c r="E176" i="8" s="1" a="1"/>
  <c r="E176" i="8" s="1"/>
  <c r="AH128" i="8"/>
  <c r="H175" i="8" s="1" a="1"/>
  <c r="H175" i="8" s="1"/>
  <c r="Y128" i="8"/>
  <c r="E175" i="8" s="1" a="1"/>
  <c r="E175" i="8" s="1"/>
  <c r="AH127" i="8"/>
  <c r="H174" i="8" s="1" a="1"/>
  <c r="H174" i="8" s="1"/>
  <c r="Y127" i="8"/>
  <c r="E174" i="8" s="1" a="1"/>
  <c r="E174" i="8" s="1"/>
  <c r="AH126" i="8"/>
  <c r="H172" i="8" s="1" a="1"/>
  <c r="H172" i="8" s="1"/>
  <c r="Y126" i="8"/>
  <c r="E172" i="8" s="1" a="1"/>
  <c r="E172" i="8" s="1"/>
  <c r="AH125" i="8"/>
  <c r="H170" i="8" s="1" a="1"/>
  <c r="H170" i="8" s="1"/>
  <c r="Y125" i="8"/>
  <c r="E170" i="8" s="1" a="1"/>
  <c r="E170" i="8" s="1"/>
  <c r="AH124" i="8"/>
  <c r="H169" i="8" s="1" a="1"/>
  <c r="H169" i="8" s="1"/>
  <c r="Y124" i="8"/>
  <c r="E169" i="8" s="1" a="1"/>
  <c r="E169" i="8" s="1"/>
  <c r="AH123" i="8"/>
  <c r="H167" i="8" s="1" a="1"/>
  <c r="H167" i="8" s="1"/>
  <c r="Y123" i="8"/>
  <c r="E167" i="8" s="1" a="1"/>
  <c r="E167" i="8" s="1"/>
  <c r="AH122" i="8"/>
  <c r="H166" i="8" s="1" a="1"/>
  <c r="H166" i="8" s="1"/>
  <c r="Y122" i="8"/>
  <c r="E166" i="8" s="1" a="1"/>
  <c r="E166" i="8" s="1"/>
  <c r="AH121" i="8"/>
  <c r="H164" i="8" s="1" a="1"/>
  <c r="H164" i="8" s="1"/>
  <c r="Y121" i="8"/>
  <c r="E164" i="8" s="1" a="1"/>
  <c r="E164" i="8" s="1"/>
  <c r="AH120" i="8"/>
  <c r="H162" i="8" s="1" a="1"/>
  <c r="H162" i="8" s="1"/>
  <c r="Y120" i="8"/>
  <c r="E162" i="8" s="1" a="1"/>
  <c r="E162" i="8" s="1"/>
  <c r="AH119" i="8"/>
  <c r="H161" i="8" s="1" a="1"/>
  <c r="H161" i="8" s="1"/>
  <c r="Y119" i="8"/>
  <c r="E161" i="8" s="1" a="1"/>
  <c r="E161" i="8" s="1"/>
  <c r="AH118" i="8"/>
  <c r="H160" i="8" s="1" a="1"/>
  <c r="H160" i="8" s="1"/>
  <c r="Y118" i="8"/>
  <c r="E160" i="8" s="1" a="1"/>
  <c r="E160" i="8" s="1"/>
  <c r="AH117" i="8"/>
  <c r="H158" i="8" s="1" a="1"/>
  <c r="H158" i="8" s="1"/>
  <c r="Y117" i="8"/>
  <c r="E158" i="8" s="1" a="1"/>
  <c r="E158" i="8" s="1"/>
  <c r="AH116" i="8"/>
  <c r="H156" i="8" s="1" a="1"/>
  <c r="H156" i="8" s="1"/>
  <c r="Y116" i="8"/>
  <c r="E156" i="8" s="1" a="1"/>
  <c r="E156" i="8" s="1"/>
  <c r="AH115" i="8"/>
  <c r="H155" i="8" s="1" a="1"/>
  <c r="H155" i="8" s="1"/>
  <c r="Y115" i="8"/>
  <c r="E155" i="8" s="1" a="1"/>
  <c r="E155" i="8" s="1"/>
  <c r="AH114" i="8"/>
  <c r="H153" i="8" s="1" a="1"/>
  <c r="H153" i="8" s="1"/>
  <c r="Y114" i="8"/>
  <c r="E153" i="8" s="1" a="1"/>
  <c r="E153" i="8" s="1"/>
  <c r="AH113" i="8"/>
  <c r="H152" i="8" s="1" a="1"/>
  <c r="H152" i="8" s="1"/>
  <c r="Y113" i="8"/>
  <c r="E152" i="8" s="1" a="1"/>
  <c r="E152" i="8" s="1"/>
  <c r="AH112" i="8"/>
  <c r="H151" i="8" s="1" a="1"/>
  <c r="H151" i="8" s="1"/>
  <c r="Y112" i="8"/>
  <c r="E151" i="8" s="1" a="1"/>
  <c r="E151" i="8" s="1"/>
  <c r="AH111" i="8"/>
  <c r="H150" i="8" s="1" a="1"/>
  <c r="H150" i="8" s="1"/>
  <c r="Y111" i="8"/>
  <c r="E150" i="8" s="1" a="1"/>
  <c r="E150" i="8" s="1"/>
  <c r="AH110" i="8"/>
  <c r="H149" i="8" s="1" a="1"/>
  <c r="H149" i="8" s="1"/>
  <c r="Y110" i="8"/>
  <c r="E149" i="8" s="1" a="1"/>
  <c r="E149" i="8" s="1"/>
  <c r="AH109" i="8"/>
  <c r="H147" i="8" s="1" a="1"/>
  <c r="H147" i="8" s="1"/>
  <c r="Y109" i="8"/>
  <c r="E147" i="8" s="1" a="1"/>
  <c r="E147" i="8" s="1"/>
  <c r="AH108" i="8"/>
  <c r="H145" i="8" s="1" a="1"/>
  <c r="H145" i="8" s="1"/>
  <c r="Y108" i="8"/>
  <c r="E145" i="8" s="1" a="1"/>
  <c r="E145" i="8" s="1"/>
  <c r="AH107" i="8"/>
  <c r="H143" i="8" s="1" a="1"/>
  <c r="H143" i="8" s="1"/>
  <c r="Y107" i="8"/>
  <c r="E143" i="8" s="1" a="1"/>
  <c r="E143" i="8" s="1"/>
  <c r="AH106" i="8"/>
  <c r="H142" i="8" s="1" a="1"/>
  <c r="H142" i="8" s="1"/>
  <c r="Y106" i="8"/>
  <c r="E142" i="8" s="1" a="1"/>
  <c r="E142" i="8" s="1"/>
  <c r="AH105" i="8"/>
  <c r="H140" i="8" s="1" a="1"/>
  <c r="H140" i="8" s="1"/>
  <c r="Y105" i="8"/>
  <c r="E140" i="8" s="1" a="1"/>
  <c r="E140" i="8" s="1"/>
  <c r="AH104" i="8"/>
  <c r="H139" i="8" s="1" a="1"/>
  <c r="H139" i="8" s="1"/>
  <c r="Y104" i="8"/>
  <c r="E139" i="8" s="1" a="1"/>
  <c r="E139" i="8" s="1"/>
  <c r="AH103" i="8"/>
  <c r="H137" i="8" s="1" a="1"/>
  <c r="H137" i="8" s="1"/>
  <c r="Y103" i="8"/>
  <c r="E137" i="8" s="1" a="1"/>
  <c r="E137" i="8" s="1"/>
  <c r="AH102" i="8"/>
  <c r="H135" i="8" s="1" a="1"/>
  <c r="H135" i="8" s="1"/>
  <c r="Y102" i="8"/>
  <c r="E135" i="8" s="1" a="1"/>
  <c r="E135" i="8" s="1"/>
  <c r="AH101" i="8"/>
  <c r="H134" i="8" s="1" a="1"/>
  <c r="H134" i="8" s="1"/>
  <c r="Y101" i="8"/>
  <c r="E134" i="8" s="1" a="1"/>
  <c r="E134" i="8" s="1"/>
  <c r="AH100" i="8"/>
  <c r="H132" i="8" s="1" a="1"/>
  <c r="H132" i="8" s="1"/>
  <c r="Y100" i="8"/>
  <c r="E132" i="8" s="1" a="1"/>
  <c r="E132" i="8" s="1"/>
  <c r="AH99" i="8"/>
  <c r="H131" i="8" s="1" a="1"/>
  <c r="H131" i="8" s="1"/>
  <c r="Y99" i="8"/>
  <c r="E131" i="8" s="1" a="1"/>
  <c r="E131" i="8" s="1"/>
  <c r="AH98" i="8"/>
  <c r="H129" i="8" s="1" a="1"/>
  <c r="H129" i="8" s="1"/>
  <c r="Y98" i="8"/>
  <c r="E129" i="8" s="1" a="1"/>
  <c r="E129" i="8" s="1"/>
  <c r="AH97" i="8"/>
  <c r="H127" i="8" s="1" a="1"/>
  <c r="H127" i="8" s="1"/>
  <c r="Y97" i="8"/>
  <c r="E127" i="8" s="1" a="1"/>
  <c r="E127" i="8" s="1"/>
  <c r="AH96" i="8"/>
  <c r="H126" i="8" s="1" a="1"/>
  <c r="H126" i="8" s="1"/>
  <c r="Y96" i="8"/>
  <c r="E126" i="8" s="1" a="1"/>
  <c r="E126" i="8" s="1"/>
  <c r="AH95" i="8"/>
  <c r="H124" i="8" s="1" a="1"/>
  <c r="H124" i="8" s="1"/>
  <c r="Y95" i="8"/>
  <c r="E124" i="8" s="1" a="1"/>
  <c r="E124" i="8" s="1"/>
  <c r="AH94" i="8"/>
  <c r="H123" i="8" s="1" a="1"/>
  <c r="H123" i="8" s="1"/>
  <c r="Y94" i="8"/>
  <c r="E123" i="8" s="1" a="1"/>
  <c r="E123" i="8" s="1"/>
  <c r="AH93" i="8"/>
  <c r="H121" i="8" s="1" a="1"/>
  <c r="H121" i="8" s="1"/>
  <c r="Y93" i="8"/>
  <c r="E121" i="8" s="1" a="1"/>
  <c r="E121" i="8" s="1"/>
  <c r="AH92" i="8"/>
  <c r="H119" i="8" s="1" a="1"/>
  <c r="H119" i="8" s="1"/>
  <c r="Y92" i="8"/>
  <c r="E119" i="8" s="1" a="1"/>
  <c r="E119" i="8" s="1"/>
  <c r="AH91" i="8"/>
  <c r="H118" i="8" s="1" a="1"/>
  <c r="H118" i="8" s="1"/>
  <c r="Y91" i="8"/>
  <c r="E118" i="8" s="1" a="1"/>
  <c r="E118" i="8" s="1"/>
  <c r="AH90" i="8"/>
  <c r="H116" i="8" s="1" a="1"/>
  <c r="H116" i="8" s="1"/>
  <c r="Y90" i="8"/>
  <c r="E116" i="8" s="1" a="1"/>
  <c r="E116" i="8" s="1"/>
  <c r="AH89" i="8"/>
  <c r="H114" i="8" s="1" a="1"/>
  <c r="H114" i="8" s="1"/>
  <c r="Y89" i="8"/>
  <c r="E114" i="8" s="1" a="1"/>
  <c r="E114" i="8" s="1"/>
  <c r="AH88" i="8"/>
  <c r="H112" i="8" s="1" a="1"/>
  <c r="H112" i="8" s="1"/>
  <c r="Y88" i="8"/>
  <c r="E112" i="8" s="1" a="1"/>
  <c r="E112" i="8" s="1"/>
  <c r="AH87" i="8"/>
  <c r="H111" i="8" s="1" a="1"/>
  <c r="H111" i="8" s="1"/>
  <c r="Y87" i="8"/>
  <c r="E111" i="8" s="1" a="1"/>
  <c r="E111" i="8" s="1"/>
  <c r="AH86" i="8"/>
  <c r="H110" i="8" s="1" a="1"/>
  <c r="H110" i="8" s="1"/>
  <c r="Y86" i="8"/>
  <c r="E110" i="8" s="1" a="1"/>
  <c r="E110" i="8" s="1"/>
  <c r="AH85" i="8"/>
  <c r="H109" i="8" s="1" a="1"/>
  <c r="H109" i="8" s="1"/>
  <c r="Y85" i="8"/>
  <c r="E109" i="8" s="1" a="1"/>
  <c r="E109" i="8" s="1"/>
  <c r="AH84" i="8"/>
  <c r="H107" i="8" s="1" a="1"/>
  <c r="H107" i="8" s="1"/>
  <c r="Y84" i="8"/>
  <c r="E107" i="8" s="1" a="1"/>
  <c r="E107" i="8" s="1"/>
  <c r="AH83" i="8"/>
  <c r="H105" i="8" s="1" a="1"/>
  <c r="H105" i="8" s="1"/>
  <c r="Y83" i="8"/>
  <c r="E105" i="8" s="1" a="1"/>
  <c r="E105" i="8" s="1"/>
  <c r="AH82" i="8"/>
  <c r="H104" i="8" s="1" a="1"/>
  <c r="H104" i="8" s="1"/>
  <c r="Y82" i="8"/>
  <c r="E104" i="8" s="1" a="1"/>
  <c r="E104" i="8" s="1"/>
  <c r="AH81" i="8"/>
  <c r="H103" i="8" s="1" a="1"/>
  <c r="H103" i="8" s="1"/>
  <c r="Y81" i="8"/>
  <c r="E103" i="8" s="1" a="1"/>
  <c r="E103" i="8" s="1"/>
  <c r="AH80" i="8"/>
  <c r="H102" i="8" s="1" a="1"/>
  <c r="H102" i="8" s="1"/>
  <c r="Y80" i="8"/>
  <c r="E102" i="8" s="1" a="1"/>
  <c r="E102" i="8" s="1"/>
  <c r="AH79" i="8"/>
  <c r="H100" i="8" s="1" a="1"/>
  <c r="H100" i="8" s="1"/>
  <c r="Y79" i="8"/>
  <c r="E100" i="8" s="1" a="1"/>
  <c r="E100" i="8" s="1"/>
  <c r="AH78" i="8"/>
  <c r="H99" i="8" s="1" a="1"/>
  <c r="H99" i="8" s="1"/>
  <c r="Y78" i="8"/>
  <c r="E99" i="8" s="1" a="1"/>
  <c r="E99" i="8" s="1"/>
  <c r="AH77" i="8"/>
  <c r="H97" i="8" s="1" a="1"/>
  <c r="H97" i="8" s="1"/>
  <c r="Y77" i="8"/>
  <c r="E97" i="8" s="1" a="1"/>
  <c r="E97" i="8" s="1"/>
  <c r="AH76" i="8"/>
  <c r="H96" i="8" s="1" a="1"/>
  <c r="H96" i="8" s="1"/>
  <c r="Y76" i="8"/>
  <c r="E96" i="8" s="1" a="1"/>
  <c r="E96" i="8" s="1"/>
  <c r="AH75" i="8"/>
  <c r="H95" i="8" s="1" a="1"/>
  <c r="H95" i="8" s="1"/>
  <c r="Y75" i="8"/>
  <c r="E95" i="8" s="1" a="1"/>
  <c r="E95" i="8" s="1"/>
  <c r="AH74" i="8"/>
  <c r="H94" i="8" s="1" a="1"/>
  <c r="H94" i="8" s="1"/>
  <c r="Y74" i="8"/>
  <c r="E94" i="8" s="1" a="1"/>
  <c r="E94" i="8" s="1"/>
  <c r="AH73" i="8"/>
  <c r="H93" i="8" s="1" a="1"/>
  <c r="H93" i="8" s="1"/>
  <c r="Y73" i="8"/>
  <c r="E93" i="8" s="1" a="1"/>
  <c r="E93" i="8" s="1"/>
  <c r="AH72" i="8"/>
  <c r="H92" i="8" s="1" a="1"/>
  <c r="H92" i="8" s="1"/>
  <c r="Y72" i="8"/>
  <c r="E92" i="8" s="1" a="1"/>
  <c r="E92" i="8" s="1"/>
  <c r="AH71" i="8"/>
  <c r="H91" i="8" s="1" a="1"/>
  <c r="H91" i="8" s="1"/>
  <c r="Y71" i="8"/>
  <c r="E91" i="8" s="1" a="1"/>
  <c r="E91" i="8" s="1"/>
  <c r="AH70" i="8"/>
  <c r="H90" i="8" s="1" a="1"/>
  <c r="H90" i="8" s="1"/>
  <c r="Y70" i="8"/>
  <c r="E90" i="8" s="1" a="1"/>
  <c r="E90" i="8" s="1"/>
  <c r="AH69" i="8"/>
  <c r="H88" i="8" s="1" a="1"/>
  <c r="H88" i="8" s="1"/>
  <c r="Y69" i="8"/>
  <c r="E88" i="8" s="1" a="1"/>
  <c r="E88" i="8" s="1"/>
  <c r="AH68" i="8"/>
  <c r="H87" i="8" s="1" a="1"/>
  <c r="H87" i="8" s="1"/>
  <c r="Y68" i="8"/>
  <c r="E87" i="8" s="1" a="1"/>
  <c r="E87" i="8" s="1"/>
  <c r="AH67" i="8"/>
  <c r="H86" i="8" s="1" a="1"/>
  <c r="H86" i="8" s="1"/>
  <c r="Y67" i="8"/>
  <c r="E86" i="8" s="1" a="1"/>
  <c r="E86" i="8" s="1"/>
  <c r="AH66" i="8"/>
  <c r="H84" i="8" s="1" a="1"/>
  <c r="H84" i="8" s="1"/>
  <c r="Y66" i="8"/>
  <c r="E84" i="8" s="1" a="1"/>
  <c r="E84" i="8" s="1"/>
  <c r="AH65" i="8"/>
  <c r="H82" i="8" s="1" a="1"/>
  <c r="H82" i="8" s="1"/>
  <c r="Y65" i="8"/>
  <c r="E82" i="8" s="1" a="1"/>
  <c r="E82" i="8" s="1"/>
  <c r="AH64" i="8"/>
  <c r="H78" i="8" s="1" a="1"/>
  <c r="H78" i="8" s="1"/>
  <c r="Y64" i="8"/>
  <c r="E78" i="8" s="1" a="1"/>
  <c r="E78" i="8" s="1"/>
  <c r="AH63" i="8"/>
  <c r="H77" i="8" s="1" a="1"/>
  <c r="H77" i="8" s="1"/>
  <c r="Y63" i="8"/>
  <c r="E77" i="8" s="1" a="1"/>
  <c r="E77" i="8" s="1"/>
  <c r="AH62" i="8"/>
  <c r="H76" i="8" s="1" a="1"/>
  <c r="H76" i="8" s="1"/>
  <c r="Y62" i="8"/>
  <c r="E76" i="8" s="1" a="1"/>
  <c r="E76" i="8" s="1"/>
  <c r="AH61" i="8"/>
  <c r="H74" i="8" s="1" a="1"/>
  <c r="H74" i="8" s="1"/>
  <c r="Y61" i="8"/>
  <c r="E74" i="8" s="1" a="1"/>
  <c r="E74" i="8" s="1"/>
  <c r="AH60" i="8"/>
  <c r="H73" i="8" s="1" a="1"/>
  <c r="H73" i="8" s="1"/>
  <c r="Y60" i="8"/>
  <c r="E73" i="8" s="1" a="1"/>
  <c r="E73" i="8" s="1"/>
  <c r="AH59" i="8"/>
  <c r="H72" i="8" s="1" a="1"/>
  <c r="H72" i="8" s="1"/>
  <c r="Y59" i="8"/>
  <c r="E72" i="8" s="1" a="1"/>
  <c r="E72" i="8" s="1"/>
  <c r="AH58" i="8"/>
  <c r="H70" i="8" s="1" a="1"/>
  <c r="H70" i="8" s="1"/>
  <c r="Y58" i="8"/>
  <c r="E70" i="8" s="1" a="1"/>
  <c r="E70" i="8" s="1"/>
  <c r="AH57" i="8"/>
  <c r="H68" i="8" s="1" a="1"/>
  <c r="H68" i="8" s="1"/>
  <c r="Y57" i="8"/>
  <c r="E68" i="8" s="1" a="1"/>
  <c r="E68" i="8" s="1"/>
  <c r="AH56" i="8"/>
  <c r="H67" i="8" s="1" a="1"/>
  <c r="H67" i="8" s="1"/>
  <c r="Y56" i="8"/>
  <c r="E67" i="8" s="1" a="1"/>
  <c r="E67" i="8" s="1"/>
  <c r="AH55" i="8"/>
  <c r="H66" i="8" s="1" a="1"/>
  <c r="H66" i="8" s="1"/>
  <c r="Y55" i="8"/>
  <c r="E66" i="8" s="1" a="1"/>
  <c r="E66" i="8" s="1"/>
  <c r="AH54" i="8"/>
  <c r="H65" i="8" s="1" a="1"/>
  <c r="H65" i="8" s="1"/>
  <c r="Y54" i="8"/>
  <c r="E65" i="8" s="1" a="1"/>
  <c r="E65" i="8" s="1"/>
  <c r="AH53" i="8"/>
  <c r="H63" i="8" s="1" a="1"/>
  <c r="H63" i="8" s="1"/>
  <c r="Y53" i="8"/>
  <c r="E63" i="8" s="1" a="1"/>
  <c r="E63" i="8" s="1"/>
  <c r="AH52" i="8"/>
  <c r="H62" i="8" s="1" a="1"/>
  <c r="H62" i="8" s="1"/>
  <c r="Y52" i="8"/>
  <c r="E62" i="8" s="1" a="1"/>
  <c r="E62" i="8" s="1"/>
  <c r="AH51" i="8"/>
  <c r="H61" i="8" s="1" a="1"/>
  <c r="H61" i="8" s="1"/>
  <c r="Y51" i="8"/>
  <c r="E61" i="8" s="1" a="1"/>
  <c r="E61" i="8" s="1"/>
  <c r="AH50" i="8"/>
  <c r="H60" i="8" s="1" a="1"/>
  <c r="H60" i="8" s="1"/>
  <c r="Y50" i="8"/>
  <c r="E60" i="8" s="1" a="1"/>
  <c r="E60" i="8" s="1"/>
  <c r="AH49" i="8"/>
  <c r="H58" i="8" s="1" a="1"/>
  <c r="H58" i="8" s="1"/>
  <c r="Y49" i="8"/>
  <c r="E58" i="8" s="1" a="1"/>
  <c r="E58" i="8" s="1"/>
  <c r="AH48" i="8"/>
  <c r="H57" i="8" s="1" a="1"/>
  <c r="H57" i="8" s="1"/>
  <c r="Y48" i="8"/>
  <c r="E57" i="8" s="1" a="1"/>
  <c r="E57" i="8" s="1"/>
  <c r="AH47" i="8"/>
  <c r="H56" i="8" s="1" a="1"/>
  <c r="H56" i="8" s="1"/>
  <c r="Y47" i="8"/>
  <c r="E56" i="8" s="1" a="1"/>
  <c r="E56" i="8" s="1"/>
  <c r="AH46" i="8"/>
  <c r="H55" i="8" s="1" a="1"/>
  <c r="H55" i="8" s="1"/>
  <c r="Y46" i="8"/>
  <c r="E55" i="8" s="1" a="1"/>
  <c r="E55" i="8" s="1"/>
  <c r="AH45" i="8"/>
  <c r="H54" i="8" s="1" a="1"/>
  <c r="H54" i="8" s="1"/>
  <c r="Y45" i="8"/>
  <c r="E54" i="8" s="1" a="1"/>
  <c r="E54" i="8" s="1"/>
  <c r="AH44" i="8"/>
  <c r="H53" i="8" s="1" a="1"/>
  <c r="H53" i="8" s="1"/>
  <c r="Y44" i="8"/>
  <c r="E53" i="8" s="1" a="1"/>
  <c r="E53" i="8" s="1"/>
  <c r="AH43" i="8"/>
  <c r="H51" i="8" s="1" a="1"/>
  <c r="H51" i="8" s="1"/>
  <c r="Y43" i="8"/>
  <c r="E51" i="8" s="1" a="1"/>
  <c r="E51" i="8" s="1"/>
  <c r="AH42" i="8"/>
  <c r="H50" i="8" s="1" a="1"/>
  <c r="H50" i="8" s="1"/>
  <c r="Y42" i="8"/>
  <c r="E50" i="8" s="1" a="1"/>
  <c r="E50" i="8" s="1"/>
  <c r="AH41" i="8"/>
  <c r="H49" i="8" s="1" a="1"/>
  <c r="H49" i="8" s="1"/>
  <c r="Y41" i="8"/>
  <c r="E49" i="8" s="1" a="1"/>
  <c r="E49" i="8" s="1"/>
  <c r="AH40" i="8"/>
  <c r="H48" i="8" s="1" a="1"/>
  <c r="H48" i="8" s="1"/>
  <c r="Y40" i="8"/>
  <c r="E48" i="8" s="1" a="1"/>
  <c r="E48" i="8" s="1"/>
  <c r="AH39" i="8"/>
  <c r="H47" i="8" s="1" a="1"/>
  <c r="H47" i="8" s="1"/>
  <c r="Y39" i="8"/>
  <c r="E47" i="8" s="1" a="1"/>
  <c r="E47" i="8" s="1"/>
  <c r="AH38" i="8"/>
  <c r="H46" i="8" s="1" a="1"/>
  <c r="H46" i="8" s="1"/>
  <c r="Y38" i="8"/>
  <c r="E46" i="8" s="1" a="1"/>
  <c r="E46" i="8" s="1"/>
  <c r="AH37" i="8"/>
  <c r="H44" i="8" s="1" a="1"/>
  <c r="H44" i="8" s="1"/>
  <c r="Y37" i="8"/>
  <c r="E44" i="8" s="1" a="1"/>
  <c r="E44" i="8" s="1"/>
  <c r="AH36" i="8"/>
  <c r="H43" i="8" s="1" a="1"/>
  <c r="H43" i="8" s="1"/>
  <c r="Y36" i="8"/>
  <c r="E43" i="8" s="1" a="1"/>
  <c r="E43" i="8" s="1"/>
  <c r="AH35" i="8"/>
  <c r="H42" i="8" s="1" a="1"/>
  <c r="H42" i="8" s="1"/>
  <c r="Y35" i="8"/>
  <c r="E42" i="8" s="1" a="1"/>
  <c r="E42" i="8" s="1"/>
  <c r="AH34" i="8"/>
  <c r="H41" i="8" s="1" a="1"/>
  <c r="H41" i="8" s="1"/>
  <c r="Y34" i="8"/>
  <c r="E41" i="8" s="1" a="1"/>
  <c r="E41" i="8" s="1"/>
  <c r="AH33" i="8"/>
  <c r="H39" i="8" s="1" a="1"/>
  <c r="H39" i="8" s="1"/>
  <c r="Y33" i="8"/>
  <c r="E39" i="8" s="1" a="1"/>
  <c r="E39" i="8" s="1"/>
  <c r="AH32" i="8"/>
  <c r="H38" i="8" s="1" a="1"/>
  <c r="H38" i="8" s="1"/>
  <c r="Y32" i="8"/>
  <c r="E38" i="8" s="1" a="1"/>
  <c r="E38" i="8" s="1"/>
  <c r="AH31" i="8"/>
  <c r="H37" i="8" s="1" a="1"/>
  <c r="H37" i="8" s="1"/>
  <c r="Y31" i="8"/>
  <c r="E37" i="8" s="1" a="1"/>
  <c r="E37" i="8" s="1"/>
  <c r="AH30" i="8"/>
  <c r="H36" i="8" s="1" a="1"/>
  <c r="H36" i="8" s="1"/>
  <c r="Y30" i="8"/>
  <c r="E36" i="8" s="1" a="1"/>
  <c r="E36" i="8" s="1"/>
  <c r="AH29" i="8"/>
  <c r="H34" i="8" s="1" a="1"/>
  <c r="H34" i="8" s="1"/>
  <c r="Y29" i="8"/>
  <c r="E34" i="8" s="1" a="1"/>
  <c r="E34" i="8" s="1"/>
  <c r="AH28" i="8"/>
  <c r="H33" i="8" s="1" a="1"/>
  <c r="H33" i="8" s="1"/>
  <c r="Y28" i="8"/>
  <c r="E33" i="8" s="1" a="1"/>
  <c r="E33" i="8" s="1"/>
  <c r="AH27" i="8"/>
  <c r="H32" i="8" s="1" a="1"/>
  <c r="H32" i="8" s="1"/>
  <c r="Y27" i="8"/>
  <c r="E32" i="8" s="1" a="1"/>
  <c r="E32" i="8" s="1"/>
  <c r="AH26" i="8"/>
  <c r="H31" i="8" s="1" a="1"/>
  <c r="H31" i="8" s="1"/>
  <c r="Y26" i="8"/>
  <c r="E31" i="8" s="1" a="1"/>
  <c r="E31" i="8" s="1"/>
  <c r="AH25" i="8"/>
  <c r="H30" i="8" s="1" a="1"/>
  <c r="H30" i="8" s="1"/>
  <c r="Y25" i="8"/>
  <c r="E30" i="8" s="1" a="1"/>
  <c r="E30" i="8" s="1"/>
  <c r="AH24" i="8"/>
  <c r="H29" i="8" s="1" a="1"/>
  <c r="H29" i="8" s="1"/>
  <c r="Y24" i="8"/>
  <c r="E29" i="8" s="1" a="1"/>
  <c r="E29" i="8" s="1"/>
  <c r="AH23" i="8"/>
  <c r="H27" i="8" s="1" a="1"/>
  <c r="H27" i="8" s="1"/>
  <c r="Y23" i="8"/>
  <c r="E27" i="8" s="1" a="1"/>
  <c r="E27" i="8" s="1"/>
  <c r="AH22" i="8"/>
  <c r="H26" i="8" s="1" a="1"/>
  <c r="H26" i="8" s="1"/>
  <c r="Y22" i="8"/>
  <c r="E26" i="8" s="1" a="1"/>
  <c r="E26" i="8" s="1"/>
  <c r="AH21" i="8"/>
  <c r="H25" i="8" s="1" a="1"/>
  <c r="H25" i="8" s="1"/>
  <c r="Y21" i="8"/>
  <c r="E25" i="8" s="1" a="1"/>
  <c r="E25" i="8" s="1"/>
  <c r="AH20" i="8"/>
  <c r="H24" i="8" s="1" a="1"/>
  <c r="H24" i="8" s="1"/>
  <c r="Y20" i="8"/>
  <c r="E24" i="8" s="1" a="1"/>
  <c r="E24" i="8" s="1"/>
  <c r="AH19" i="8"/>
  <c r="H23" i="8" s="1" a="1"/>
  <c r="H23" i="8" s="1"/>
  <c r="Y19" i="8"/>
  <c r="E23" i="8" s="1" a="1"/>
  <c r="E23" i="8" s="1"/>
  <c r="AH18" i="8"/>
  <c r="H21" i="8" s="1" a="1"/>
  <c r="H21" i="8" s="1"/>
  <c r="Y18" i="8"/>
  <c r="E21" i="8" s="1" a="1"/>
  <c r="E21" i="8" s="1"/>
  <c r="AH17" i="8"/>
  <c r="H20" i="8" s="1" a="1"/>
  <c r="H20" i="8" s="1"/>
  <c r="Y17" i="8"/>
  <c r="E20" i="8" s="1" a="1"/>
  <c r="E20" i="8" s="1"/>
  <c r="AH16" i="8"/>
  <c r="H19" i="8" s="1" a="1"/>
  <c r="H19" i="8" s="1"/>
  <c r="Y16" i="8"/>
  <c r="E19" i="8" s="1" a="1"/>
  <c r="E19" i="8" s="1"/>
  <c r="AH15" i="8"/>
  <c r="H18" i="8" s="1" a="1"/>
  <c r="H18" i="8" s="1"/>
  <c r="Y15" i="8"/>
  <c r="E18" i="8" s="1" a="1"/>
  <c r="E18" i="8" s="1"/>
  <c r="AH14" i="8"/>
  <c r="H17" i="8" s="1" a="1"/>
  <c r="H17" i="8" s="1"/>
  <c r="Y14" i="8"/>
  <c r="E17" i="8" s="1" a="1"/>
  <c r="E17" i="8" s="1"/>
  <c r="AH13" i="8"/>
  <c r="H16" i="8" s="1" a="1"/>
  <c r="H16" i="8" s="1"/>
  <c r="Y13" i="8"/>
  <c r="E16" i="8" s="1" a="1"/>
  <c r="E16" i="8" s="1"/>
  <c r="AH12" i="8"/>
  <c r="H15" i="8" s="1" a="1"/>
  <c r="H15" i="8" s="1"/>
  <c r="Y12" i="8"/>
  <c r="E15" i="8" s="1" a="1"/>
  <c r="E15" i="8" s="1"/>
  <c r="AH11" i="8"/>
  <c r="H13" i="8" s="1" a="1"/>
  <c r="H13" i="8" s="1"/>
  <c r="Y11" i="8"/>
  <c r="E13" i="8" s="1" a="1"/>
  <c r="E13" i="8" s="1"/>
  <c r="AH10" i="8"/>
  <c r="H11" i="8" s="1" a="1"/>
  <c r="H11" i="8" s="1"/>
  <c r="Y10" i="8"/>
  <c r="E11" i="8" s="1" a="1"/>
  <c r="E11" i="8" s="1"/>
  <c r="AH9" i="8"/>
  <c r="H9" i="8" s="1" a="1"/>
  <c r="H9" i="8" s="1"/>
  <c r="Y9" i="8"/>
  <c r="E9" i="8" s="1" a="1"/>
  <c r="E9" i="8" s="1"/>
  <c r="N18" i="5"/>
  <c r="N17" i="5"/>
  <c r="N15" i="5"/>
  <c r="N13" i="5"/>
  <c r="N12" i="5"/>
  <c r="N11" i="5"/>
  <c r="N10" i="5"/>
  <c r="N8" i="5"/>
  <c r="S141" i="4"/>
  <c r="J141" i="4" s="1" a="1"/>
  <c r="J141" i="4"/>
  <c r="G141" i="4" s="1"/>
  <c r="S140" i="4"/>
  <c r="J140" i="4" s="1" a="1"/>
  <c r="J140" i="4"/>
  <c r="S139" i="4"/>
  <c r="J139" i="4" s="1" a="1"/>
  <c r="J139" i="4"/>
  <c r="G139" i="4" s="1"/>
  <c r="S138" i="4"/>
  <c r="J138" i="4" s="1" a="1"/>
  <c r="J138" i="4"/>
  <c r="S137" i="4"/>
  <c r="J137" i="4" s="1" a="1"/>
  <c r="J137" i="4"/>
  <c r="G137" i="4" s="1"/>
  <c r="S136" i="4"/>
  <c r="J136" i="4" s="1" a="1"/>
  <c r="J136" i="4"/>
  <c r="S135" i="4"/>
  <c r="J135" i="4" s="1" a="1"/>
  <c r="J135" i="4"/>
  <c r="G135" i="4" s="1"/>
  <c r="S134" i="4"/>
  <c r="J134" i="4" s="1" a="1"/>
  <c r="J134" i="4"/>
  <c r="S133" i="4"/>
  <c r="J133" i="4" s="1" a="1"/>
  <c r="J133" i="4"/>
  <c r="G133" i="4" s="1"/>
  <c r="S132" i="4"/>
  <c r="J132" i="4" s="1" a="1"/>
  <c r="J132" i="4"/>
  <c r="G132" i="4" s="1"/>
  <c r="S131" i="4"/>
  <c r="J131" i="4" s="1" a="1"/>
  <c r="J131" i="4"/>
  <c r="S130" i="4"/>
  <c r="J130" i="4" s="1" a="1"/>
  <c r="J130" i="4"/>
  <c r="G130" i="4" s="1"/>
  <c r="S129" i="4"/>
  <c r="J129" i="4" s="1" a="1"/>
  <c r="J129" i="4"/>
  <c r="G129" i="4" s="1"/>
  <c r="S128" i="4"/>
  <c r="J128" i="4" s="1" a="1"/>
  <c r="J128" i="4"/>
  <c r="S127" i="4"/>
  <c r="J127" i="4" s="1" a="1"/>
  <c r="J127" i="4"/>
  <c r="G127" i="4" s="1"/>
  <c r="S126" i="4"/>
  <c r="J126" i="4" s="1" a="1"/>
  <c r="J126" i="4"/>
  <c r="G126" i="4" s="1"/>
  <c r="S125" i="4"/>
  <c r="J125" i="4" s="1" a="1"/>
  <c r="J125" i="4"/>
  <c r="S124" i="4"/>
  <c r="J124" i="4" s="1" a="1"/>
  <c r="J124" i="4"/>
  <c r="G124" i="4" s="1"/>
  <c r="S123" i="4"/>
  <c r="J123" i="4" s="1" a="1"/>
  <c r="J123" i="4"/>
  <c r="S122" i="4"/>
  <c r="J122" i="4" s="1" a="1"/>
  <c r="J122" i="4"/>
  <c r="G122" i="4" s="1"/>
  <c r="S121" i="4"/>
  <c r="J121" i="4" s="1" a="1"/>
  <c r="J121" i="4"/>
  <c r="G121" i="4" s="1"/>
  <c r="S120" i="4"/>
  <c r="J120" i="4" s="1" a="1"/>
  <c r="J120" i="4"/>
  <c r="S119" i="4"/>
  <c r="J119" i="4" s="1" a="1"/>
  <c r="J119" i="4"/>
  <c r="G119" i="4" s="1"/>
  <c r="S118" i="4"/>
  <c r="J118" i="4" s="1" a="1"/>
  <c r="J118" i="4"/>
  <c r="S117" i="4"/>
  <c r="J117" i="4" s="1" a="1"/>
  <c r="J117" i="4"/>
  <c r="G117" i="4" s="1"/>
  <c r="S116" i="4"/>
  <c r="J116" i="4" s="1" a="1"/>
  <c r="J116" i="4"/>
  <c r="S115" i="4"/>
  <c r="J115" i="4" s="1" a="1"/>
  <c r="J115" i="4"/>
  <c r="G115" i="4" s="1"/>
  <c r="S114" i="4"/>
  <c r="J114" i="4" s="1" a="1"/>
  <c r="J114" i="4"/>
  <c r="S113" i="4"/>
  <c r="J113" i="4" s="1" a="1"/>
  <c r="J113" i="4"/>
  <c r="G113" i="4" s="1"/>
  <c r="S112" i="4"/>
  <c r="J112" i="4" s="1" a="1"/>
  <c r="J112" i="4"/>
  <c r="S111" i="4"/>
  <c r="J111" i="4" s="1" a="1"/>
  <c r="J111" i="4"/>
  <c r="G111" i="4" s="1"/>
  <c r="S110" i="4"/>
  <c r="J110" i="4" s="1" a="1"/>
  <c r="J110" i="4"/>
  <c r="G110" i="4" s="1"/>
  <c r="S109" i="4"/>
  <c r="J109" i="4" s="1" a="1"/>
  <c r="J109" i="4"/>
  <c r="S108" i="4"/>
  <c r="J108" i="4" s="1" a="1"/>
  <c r="J108" i="4"/>
  <c r="G108" i="4" s="1"/>
  <c r="S107" i="4"/>
  <c r="J107" i="4" s="1" a="1"/>
  <c r="J107" i="4"/>
  <c r="G107" i="4" s="1"/>
  <c r="S106" i="4"/>
  <c r="J106" i="4" s="1" a="1"/>
  <c r="J106" i="4"/>
  <c r="G106" i="4" s="1"/>
  <c r="S105" i="4"/>
  <c r="J105" i="4" s="1" a="1"/>
  <c r="J105" i="4"/>
  <c r="S104" i="4"/>
  <c r="J104" i="4" s="1" a="1"/>
  <c r="J104" i="4"/>
  <c r="G104" i="4" s="1"/>
  <c r="S103" i="4"/>
  <c r="J103" i="4" s="1" a="1"/>
  <c r="J103" i="4"/>
  <c r="G103" i="4" s="1"/>
  <c r="S102" i="4"/>
  <c r="J102" i="4" s="1" a="1"/>
  <c r="J102" i="4"/>
  <c r="S101" i="4"/>
  <c r="J101" i="4" s="1" a="1"/>
  <c r="J101" i="4"/>
  <c r="G101" i="4" s="1"/>
  <c r="S100" i="4"/>
  <c r="J100" i="4" s="1" a="1"/>
  <c r="J100" i="4"/>
  <c r="G100" i="4" s="1"/>
  <c r="S99" i="4"/>
  <c r="J99" i="4" s="1" a="1"/>
  <c r="J99" i="4"/>
  <c r="G99" i="4" s="1"/>
  <c r="S98" i="4"/>
  <c r="J98" i="4" s="1" a="1"/>
  <c r="J98" i="4"/>
  <c r="G98" i="4" s="1"/>
  <c r="S97" i="4"/>
  <c r="J97" i="4" s="1" a="1"/>
  <c r="J97" i="4"/>
  <c r="S96" i="4"/>
  <c r="J96" i="4" s="1" a="1"/>
  <c r="J96" i="4"/>
  <c r="G96" i="4" s="1"/>
  <c r="S95" i="4"/>
  <c r="J95" i="4" s="1" a="1"/>
  <c r="J95" i="4"/>
  <c r="G95" i="4" s="1"/>
  <c r="S94" i="4"/>
  <c r="J94" i="4" s="1" a="1"/>
  <c r="J94" i="4"/>
  <c r="G94" i="4" s="1"/>
  <c r="S93" i="4"/>
  <c r="J93" i="4" s="1" a="1"/>
  <c r="J93" i="4"/>
  <c r="G93" i="4" s="1"/>
  <c r="S92" i="4"/>
  <c r="J92" i="4" s="1" a="1"/>
  <c r="J92" i="4"/>
  <c r="S91" i="4"/>
  <c r="J91" i="4" s="1" a="1"/>
  <c r="J91" i="4"/>
  <c r="G91" i="4" s="1"/>
  <c r="S90" i="4"/>
  <c r="J90" i="4" s="1" a="1"/>
  <c r="J90" i="4"/>
  <c r="G90" i="4" s="1"/>
  <c r="S89" i="4"/>
  <c r="J89" i="4" s="1" a="1"/>
  <c r="J89" i="4"/>
  <c r="S88" i="4"/>
  <c r="J88" i="4" s="1" a="1"/>
  <c r="J88" i="4"/>
  <c r="G88" i="4" s="1"/>
  <c r="S87" i="4"/>
  <c r="J87" i="4" s="1" a="1"/>
  <c r="J87" i="4"/>
  <c r="S86" i="4"/>
  <c r="J86" i="4" s="1" a="1"/>
  <c r="J86" i="4"/>
  <c r="G86" i="4" s="1"/>
  <c r="S85" i="4"/>
  <c r="J85" i="4" s="1" a="1"/>
  <c r="J85" i="4"/>
  <c r="S84" i="4"/>
  <c r="J84" i="4" s="1" a="1"/>
  <c r="J84" i="4"/>
  <c r="G84" i="4" s="1"/>
  <c r="S83" i="4"/>
  <c r="J83" i="4" s="1" a="1"/>
  <c r="J83" i="4"/>
  <c r="G83" i="4" s="1"/>
  <c r="S82" i="4"/>
  <c r="J82" i="4" s="1" a="1"/>
  <c r="J82" i="4"/>
  <c r="G82" i="4" s="1"/>
  <c r="S81" i="4"/>
  <c r="J81" i="4" s="1" a="1"/>
  <c r="J81" i="4"/>
  <c r="G81" i="4" s="1"/>
  <c r="S80" i="4"/>
  <c r="J80" i="4" s="1" a="1"/>
  <c r="J80" i="4"/>
  <c r="S79" i="4"/>
  <c r="J79" i="4" s="1" a="1"/>
  <c r="J79" i="4"/>
  <c r="G79" i="4" s="1"/>
  <c r="S78" i="4"/>
  <c r="J78" i="4" s="1" a="1"/>
  <c r="J78" i="4"/>
  <c r="G78" i="4" s="1"/>
  <c r="S77" i="4"/>
  <c r="J77" i="4" s="1" a="1"/>
  <c r="J77" i="4"/>
  <c r="G77" i="4" s="1"/>
  <c r="S76" i="4"/>
  <c r="J76" i="4" s="1" a="1"/>
  <c r="J76" i="4"/>
  <c r="G76" i="4" s="1"/>
  <c r="S75" i="4"/>
  <c r="J75" i="4" s="1" a="1"/>
  <c r="J75" i="4"/>
  <c r="S74" i="4"/>
  <c r="J74" i="4" s="1" a="1"/>
  <c r="J74" i="4"/>
  <c r="G74" i="4" s="1"/>
  <c r="S73" i="4"/>
  <c r="J73" i="4" s="1" a="1"/>
  <c r="J73" i="4"/>
  <c r="G73" i="4" s="1"/>
  <c r="S72" i="4"/>
  <c r="J72" i="4" s="1" a="1"/>
  <c r="J72" i="4"/>
  <c r="G72" i="4" s="1"/>
  <c r="S71" i="4"/>
  <c r="J71" i="4" s="1" a="1"/>
  <c r="J71" i="4"/>
  <c r="S70" i="4"/>
  <c r="J70" i="4" s="1" a="1"/>
  <c r="J70" i="4"/>
  <c r="G70" i="4" s="1"/>
  <c r="S69" i="4"/>
  <c r="J69" i="4" s="1" a="1"/>
  <c r="J69" i="4"/>
  <c r="G69" i="4" s="1"/>
  <c r="S68" i="4"/>
  <c r="J68" i="4" s="1" a="1"/>
  <c r="J68" i="4"/>
  <c r="S67" i="4"/>
  <c r="J67" i="4" s="1" a="1"/>
  <c r="J67" i="4"/>
  <c r="G67" i="4" s="1"/>
  <c r="S66" i="4"/>
  <c r="J66" i="4" s="1" a="1"/>
  <c r="J66" i="4"/>
  <c r="G66" i="4" s="1"/>
  <c r="S65" i="4"/>
  <c r="J65" i="4" s="1" a="1"/>
  <c r="J65" i="4"/>
  <c r="G65" i="4" s="1"/>
  <c r="S64" i="4"/>
  <c r="J64" i="4" s="1" a="1"/>
  <c r="J64" i="4"/>
  <c r="S63" i="4"/>
  <c r="J63" i="4" s="1" a="1"/>
  <c r="J63" i="4"/>
  <c r="G63" i="4" s="1"/>
  <c r="S62" i="4"/>
  <c r="J62" i="4" s="1" a="1"/>
  <c r="J62" i="4"/>
  <c r="G62" i="4" s="1"/>
  <c r="S61" i="4"/>
  <c r="J61" i="4" s="1" a="1"/>
  <c r="J61" i="4"/>
  <c r="G61" i="4" s="1"/>
  <c r="S60" i="4"/>
  <c r="J60" i="4" s="1" a="1"/>
  <c r="J60" i="4"/>
  <c r="S59" i="4"/>
  <c r="J59" i="4" s="1" a="1"/>
  <c r="J59" i="4"/>
  <c r="G59" i="4" s="1"/>
  <c r="S58" i="4"/>
  <c r="J58" i="4" s="1" a="1"/>
  <c r="J58" i="4"/>
  <c r="G58" i="4" s="1"/>
  <c r="S57" i="4"/>
  <c r="J57" i="4" s="1" a="1"/>
  <c r="J57" i="4"/>
  <c r="G57" i="4" s="1"/>
  <c r="S56" i="4"/>
  <c r="J56" i="4" s="1" a="1"/>
  <c r="J56" i="4"/>
  <c r="S55" i="4"/>
  <c r="J55" i="4" s="1" a="1"/>
  <c r="J55" i="4"/>
  <c r="G55" i="4" s="1"/>
  <c r="S54" i="4"/>
  <c r="J54" i="4" s="1" a="1"/>
  <c r="J54" i="4"/>
  <c r="G54" i="4" s="1"/>
  <c r="S53" i="4"/>
  <c r="J53" i="4" s="1" a="1"/>
  <c r="J53" i="4"/>
  <c r="S52" i="4"/>
  <c r="J52" i="4" s="1" a="1"/>
  <c r="J52" i="4"/>
  <c r="G52" i="4" s="1"/>
  <c r="S51" i="4"/>
  <c r="J51" i="4" s="1" a="1"/>
  <c r="J51" i="4"/>
  <c r="S50" i="4"/>
  <c r="J50" i="4" s="1" a="1"/>
  <c r="J50" i="4"/>
  <c r="G50" i="4" s="1"/>
  <c r="S49" i="4"/>
  <c r="J49" i="4" s="1" a="1"/>
  <c r="J49" i="4"/>
  <c r="G49" i="4" s="1"/>
  <c r="S48" i="4"/>
  <c r="J48" i="4" s="1" a="1"/>
  <c r="J48" i="4"/>
  <c r="S47" i="4"/>
  <c r="J47" i="4" s="1" a="1"/>
  <c r="J47" i="4"/>
  <c r="G47" i="4" s="1"/>
  <c r="S46" i="4"/>
  <c r="J46" i="4" s="1" a="1"/>
  <c r="J46" i="4"/>
  <c r="S45" i="4"/>
  <c r="J45" i="4" s="1" a="1"/>
  <c r="J45" i="4"/>
  <c r="G45" i="4" s="1"/>
  <c r="S44" i="4"/>
  <c r="J44" i="4" s="1" a="1"/>
  <c r="J44" i="4"/>
  <c r="G44" i="4" s="1"/>
  <c r="S43" i="4"/>
  <c r="J43" i="4" s="1" a="1"/>
  <c r="J43" i="4"/>
  <c r="S42" i="4"/>
  <c r="J42" i="4" s="1" a="1"/>
  <c r="J42" i="4"/>
  <c r="G42" i="4" s="1"/>
  <c r="S41" i="4"/>
  <c r="J41" i="4" s="1" a="1"/>
  <c r="J41" i="4"/>
  <c r="G41" i="4" s="1"/>
  <c r="S40" i="4"/>
  <c r="J40" i="4" s="1" a="1"/>
  <c r="J40" i="4"/>
  <c r="G40" i="4" s="1"/>
  <c r="S39" i="4"/>
  <c r="J39" i="4" s="1" a="1"/>
  <c r="J39" i="4"/>
  <c r="S38" i="4"/>
  <c r="J38" i="4" s="1" a="1"/>
  <c r="J38" i="4"/>
  <c r="G38" i="4" s="1"/>
  <c r="S37" i="4"/>
  <c r="J37" i="4" s="1" a="1"/>
  <c r="J37" i="4"/>
  <c r="G37" i="4" s="1"/>
  <c r="S36" i="4"/>
  <c r="J36" i="4" s="1" a="1"/>
  <c r="J36" i="4"/>
  <c r="S35" i="4"/>
  <c r="J35" i="4" s="1" a="1"/>
  <c r="J35" i="4"/>
  <c r="G35" i="4" s="1"/>
  <c r="S34" i="4"/>
  <c r="J34" i="4" s="1" a="1"/>
  <c r="J34" i="4"/>
  <c r="G34" i="4" s="1"/>
  <c r="E11" i="5" s="1"/>
  <c r="S33" i="4"/>
  <c r="J33" i="4" s="1" a="1"/>
  <c r="J33" i="4"/>
  <c r="S32" i="4"/>
  <c r="J32" i="4" s="1" a="1"/>
  <c r="J32" i="4"/>
  <c r="G32" i="4" s="1"/>
  <c r="S31" i="4"/>
  <c r="J31" i="4" s="1" a="1"/>
  <c r="J31" i="4"/>
  <c r="S30" i="4"/>
  <c r="J30" i="4" s="1" a="1"/>
  <c r="J30" i="4"/>
  <c r="G30" i="4" s="1"/>
  <c r="S29" i="4"/>
  <c r="J29" i="4" s="1" a="1"/>
  <c r="J29" i="4"/>
  <c r="G29" i="4" s="1"/>
  <c r="S28" i="4"/>
  <c r="J28" i="4" s="1" a="1"/>
  <c r="J28" i="4"/>
  <c r="S27" i="4"/>
  <c r="J27" i="4" s="1" a="1"/>
  <c r="J27" i="4"/>
  <c r="G27" i="4" s="1"/>
  <c r="E15" i="5" s="1"/>
  <c r="S26" i="4"/>
  <c r="J26" i="4" s="1" a="1"/>
  <c r="J26" i="4"/>
  <c r="G26" i="4" s="1"/>
  <c r="S25" i="4"/>
  <c r="J25" i="4" s="1" a="1"/>
  <c r="J25" i="4"/>
  <c r="G25" i="4" s="1"/>
  <c r="S24" i="4"/>
  <c r="J24" i="4" s="1" a="1"/>
  <c r="J24" i="4"/>
  <c r="G24" i="4" s="1"/>
  <c r="E12" i="5" s="1"/>
  <c r="S23" i="4"/>
  <c r="J23" i="4" s="1" a="1"/>
  <c r="J23" i="4"/>
  <c r="S22" i="4"/>
  <c r="J22" i="4" s="1" a="1"/>
  <c r="J22" i="4"/>
  <c r="G22" i="4" s="1"/>
  <c r="E18" i="5" s="1"/>
  <c r="S21" i="4"/>
  <c r="J21" i="4" s="1" a="1"/>
  <c r="J21" i="4"/>
  <c r="G21" i="4" s="1"/>
  <c r="S20" i="4"/>
  <c r="J20" i="4" s="1" a="1"/>
  <c r="J20" i="4"/>
  <c r="G20" i="4" s="1"/>
  <c r="S19" i="4"/>
  <c r="J19" i="4" s="1" a="1"/>
  <c r="J19" i="4"/>
  <c r="S18" i="4"/>
  <c r="J18" i="4" s="1" a="1"/>
  <c r="J18" i="4"/>
  <c r="G18" i="4" s="1"/>
  <c r="S17" i="4"/>
  <c r="J17" i="4" s="1" a="1"/>
  <c r="J17" i="4"/>
  <c r="G17" i="4" s="1"/>
  <c r="S16" i="4"/>
  <c r="J16" i="4" s="1" a="1"/>
  <c r="J16" i="4"/>
  <c r="G16" i="4" s="1"/>
  <c r="S15" i="4"/>
  <c r="J15" i="4" s="1" a="1"/>
  <c r="J15" i="4"/>
  <c r="G15" i="4" s="1"/>
  <c r="F15" i="4" s="1"/>
  <c r="S14" i="4"/>
  <c r="J14" i="4" s="1" a="1"/>
  <c r="J14" i="4"/>
  <c r="G14" i="4" s="1"/>
  <c r="F14" i="4" s="1"/>
  <c r="S13" i="4"/>
  <c r="J13" i="4" s="1" a="1"/>
  <c r="J13" i="4"/>
  <c r="G13" i="4" s="1"/>
  <c r="F13" i="4" s="1"/>
  <c r="S12" i="4"/>
  <c r="J12" i="4" s="1" a="1"/>
  <c r="J12" i="4"/>
  <c r="G12" i="4" s="1"/>
  <c r="F12" i="4" s="1"/>
  <c r="S11" i="4"/>
  <c r="J11" i="4" s="1" a="1"/>
  <c r="J11" i="4"/>
  <c r="G11" i="4" s="1"/>
  <c r="F11" i="4" s="1"/>
  <c r="S10" i="4"/>
  <c r="J10" i="4" s="1" a="1"/>
  <c r="J10" i="4"/>
  <c r="G10" i="4" s="1"/>
  <c r="S9" i="4"/>
  <c r="J9" i="4" s="1" a="1"/>
  <c r="J9" i="4"/>
  <c r="S8" i="4"/>
  <c r="J8" i="4" s="1" a="1"/>
  <c r="J8" i="4"/>
  <c r="G8" i="4" s="1"/>
  <c r="E17" i="5" s="1"/>
  <c r="S7" i="4"/>
  <c r="J7" i="4" s="1" a="1"/>
  <c r="J7" i="4"/>
  <c r="B11" i="18"/>
  <c r="B10" i="18"/>
  <c r="B9" i="18"/>
  <c r="B7" i="18"/>
  <c r="B6" i="18"/>
  <c r="B5" i="18"/>
  <c r="B4" i="18"/>
  <c r="B2" i="18"/>
  <c r="F17" i="25"/>
  <c r="C17" i="25"/>
  <c r="F16" i="25"/>
  <c r="C16" i="25"/>
  <c r="F15" i="25"/>
  <c r="C15" i="25"/>
  <c r="F13" i="25"/>
  <c r="C13" i="25"/>
  <c r="F11" i="25"/>
  <c r="C11" i="25"/>
  <c r="F10" i="25"/>
  <c r="C10" i="25"/>
  <c r="F9" i="25"/>
  <c r="C9" i="25"/>
  <c r="F8" i="25"/>
  <c r="C8" i="25"/>
  <c r="F7" i="25"/>
  <c r="C7" i="25"/>
  <c r="F6" i="25"/>
  <c r="C6" i="25"/>
  <c r="F5" i="25"/>
  <c r="C5" i="25"/>
  <c r="F4" i="25"/>
  <c r="C4" i="25"/>
  <c r="F3" i="25"/>
  <c r="C3" i="25"/>
  <c r="F2" i="25"/>
  <c r="C2" i="25"/>
  <c r="A19" i="17"/>
  <c r="F17" i="17"/>
  <c r="C17" i="17"/>
  <c r="F16" i="17"/>
  <c r="C16" i="17"/>
  <c r="F15" i="17"/>
  <c r="C15" i="17"/>
  <c r="F14" i="17"/>
  <c r="C14" i="17"/>
  <c r="F13" i="17"/>
  <c r="C13" i="17"/>
  <c r="F12" i="17"/>
  <c r="C12" i="17"/>
  <c r="F11" i="17"/>
  <c r="C11" i="17"/>
  <c r="F8" i="17"/>
  <c r="C8" i="17"/>
  <c r="A22" i="17" s="1" a="1"/>
  <c r="A22" i="17" s="1"/>
  <c r="F6" i="17"/>
  <c r="C6" i="17"/>
  <c r="F5" i="17"/>
  <c r="C5" i="17"/>
  <c r="F4" i="17"/>
  <c r="C4" i="17"/>
  <c r="A19" i="17" s="1" a="1"/>
  <c r="F2" i="17"/>
  <c r="C2" i="17"/>
  <c r="A27" i="16"/>
  <c r="C17" i="16"/>
  <c r="C16" i="16"/>
  <c r="C15" i="16"/>
  <c r="C13" i="16"/>
  <c r="A27" i="16" s="1" a="1"/>
  <c r="C11" i="16"/>
  <c r="C10" i="16"/>
  <c r="C9" i="16"/>
  <c r="C8" i="16"/>
  <c r="C7" i="16"/>
  <c r="C6" i="16"/>
  <c r="C5" i="16"/>
  <c r="C4" i="16"/>
  <c r="C3" i="16"/>
  <c r="C2" i="16"/>
  <c r="H17" i="15"/>
  <c r="F17" i="15"/>
  <c r="C17" i="15"/>
  <c r="H16" i="15"/>
  <c r="F16" i="15"/>
  <c r="C16" i="15"/>
  <c r="H15" i="15"/>
  <c r="F15" i="15"/>
  <c r="C15" i="15"/>
  <c r="H14" i="15"/>
  <c r="F14" i="15"/>
  <c r="C14" i="15"/>
  <c r="H13" i="15"/>
  <c r="F13" i="15"/>
  <c r="C13" i="15"/>
  <c r="H12" i="15"/>
  <c r="F12" i="15"/>
  <c r="C12" i="15"/>
  <c r="H11" i="15"/>
  <c r="F11" i="15"/>
  <c r="C11" i="15"/>
  <c r="H8" i="15"/>
  <c r="F8" i="15"/>
  <c r="C8" i="15"/>
  <c r="H6" i="15"/>
  <c r="F6" i="15"/>
  <c r="C6" i="15"/>
  <c r="H5" i="15"/>
  <c r="F5" i="15"/>
  <c r="C5" i="15"/>
  <c r="H4" i="15"/>
  <c r="F4" i="15"/>
  <c r="C4" i="15"/>
  <c r="H2" i="15"/>
  <c r="F2" i="15"/>
  <c r="C2" i="15"/>
  <c r="C17" i="14"/>
  <c r="C16" i="14"/>
  <c r="C15" i="14"/>
  <c r="C13" i="14"/>
  <c r="A27" i="14" s="1" a="1"/>
  <c r="A27" i="14" s="1"/>
  <c r="C11" i="14"/>
  <c r="C10" i="14"/>
  <c r="C9" i="14"/>
  <c r="C8" i="14"/>
  <c r="C7" i="14"/>
  <c r="C6" i="14"/>
  <c r="C5" i="14"/>
  <c r="C4" i="14"/>
  <c r="C3" i="14"/>
  <c r="C2" i="14"/>
  <c r="G17" i="13"/>
  <c r="C17" i="13"/>
  <c r="G16" i="13"/>
  <c r="C16" i="13"/>
  <c r="G15" i="13"/>
  <c r="C15" i="13"/>
  <c r="G14" i="13"/>
  <c r="C14" i="13"/>
  <c r="G13" i="13"/>
  <c r="C13" i="13"/>
  <c r="G12" i="13"/>
  <c r="C12" i="13"/>
  <c r="G11" i="13"/>
  <c r="C11" i="13"/>
  <c r="G8" i="13"/>
  <c r="C8" i="13"/>
  <c r="G6" i="13"/>
  <c r="C6" i="13"/>
  <c r="G5" i="13"/>
  <c r="C5" i="13"/>
  <c r="G4" i="13"/>
  <c r="C4" i="13"/>
  <c r="A19" i="13" s="1" a="1"/>
  <c r="A19" i="13" s="1"/>
  <c r="G2" i="13"/>
  <c r="C2" i="13"/>
  <c r="B6" i="12"/>
  <c r="B5" i="12"/>
  <c r="B4" i="12"/>
  <c r="B3" i="12"/>
  <c r="B2" i="12"/>
  <c r="A22" i="15" l="1" a="1"/>
  <c r="A22" i="15" s="1"/>
  <c r="A23" i="17" a="1"/>
  <c r="A23" i="17" s="1"/>
  <c r="A19" i="25" a="1"/>
  <c r="A19" i="25" s="1"/>
  <c r="H12" i="4"/>
  <c r="I12" i="4"/>
  <c r="H18" i="4"/>
  <c r="I18" i="4"/>
  <c r="H24" i="4"/>
  <c r="I24" i="4"/>
  <c r="H30" i="4"/>
  <c r="I30" i="4"/>
  <c r="H42" i="4"/>
  <c r="I42" i="4"/>
  <c r="H54" i="4"/>
  <c r="I54" i="4"/>
  <c r="I66" i="4"/>
  <c r="H66" i="4"/>
  <c r="H72" i="4"/>
  <c r="I72" i="4"/>
  <c r="I78" i="4"/>
  <c r="H78" i="4"/>
  <c r="H84" i="4"/>
  <c r="I84" i="4"/>
  <c r="I90" i="4"/>
  <c r="H90" i="4"/>
  <c r="H96" i="4"/>
  <c r="I96" i="4"/>
  <c r="H108" i="4"/>
  <c r="I108" i="4"/>
  <c r="H126" i="4"/>
  <c r="I126" i="4"/>
  <c r="H132" i="4"/>
  <c r="I132" i="4"/>
  <c r="H29" i="4"/>
  <c r="I29" i="4"/>
  <c r="H35" i="4"/>
  <c r="I35" i="4"/>
  <c r="H47" i="4"/>
  <c r="I47" i="4"/>
  <c r="I59" i="4"/>
  <c r="H59" i="4"/>
  <c r="H77" i="4"/>
  <c r="I77" i="4"/>
  <c r="I83" i="4"/>
  <c r="H83" i="4"/>
  <c r="I95" i="4"/>
  <c r="H95" i="4"/>
  <c r="H107" i="4"/>
  <c r="I107" i="4"/>
  <c r="H113" i="4"/>
  <c r="I113" i="4"/>
  <c r="H119" i="4"/>
  <c r="I119" i="4"/>
  <c r="H137" i="4"/>
  <c r="I137" i="4"/>
  <c r="A31" i="17" a="1"/>
  <c r="A23" i="15" a="1"/>
  <c r="A23" i="15" s="1"/>
  <c r="H55" i="4"/>
  <c r="I55" i="4"/>
  <c r="A22" i="13" a="1"/>
  <c r="A22" i="13" s="1"/>
  <c r="A28" i="14" a="1"/>
  <c r="A28" i="14" s="1"/>
  <c r="A27" i="25" a="1"/>
  <c r="A27" i="25" s="1"/>
  <c r="I8" i="4"/>
  <c r="G17" i="5" s="1"/>
  <c r="H8" i="4"/>
  <c r="F17" i="5" s="1"/>
  <c r="H14" i="4"/>
  <c r="I14" i="4"/>
  <c r="H20" i="4"/>
  <c r="I20" i="4"/>
  <c r="H26" i="4"/>
  <c r="I26" i="4"/>
  <c r="H32" i="4"/>
  <c r="I32" i="4"/>
  <c r="H38" i="4"/>
  <c r="I38" i="4"/>
  <c r="H44" i="4"/>
  <c r="I44" i="4"/>
  <c r="H50" i="4"/>
  <c r="I50" i="4"/>
  <c r="H62" i="4"/>
  <c r="I62" i="4"/>
  <c r="H74" i="4"/>
  <c r="I74" i="4"/>
  <c r="H86" i="4"/>
  <c r="I86" i="4"/>
  <c r="H98" i="4"/>
  <c r="I98" i="4"/>
  <c r="H104" i="4"/>
  <c r="I104" i="4"/>
  <c r="H110" i="4"/>
  <c r="I110" i="4"/>
  <c r="H122" i="4"/>
  <c r="I122" i="4"/>
  <c r="H11" i="4"/>
  <c r="I11" i="4"/>
  <c r="A19" i="15" a="1"/>
  <c r="A19" i="15" s="1"/>
  <c r="A31" i="15" s="1" a="1"/>
  <c r="H13" i="4"/>
  <c r="I13" i="4"/>
  <c r="H67" i="4"/>
  <c r="I67" i="4"/>
  <c r="A23" i="13" a="1"/>
  <c r="A23" i="13" s="1"/>
  <c r="A19" i="14" a="1"/>
  <c r="A19" i="14" s="1"/>
  <c r="A31" i="14" s="1" a="1"/>
  <c r="A28" i="16" a="1"/>
  <c r="A28" i="16" s="1"/>
  <c r="H15" i="4"/>
  <c r="I15" i="4"/>
  <c r="H21" i="4"/>
  <c r="I21" i="4"/>
  <c r="H27" i="4"/>
  <c r="F15" i="5" s="1"/>
  <c r="I27" i="4"/>
  <c r="H45" i="4"/>
  <c r="I45" i="4"/>
  <c r="H57" i="4"/>
  <c r="I57" i="4"/>
  <c r="H63" i="4"/>
  <c r="I63" i="4"/>
  <c r="H69" i="4"/>
  <c r="I69" i="4"/>
  <c r="H81" i="4"/>
  <c r="I81" i="4"/>
  <c r="H93" i="4"/>
  <c r="I93" i="4"/>
  <c r="H99" i="4"/>
  <c r="I99" i="4"/>
  <c r="H111" i="4"/>
  <c r="I111" i="4"/>
  <c r="H117" i="4"/>
  <c r="I117" i="4"/>
  <c r="H129" i="4"/>
  <c r="I129" i="4"/>
  <c r="I135" i="4"/>
  <c r="H135" i="4"/>
  <c r="H141" i="4"/>
  <c r="I141" i="4"/>
  <c r="H25" i="4"/>
  <c r="I25" i="4"/>
  <c r="I37" i="4"/>
  <c r="H37" i="4"/>
  <c r="H49" i="4"/>
  <c r="I49" i="4"/>
  <c r="I61" i="4"/>
  <c r="H61" i="4"/>
  <c r="H73" i="4"/>
  <c r="I73" i="4"/>
  <c r="H79" i="4"/>
  <c r="I79" i="4"/>
  <c r="H91" i="4"/>
  <c r="I91" i="4"/>
  <c r="H103" i="4"/>
  <c r="I103" i="4"/>
  <c r="H115" i="4"/>
  <c r="I115" i="4"/>
  <c r="H121" i="4"/>
  <c r="I121" i="4"/>
  <c r="H127" i="4"/>
  <c r="I127" i="4"/>
  <c r="I133" i="4"/>
  <c r="H133" i="4"/>
  <c r="H139" i="4"/>
  <c r="I139" i="4"/>
  <c r="E10" i="5"/>
  <c r="E8" i="5" s="1"/>
  <c r="H17" i="4"/>
  <c r="I17" i="4"/>
  <c r="H41" i="4"/>
  <c r="I41" i="4"/>
  <c r="H65" i="4"/>
  <c r="I65" i="4"/>
  <c r="I101" i="4"/>
  <c r="H101" i="4"/>
  <c r="F10" i="4"/>
  <c r="E13" i="5"/>
  <c r="A19" i="16" a="1"/>
  <c r="A19" i="16" s="1"/>
  <c r="A28" i="25" a="1"/>
  <c r="A28" i="25" s="1"/>
  <c r="H10" i="4"/>
  <c r="I10" i="4"/>
  <c r="H16" i="4"/>
  <c r="I16" i="4"/>
  <c r="H22" i="4"/>
  <c r="I22" i="4"/>
  <c r="H34" i="4"/>
  <c r="F11" i="5" s="1"/>
  <c r="I34" i="4"/>
  <c r="G11" i="5" s="1"/>
  <c r="H40" i="4"/>
  <c r="I40" i="4"/>
  <c r="H52" i="4"/>
  <c r="I52" i="4"/>
  <c r="H58" i="4"/>
  <c r="I58" i="4"/>
  <c r="H70" i="4"/>
  <c r="I70" i="4"/>
  <c r="H76" i="4"/>
  <c r="I76" i="4"/>
  <c r="H82" i="4"/>
  <c r="I82" i="4"/>
  <c r="H88" i="4"/>
  <c r="I88" i="4"/>
  <c r="H94" i="4"/>
  <c r="I94" i="4"/>
  <c r="H100" i="4"/>
  <c r="I100" i="4"/>
  <c r="H106" i="4"/>
  <c r="I106" i="4"/>
  <c r="H124" i="4"/>
  <c r="I124" i="4"/>
  <c r="H130" i="4"/>
  <c r="I130" i="4"/>
  <c r="K11" i="5" l="1"/>
  <c r="H11" i="5"/>
  <c r="I11" i="5"/>
  <c r="C43" i="17" a="1"/>
  <c r="C43" i="17" s="1"/>
  <c r="D43" i="17" a="1"/>
  <c r="A31" i="17"/>
  <c r="F12" i="5"/>
  <c r="F10" i="5" s="1"/>
  <c r="F8" i="5" s="1"/>
  <c r="A43" i="15" a="1"/>
  <c r="A43" i="15" s="1"/>
  <c r="C43" i="15" a="1"/>
  <c r="C43" i="15" s="1"/>
  <c r="D43" i="15" a="1"/>
  <c r="D43" i="15" s="1"/>
  <c r="A31" i="15"/>
  <c r="A43" i="14" a="1"/>
  <c r="A43" i="14" s="1"/>
  <c r="A31" i="14"/>
  <c r="H17" i="5"/>
  <c r="K17" i="5"/>
  <c r="I17" i="5"/>
  <c r="A31" i="25" a="1"/>
  <c r="A31" i="25" s="1"/>
  <c r="A43" i="25" a="1"/>
  <c r="A43" i="25" s="1"/>
  <c r="G12" i="5"/>
  <c r="F13" i="5"/>
  <c r="A43" i="16" a="1"/>
  <c r="A43" i="16" s="1"/>
  <c r="A31" i="16" a="1"/>
  <c r="A31" i="16" s="1"/>
  <c r="G13" i="5"/>
  <c r="G18" i="5"/>
  <c r="F18" i="5"/>
  <c r="G15" i="5"/>
  <c r="A31" i="13" a="1"/>
  <c r="L11" i="5" l="1"/>
  <c r="L17" i="5"/>
  <c r="K12" i="5"/>
  <c r="H12" i="5"/>
  <c r="L12" i="5"/>
  <c r="I12" i="5"/>
  <c r="A43" i="17" a="1"/>
  <c r="A43" i="17" s="1"/>
  <c r="D43" i="17"/>
  <c r="K15" i="5"/>
  <c r="H15" i="5"/>
  <c r="L15" i="5"/>
  <c r="I15" i="5"/>
  <c r="K18" i="5"/>
  <c r="H18" i="5"/>
  <c r="L18" i="5"/>
  <c r="I18" i="5"/>
  <c r="D43" i="13" a="1"/>
  <c r="D43" i="13" s="1"/>
  <c r="C43" i="13" a="1"/>
  <c r="C43" i="13" s="1"/>
  <c r="A31" i="13"/>
  <c r="A43" i="13" s="1" a="1"/>
  <c r="A43" i="13" s="1"/>
  <c r="A55" i="13" s="1" a="1"/>
  <c r="A55" i="13" s="1"/>
  <c r="H13" i="5"/>
  <c r="K13" i="5"/>
  <c r="L13" i="5"/>
  <c r="I13" i="5"/>
  <c r="G10" i="5"/>
  <c r="H10" i="5" l="1"/>
  <c r="K10" i="5"/>
  <c r="L10" i="5"/>
  <c r="G8" i="5"/>
  <c r="I10" i="5"/>
  <c r="L8" i="5" l="1"/>
  <c r="I8" i="5"/>
  <c r="H8" i="5"/>
  <c r="K8" i="5"/>
  <c r="J10" i="5"/>
  <c r="M10" i="5"/>
  <c r="J8" i="5" l="1"/>
  <c r="J11" i="5"/>
  <c r="J17" i="5"/>
  <c r="J12" i="5"/>
  <c r="J18" i="5"/>
  <c r="J13" i="5"/>
  <c r="J15" i="5"/>
  <c r="M8" i="5"/>
  <c r="M13" i="5"/>
  <c r="M15" i="5"/>
  <c r="M12" i="5"/>
  <c r="M11" i="5"/>
  <c r="M18" i="5"/>
  <c r="M1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A1" authorId="0" shapeId="0" xr:uid="{F7E19FC4-2080-4241-B98E-7120B64BDE54}">
      <text>
        <r>
          <rPr>
            <b/>
            <sz val="9"/>
            <color indexed="81"/>
            <rFont val="Tahoma"/>
            <family val="2"/>
          </rPr>
          <t>SNZ:</t>
        </r>
        <r>
          <rPr>
            <sz val="9"/>
            <color indexed="81"/>
            <rFont val="Tahoma"/>
            <family val="2"/>
          </rPr>
          <t xml:space="preserve">
Please update by copying from Calculator.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  <author>tc={45665F5E-F24D-407E-8CE0-BD6564E6888E}</author>
  </authors>
  <commentList>
    <comment ref="A1" authorId="0" shapeId="0" xr:uid="{2F73B55D-FD43-4DB6-AA83-969ED3948082}">
      <text>
        <r>
          <rPr>
            <b/>
            <sz val="9"/>
            <color indexed="81"/>
            <rFont val="Tahoma"/>
            <family val="2"/>
          </rPr>
          <t>SNZ:</t>
        </r>
        <r>
          <rPr>
            <sz val="9"/>
            <color indexed="81"/>
            <rFont val="Tahoma"/>
            <family val="2"/>
          </rPr>
          <t xml:space="preserve">
Please update by copying from Calculator.</t>
        </r>
      </text>
    </comment>
    <comment ref="J1" authorId="1" shapeId="0" xr:uid="{45665F5E-F24D-407E-8CE0-BD6564E6888E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Error may occur for items that were unavailable in all districts. This is mitigated by the usage of iferror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<sst xmlns="http://schemas.openxmlformats.org/spreadsheetml/2006/main" count="40670" uniqueCount="2229">
  <si>
    <t>AM/GM</t>
  </si>
  <si>
    <t>Code</t>
  </si>
  <si>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</si>
  <si>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</si>
  <si>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</si>
  <si>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</si>
  <si>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</si>
  <si>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</si>
  <si>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</si>
  <si>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</si>
  <si>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</si>
  <si>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</si>
  <si>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</si>
  <si>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C</t>
  </si>
  <si>
    <t>01.1.1</t>
  </si>
  <si>
    <t>Rice and Cereals</t>
  </si>
  <si>
    <t>S</t>
  </si>
  <si>
    <t>01.1.1.1</t>
  </si>
  <si>
    <t>Rice</t>
  </si>
  <si>
    <t>I</t>
  </si>
  <si>
    <t>AM</t>
  </si>
  <si>
    <t>ND</t>
  </si>
  <si>
    <t>01.1.1.1.11</t>
  </si>
  <si>
    <t>B</t>
  </si>
  <si>
    <t>01.1.1.1.11.01</t>
  </si>
  <si>
    <t>01.1.1.1.11.02</t>
  </si>
  <si>
    <t>01.1.1.1.11.03</t>
  </si>
  <si>
    <t>01.1.1.1.11.04</t>
  </si>
  <si>
    <t>01.1.1.1.12</t>
  </si>
  <si>
    <t>01.1.1.1.12.01</t>
  </si>
  <si>
    <t>01.1.1.2</t>
  </si>
  <si>
    <t>Flour</t>
  </si>
  <si>
    <t>GM</t>
  </si>
  <si>
    <t>01.1.1.2.11</t>
  </si>
  <si>
    <t>01.1.1.2.11.01</t>
  </si>
  <si>
    <t>01.1.1.2.11.03</t>
  </si>
  <si>
    <t>01.1.1.2.11.04</t>
  </si>
  <si>
    <t>01.1.1.2.12</t>
  </si>
  <si>
    <t>01.1.1.2.12.01</t>
  </si>
  <si>
    <t>01.1.1.2.12.03</t>
  </si>
  <si>
    <t>01.1.1.2.13</t>
  </si>
  <si>
    <t>01.1.1.2.13.01</t>
  </si>
  <si>
    <t>01.1.1.2.13.02</t>
  </si>
  <si>
    <t>01.1.1.2.13.03</t>
  </si>
  <si>
    <t>01.1.1.2.13.04</t>
  </si>
  <si>
    <t>01.1.1.2.13.05</t>
  </si>
  <si>
    <t>01.1.1.3</t>
  </si>
  <si>
    <t>Other Cereals and Cereal Preparations</t>
  </si>
  <si>
    <t>01.1.1.3.11</t>
  </si>
  <si>
    <t>01.1.1.3.11.01</t>
  </si>
  <si>
    <t>01.1.1.3.11.02</t>
  </si>
  <si>
    <t>01.1.1.3.11.03</t>
  </si>
  <si>
    <t>01.1.1.3.11.04</t>
  </si>
  <si>
    <t>01.1.1.3.12</t>
  </si>
  <si>
    <t>01.1.1.3.12.01</t>
  </si>
  <si>
    <t>01.1.1.3.12.02</t>
  </si>
  <si>
    <t>01.1.1.3.12.03</t>
  </si>
  <si>
    <t>01.1.1.3.12.04</t>
  </si>
  <si>
    <t>01.1.1.3.12.05</t>
  </si>
  <si>
    <t>01.1.1.3.13</t>
  </si>
  <si>
    <t>01.1.1.3.13.01</t>
  </si>
  <si>
    <t>01.1.1.3.13.02</t>
  </si>
  <si>
    <t>01.1.1.3.13.03</t>
  </si>
  <si>
    <t>01.1.1.3.13.04</t>
  </si>
  <si>
    <t>01.1.1.4</t>
  </si>
  <si>
    <t>Bread</t>
  </si>
  <si>
    <t>01.1.1.4.11</t>
  </si>
  <si>
    <t>01.1.1.4.11.01</t>
  </si>
  <si>
    <t>01.1.1.4.12</t>
  </si>
  <si>
    <t>01.1.1.4.12.01</t>
  </si>
  <si>
    <t>01.1.1.4.13</t>
  </si>
  <si>
    <t>01.1.1.4.13.01</t>
  </si>
  <si>
    <t>01.1.1.4.13.02</t>
  </si>
  <si>
    <t>01.1.1.4.13.03</t>
  </si>
  <si>
    <t>01.1.1.5</t>
  </si>
  <si>
    <t>Cakes, Pastries and Biscuits</t>
  </si>
  <si>
    <t>01.1.1.5.11</t>
  </si>
  <si>
    <t>01.1.1.5.11.01</t>
  </si>
  <si>
    <t>01.1.1.5.12</t>
  </si>
  <si>
    <t>01.1.1.5.12.01</t>
  </si>
  <si>
    <t>01.1.1.5.12.02</t>
  </si>
  <si>
    <t>01.1.1.5.12.03</t>
  </si>
  <si>
    <t>01.1.1.5.13</t>
  </si>
  <si>
    <t>01.1.1.5.13.01</t>
  </si>
  <si>
    <t>01.1.1.5.13.02</t>
  </si>
  <si>
    <t>01.1.1.5.13.03</t>
  </si>
  <si>
    <t>01.1.1.5.14</t>
  </si>
  <si>
    <t>01.1.1.5.14.01</t>
  </si>
  <si>
    <t>01.1.1.5.14.03</t>
  </si>
  <si>
    <t>01.1.1.5.15</t>
  </si>
  <si>
    <t>01.1.1.5.15.01</t>
  </si>
  <si>
    <t>01.1.1.5.15.02</t>
  </si>
  <si>
    <t>01.1.1.5.15.03</t>
  </si>
  <si>
    <t>01.1.1.5.15.04</t>
  </si>
  <si>
    <t>01.1.1.5.16</t>
  </si>
  <si>
    <t>01.1.1.5.16.01</t>
  </si>
  <si>
    <t>01.1.1.6</t>
  </si>
  <si>
    <t>Noodles</t>
  </si>
  <si>
    <t>01.1.1.6.11</t>
  </si>
  <si>
    <t>01.1.1.6.11.01</t>
  </si>
  <si>
    <t>01.1.1.6.11.02</t>
  </si>
  <si>
    <t>01.1.1.6.11.03</t>
  </si>
  <si>
    <t>01.1.1.6.11.04</t>
  </si>
  <si>
    <t>01.1.1.6.11.05</t>
  </si>
  <si>
    <t>01.1.1.6.11.06</t>
  </si>
  <si>
    <t>01.1.1.6.12</t>
  </si>
  <si>
    <t>01.1.1.6.12.01</t>
  </si>
  <si>
    <t>01.1.1.6.12.02</t>
  </si>
  <si>
    <t>01.1.1.6.12.03</t>
  </si>
  <si>
    <t>01.1.1.6.12.04</t>
  </si>
  <si>
    <t>01.1.1.6.12.05</t>
  </si>
  <si>
    <t>01.1.1.6.12.06</t>
  </si>
  <si>
    <t>01.1.2</t>
  </si>
  <si>
    <t>Meat</t>
  </si>
  <si>
    <t>01.1.2.1</t>
  </si>
  <si>
    <t>Beef and buffalo</t>
  </si>
  <si>
    <t>01.1.2.1.11</t>
  </si>
  <si>
    <t>01.1.2.1.11.01</t>
  </si>
  <si>
    <t>01.1.2.1.11.02</t>
  </si>
  <si>
    <t>01.1.2.1.11.03</t>
  </si>
  <si>
    <t>01.1.2.1.11.04</t>
  </si>
  <si>
    <t>01.1.2.1.12</t>
  </si>
  <si>
    <t>01.1.2.1.12.01</t>
  </si>
  <si>
    <t>01.1.2.1.12.02</t>
  </si>
  <si>
    <t>01.1.2.1.12.03</t>
  </si>
  <si>
    <t>01.1.2.1.13</t>
  </si>
  <si>
    <t>01.1.2.1.13.01</t>
  </si>
  <si>
    <t>01.1.2.2</t>
  </si>
  <si>
    <t>Lamb and Mutton</t>
  </si>
  <si>
    <t>01.1.2.2.11</t>
  </si>
  <si>
    <t>01.1.2.2.11.01</t>
  </si>
  <si>
    <t>01.1.2.2.11.02</t>
  </si>
  <si>
    <t>01.1.2.3</t>
  </si>
  <si>
    <t>Chicken</t>
  </si>
  <si>
    <t>01.1.2.3.11</t>
  </si>
  <si>
    <t>01.1.2.3.11.01</t>
  </si>
  <si>
    <t>01.1.2.3.11.02</t>
  </si>
  <si>
    <t>01.1.2.3.11.03</t>
  </si>
  <si>
    <t>01.1.2.3.11.04</t>
  </si>
  <si>
    <t>01.1.2.3.11.05</t>
  </si>
  <si>
    <t>01.1.2.3.12</t>
  </si>
  <si>
    <t>01.1.2.3.12.01</t>
  </si>
  <si>
    <t>01.1.2.4</t>
  </si>
  <si>
    <t>Meat preparations</t>
  </si>
  <si>
    <t>01.1.2.4.11</t>
  </si>
  <si>
    <t>01.1.2.4.11.01</t>
  </si>
  <si>
    <t>01.1.2.4.11.02</t>
  </si>
  <si>
    <t>01.1.2.4.11.03</t>
  </si>
  <si>
    <t>01.1.2.4.12</t>
  </si>
  <si>
    <t>01.1.2.4.12.01</t>
  </si>
  <si>
    <t>01.1.2.4.12.02</t>
  </si>
  <si>
    <t>01.1.2.4.12.03</t>
  </si>
  <si>
    <t>01.1.2.4.13</t>
  </si>
  <si>
    <t>01.1.2.4.13.01</t>
  </si>
  <si>
    <t>01.1.2.4.13.02</t>
  </si>
  <si>
    <t>01.1.2.4.13.03</t>
  </si>
  <si>
    <t>01.1.2.4.14</t>
  </si>
  <si>
    <t>01.1.2.4.14.01</t>
  </si>
  <si>
    <t>01.1.2.4.14.02</t>
  </si>
  <si>
    <t>01.1.2.4.14.03</t>
  </si>
  <si>
    <t>01.1.2.4.14.04</t>
  </si>
  <si>
    <t>01.1.2.4.14.05</t>
  </si>
  <si>
    <t>01.1.2.4.15</t>
  </si>
  <si>
    <t>01.1.2.4.15.01</t>
  </si>
  <si>
    <t>01.1.2.4.15.02</t>
  </si>
  <si>
    <t>01.1.2.4.15.03</t>
  </si>
  <si>
    <t>01.1.2.4.16</t>
  </si>
  <si>
    <t>01.1.2.4.16.01</t>
  </si>
  <si>
    <t>01.1.2.4.16.02</t>
  </si>
  <si>
    <t>01.1.3</t>
  </si>
  <si>
    <t>Fish and Seafood</t>
  </si>
  <si>
    <t>01.1.3.1</t>
  </si>
  <si>
    <t>Fresh Fish</t>
  </si>
  <si>
    <t>01.1.3.1.11</t>
  </si>
  <si>
    <t>01.1.3.1.11.01</t>
  </si>
  <si>
    <t>01.1.3.1.11.02</t>
  </si>
  <si>
    <t>01.1.3.1.11.03</t>
  </si>
  <si>
    <t>01.1.3.1.11.04</t>
  </si>
  <si>
    <t>01.1.3.1.11.05</t>
  </si>
  <si>
    <t>01.1.3.1.11.06</t>
  </si>
  <si>
    <t>01.1.3.1.11.07</t>
  </si>
  <si>
    <t>01.1.3.1.11.08</t>
  </si>
  <si>
    <t>01.1.3.1.11.09</t>
  </si>
  <si>
    <t>01.1.3.1.11.10</t>
  </si>
  <si>
    <t>01.1.3.1.11.11</t>
  </si>
  <si>
    <t>01.1.3.1.11.12</t>
  </si>
  <si>
    <t>01.1.3.2</t>
  </si>
  <si>
    <t>Frozen Fish</t>
  </si>
  <si>
    <t>01.1.3.2.11</t>
  </si>
  <si>
    <t>01.1.3.2.11.01</t>
  </si>
  <si>
    <t>01.1.3.2.11.02</t>
  </si>
  <si>
    <t>01.1.3.3</t>
  </si>
  <si>
    <t>Prawns and Other Seafood, Fresh or Frozen</t>
  </si>
  <si>
    <t>01.1.3.3.11</t>
  </si>
  <si>
    <t>01.1.3.3.11.01</t>
  </si>
  <si>
    <t>01.1.3.3.11.02</t>
  </si>
  <si>
    <t>01.1.3.3.11.03</t>
  </si>
  <si>
    <t>01.1.3.3.11.04</t>
  </si>
  <si>
    <t>01.1.3.3.12</t>
  </si>
  <si>
    <t>01.1.3.3.12.01</t>
  </si>
  <si>
    <t>01.1.3.3.12.02</t>
  </si>
  <si>
    <t>01.1.3.3.13</t>
  </si>
  <si>
    <t>01.1.3.3.13.01</t>
  </si>
  <si>
    <t>01.1.3.3.14</t>
  </si>
  <si>
    <t>01.1.3.3.14.01</t>
  </si>
  <si>
    <t>01.1.3.3.14.02</t>
  </si>
  <si>
    <t>01.1.3.4</t>
  </si>
  <si>
    <t>Fish and Seafood, Dried, Smoked or Salted</t>
  </si>
  <si>
    <t>01.1.3.4.11</t>
  </si>
  <si>
    <t>01.1.3.4.11.01</t>
  </si>
  <si>
    <t>01.1.3.4.11.02</t>
  </si>
  <si>
    <t>01.1.3.4.11.03</t>
  </si>
  <si>
    <t>01.1.3.4.11.04</t>
  </si>
  <si>
    <t>01.1.3.5</t>
  </si>
  <si>
    <t>Fish and seafood preparations</t>
  </si>
  <si>
    <t>01.1.3.5.11</t>
  </si>
  <si>
    <t>01.1.3.5.11.01</t>
  </si>
  <si>
    <t>01.1.3.5.11.02</t>
  </si>
  <si>
    <t>01.1.3.5.12</t>
  </si>
  <si>
    <t>01.1.3.5.12.01</t>
  </si>
  <si>
    <t>01.1.3.5.12.02</t>
  </si>
  <si>
    <t>01.1.3.5.13</t>
  </si>
  <si>
    <t>01.1.3.5.13.01</t>
  </si>
  <si>
    <t>01.1.3.5.13.03</t>
  </si>
  <si>
    <t>01.1.3.5.13.04</t>
  </si>
  <si>
    <t>01.1.3.5.14</t>
  </si>
  <si>
    <t>01.1.3.5.14.02</t>
  </si>
  <si>
    <t>01.1.3.5.14.03</t>
  </si>
  <si>
    <t>01.1.3.5.15</t>
  </si>
  <si>
    <t>01.1.3.5.15.01</t>
  </si>
  <si>
    <t>01.1.3.5.16</t>
  </si>
  <si>
    <t>01.1.3.5.16.05</t>
  </si>
  <si>
    <t>01.1.3.5.17</t>
  </si>
  <si>
    <t>01.1.3.5.17.01</t>
  </si>
  <si>
    <t>01.1.3.5.17.02</t>
  </si>
  <si>
    <t>01.1.3.5.18</t>
  </si>
  <si>
    <t>01.1.3.5.18.01</t>
  </si>
  <si>
    <t>01.1.3.5.18.02</t>
  </si>
  <si>
    <t>01.1.3.5.18.03</t>
  </si>
  <si>
    <t>01.1.4</t>
  </si>
  <si>
    <t>Milk, Dairy Products and Eggs</t>
  </si>
  <si>
    <t>01.1.4.1</t>
  </si>
  <si>
    <t>Milk</t>
  </si>
  <si>
    <t>01.1.4.1.11</t>
  </si>
  <si>
    <t>01.1.4.1.11.01</t>
  </si>
  <si>
    <t>01.1.4.1.11.02</t>
  </si>
  <si>
    <t>01.1.4.1.11.03</t>
  </si>
  <si>
    <t>01.1.4.1.12</t>
  </si>
  <si>
    <t>01.1.4.1.12.01</t>
  </si>
  <si>
    <t>01.1.4.1.12.02</t>
  </si>
  <si>
    <t>01.1.4.1.13</t>
  </si>
  <si>
    <t>01.1.4.1.13.01</t>
  </si>
  <si>
    <t>01.1.4.1.13.02</t>
  </si>
  <si>
    <t>01.1.4.1.13.03</t>
  </si>
  <si>
    <t>01.1.4.1.13.04</t>
  </si>
  <si>
    <t>01.1.4.1.14</t>
  </si>
  <si>
    <t>01.1.4.1.14.01</t>
  </si>
  <si>
    <t>01.1.4.1.14.02</t>
  </si>
  <si>
    <t>01.1.4.1.14.03</t>
  </si>
  <si>
    <t>01.1.4.1.14.04</t>
  </si>
  <si>
    <t>01.1.4.1.14.05</t>
  </si>
  <si>
    <t>01.1.4.1.14.06</t>
  </si>
  <si>
    <t>01.1.4.1.14.07</t>
  </si>
  <si>
    <t>01.1.4.1.14.08</t>
  </si>
  <si>
    <t>01.1.4.1.14.09</t>
  </si>
  <si>
    <t>01.1.4.1.15</t>
  </si>
  <si>
    <t>01.1.4.1.15.01</t>
  </si>
  <si>
    <t>01.1.4.1.15.02</t>
  </si>
  <si>
    <t>01.1.4.1.15.03</t>
  </si>
  <si>
    <t>01.1.4.1.16</t>
  </si>
  <si>
    <t>01.1.4.1.16.01</t>
  </si>
  <si>
    <t>01.1.4.1.16.02</t>
  </si>
  <si>
    <t>01.1.4.1.16.03</t>
  </si>
  <si>
    <t>01.1.4.1.17</t>
  </si>
  <si>
    <t>01.1.4.1.17.01</t>
  </si>
  <si>
    <t>01.1.4.1.17.02</t>
  </si>
  <si>
    <t>01.1.4.1.17.03</t>
  </si>
  <si>
    <t>01.1.4.1.18</t>
  </si>
  <si>
    <t>01.1.4.1.18.01</t>
  </si>
  <si>
    <t>01.1.4.1.18.02</t>
  </si>
  <si>
    <t>01.1.4.1.18.03</t>
  </si>
  <si>
    <t>01.1.4.2</t>
  </si>
  <si>
    <t>Dairy Products</t>
  </si>
  <si>
    <t>01.1.4.2.11</t>
  </si>
  <si>
    <t>01.1.4.2.11.01</t>
  </si>
  <si>
    <t>01.1.4.2.11.02</t>
  </si>
  <si>
    <t>01.1.4.2.11.03</t>
  </si>
  <si>
    <t>01.1.4.2.11.04</t>
  </si>
  <si>
    <t>01.1.4.2.11.05</t>
  </si>
  <si>
    <t>01.1.4.2.11.06</t>
  </si>
  <si>
    <t>01.1.4.2.12</t>
  </si>
  <si>
    <t>01.1.4.2.12.01</t>
  </si>
  <si>
    <t>01.1.4.2.12.02</t>
  </si>
  <si>
    <t>01.1.4.3</t>
  </si>
  <si>
    <t>Eggs</t>
  </si>
  <si>
    <t>01.1.4.3.11</t>
  </si>
  <si>
    <t>01.1.4.3.11.01</t>
  </si>
  <si>
    <t>01.1.4.3.11.02</t>
  </si>
  <si>
    <t>01.1.4.3.11.03</t>
  </si>
  <si>
    <t>01.1.4.3.12</t>
  </si>
  <si>
    <t>01.1.4.3.12.01</t>
  </si>
  <si>
    <t>01.1.5</t>
  </si>
  <si>
    <t>Oil and Fats</t>
  </si>
  <si>
    <t>01.1.5.1</t>
  </si>
  <si>
    <t>Butter and Butter Products</t>
  </si>
  <si>
    <t>01.1.5.1.11</t>
  </si>
  <si>
    <t>01.1.5.1.11.01</t>
  </si>
  <si>
    <t>01.1.5.1.11.02</t>
  </si>
  <si>
    <t>01.1.5.1.11.03</t>
  </si>
  <si>
    <t>01.1.5.1.11.04</t>
  </si>
  <si>
    <t>01.1.5.1.12</t>
  </si>
  <si>
    <t>01.1.5.1.12.01</t>
  </si>
  <si>
    <t>01.1.5.2</t>
  </si>
  <si>
    <t>Margarine and Other Fats</t>
  </si>
  <si>
    <t>01.1.5.2.11</t>
  </si>
  <si>
    <t>01.1.5.2.11.01</t>
  </si>
  <si>
    <t>01.1.5.2.11.02</t>
  </si>
  <si>
    <t>01.1.5.2.12</t>
  </si>
  <si>
    <t>01.1.5.2.12.01</t>
  </si>
  <si>
    <t>01.1.5.2.12.02</t>
  </si>
  <si>
    <t>01.1.5.2.12.03</t>
  </si>
  <si>
    <t>01.1.5.3</t>
  </si>
  <si>
    <t>Oils</t>
  </si>
  <si>
    <t>01.1.5.3.11</t>
  </si>
  <si>
    <t>01.1.5.3.11.01</t>
  </si>
  <si>
    <t>01.1.5.3.11.02</t>
  </si>
  <si>
    <t>01.1.5.3.12</t>
  </si>
  <si>
    <t>01.1.5.3.12.01</t>
  </si>
  <si>
    <t>01.1.5.3.12.02</t>
  </si>
  <si>
    <t>01.1.5.3.12.03</t>
  </si>
  <si>
    <t>01.1.5.3.13</t>
  </si>
  <si>
    <t>01.1.5.3.13.01</t>
  </si>
  <si>
    <t>01.1.5.3.13.02</t>
  </si>
  <si>
    <t>01.1.5.3.14</t>
  </si>
  <si>
    <t>01.1.5.3.14.01</t>
  </si>
  <si>
    <t>01.1.5.3.14.02</t>
  </si>
  <si>
    <t>01.1.5.3.14.03</t>
  </si>
  <si>
    <t>01.1.5.3.15</t>
  </si>
  <si>
    <t>01.1.5.3.15.01</t>
  </si>
  <si>
    <t>01.1.5.3.15.02</t>
  </si>
  <si>
    <t>01.1.5.3.15.03</t>
  </si>
  <si>
    <t>01.1.6</t>
  </si>
  <si>
    <t>Fruits</t>
  </si>
  <si>
    <t>01.1.6.1</t>
  </si>
  <si>
    <t>Fresh Tropical Fruits</t>
  </si>
  <si>
    <t>01.1.6.1.11</t>
  </si>
  <si>
    <t>01.1.6.1.11.01</t>
  </si>
  <si>
    <t>01.1.6.1.11.02</t>
  </si>
  <si>
    <t>01.1.6.1.11.03</t>
  </si>
  <si>
    <t>01.1.6.1.11.04</t>
  </si>
  <si>
    <t>01.1.6.1.11.05</t>
  </si>
  <si>
    <t>01.1.6.1.11.06</t>
  </si>
  <si>
    <t>01.1.6.1.11.07</t>
  </si>
  <si>
    <t>01.1.6.1.11.08</t>
  </si>
  <si>
    <t>01.1.6.1.11.09</t>
  </si>
  <si>
    <t>01.1.6.1.11.10</t>
  </si>
  <si>
    <t>01.1.6.1.11.11</t>
  </si>
  <si>
    <t>01.1.6.2</t>
  </si>
  <si>
    <t>Fresh Non-Tropical Fruits</t>
  </si>
  <si>
    <t>01.1.6.2.11</t>
  </si>
  <si>
    <t>01.1.6.2.11.01</t>
  </si>
  <si>
    <t>01.1.6.2.11.02</t>
  </si>
  <si>
    <t>01.1.6.2.11.03</t>
  </si>
  <si>
    <t>01.1.6.2.11.04</t>
  </si>
  <si>
    <t>01.1.6.2.11.05</t>
  </si>
  <si>
    <t>01.1.6.3</t>
  </si>
  <si>
    <t>Coconuts, Nuts and Edible Seeds</t>
  </si>
  <si>
    <t>01.1.6.3.11</t>
  </si>
  <si>
    <t>01.1.6.3.11.01</t>
  </si>
  <si>
    <t>01.1.6.3.12</t>
  </si>
  <si>
    <t>01.1.6.3.12.01</t>
  </si>
  <si>
    <t>01.1.6.3.12.02</t>
  </si>
  <si>
    <t>01.1.6.3.12.03</t>
  </si>
  <si>
    <t>01.1.6.3.12.04</t>
  </si>
  <si>
    <t>01.1.6.3.12.05</t>
  </si>
  <si>
    <t>01.1.6.3.13</t>
  </si>
  <si>
    <t>01.1.6.3.13.01</t>
  </si>
  <si>
    <t>01.1.6.3.13.02</t>
  </si>
  <si>
    <t>01.1.6.3.13.03</t>
  </si>
  <si>
    <t>01.1.6.3.13.04</t>
  </si>
  <si>
    <t>01.1.6.4</t>
  </si>
  <si>
    <t>Canned Fruits</t>
  </si>
  <si>
    <t>01.1.6.4.11</t>
  </si>
  <si>
    <t>01.1.6.4.11.01</t>
  </si>
  <si>
    <t>01.1.6.4.11.02</t>
  </si>
  <si>
    <t>01.1.6.4.12</t>
  </si>
  <si>
    <t>01.1.6.4.12.01</t>
  </si>
  <si>
    <t>01.1.6.4.12.02</t>
  </si>
  <si>
    <t>01.1.6.4.12.03</t>
  </si>
  <si>
    <t>01.1.6.4.12.04</t>
  </si>
  <si>
    <t>01.1.6.4.13</t>
  </si>
  <si>
    <t>01.1.6.4.13.01</t>
  </si>
  <si>
    <t>01.1.6.4.13.02</t>
  </si>
  <si>
    <t>01.1.6.4.13.03</t>
  </si>
  <si>
    <t>01.1.6.5</t>
  </si>
  <si>
    <t>Dried and Preserved fruits</t>
  </si>
  <si>
    <t>01.1.6.5.11</t>
  </si>
  <si>
    <t>01.1.6.5.11.01</t>
  </si>
  <si>
    <t>01.1.6.5.11.02</t>
  </si>
  <si>
    <t>01.1.6.5.11.03</t>
  </si>
  <si>
    <t>01.1.6.5.11.04</t>
  </si>
  <si>
    <t>01.1.6.5.11.05</t>
  </si>
  <si>
    <t>01.1.6.5.11.06</t>
  </si>
  <si>
    <t>01.1.6.5.12</t>
  </si>
  <si>
    <t>01.1.6.5.12.01</t>
  </si>
  <si>
    <t>01.1.7</t>
  </si>
  <si>
    <t>Vegetables</t>
  </si>
  <si>
    <t>01.1.7.1</t>
  </si>
  <si>
    <t>Vegetables, Leafy Type, Fresh</t>
  </si>
  <si>
    <t>01.1.7.1.11</t>
  </si>
  <si>
    <t>01.1.7.1.11.01</t>
  </si>
  <si>
    <t>01.1.7.1.11.02</t>
  </si>
  <si>
    <t>01.1.7.1.11.03</t>
  </si>
  <si>
    <t>01.1.7.1.11.04</t>
  </si>
  <si>
    <t>01.1.7.1.11.05</t>
  </si>
  <si>
    <t>01.1.7.1.11.06</t>
  </si>
  <si>
    <t>01.1.7.1.11.07</t>
  </si>
  <si>
    <t>01.1.7.1.11.08</t>
  </si>
  <si>
    <t>01.1.7.1.11.09</t>
  </si>
  <si>
    <t>01.1.7.1.11.10</t>
  </si>
  <si>
    <t>01.1.7.1.11.11</t>
  </si>
  <si>
    <t>01.1.7.2</t>
  </si>
  <si>
    <t>Vegetables, Fruit Type, Fresh</t>
  </si>
  <si>
    <t>01.1.7.2.11</t>
  </si>
  <si>
    <t>01.1.7.2.11.01</t>
  </si>
  <si>
    <t>01.1.7.2.11.02</t>
  </si>
  <si>
    <t>01.1.7.2.11.03</t>
  </si>
  <si>
    <t>01.1.7.2.11.04</t>
  </si>
  <si>
    <t>01.1.7.2.11.05</t>
  </si>
  <si>
    <t>01.1.7.2.11.06</t>
  </si>
  <si>
    <t>01.1.7.2.11.07</t>
  </si>
  <si>
    <t>01.1.7.2.11.08</t>
  </si>
  <si>
    <t>01.1.7.3</t>
  </si>
  <si>
    <t>Vegetables, Root Type, Fresh</t>
  </si>
  <si>
    <t>01.1.7.3.11</t>
  </si>
  <si>
    <t>01.1.7.3.11.01</t>
  </si>
  <si>
    <t>01.1.7.3.11.02</t>
  </si>
  <si>
    <t>01.1.7.3.11.03</t>
  </si>
  <si>
    <t>01.1.7.3.11.04</t>
  </si>
  <si>
    <t>01.1.7.3.11.05</t>
  </si>
  <si>
    <t>01.1.7.3.11.06</t>
  </si>
  <si>
    <t>01.1.7.3.11.07</t>
  </si>
  <si>
    <t>01.1.7.4</t>
  </si>
  <si>
    <t>Potatoes, Other Tuber Vegetables and Products</t>
  </si>
  <si>
    <t>01.1.7.4.11</t>
  </si>
  <si>
    <t>01.1.7.4.11.01</t>
  </si>
  <si>
    <t>01.1.7.4.12</t>
  </si>
  <si>
    <t>01.1.7.4.12.01</t>
  </si>
  <si>
    <t>01.1.7.4.12.02</t>
  </si>
  <si>
    <t>01.1.7.4.13</t>
  </si>
  <si>
    <t>01.1.7.4.13.01</t>
  </si>
  <si>
    <t>01.1.7.4.13.02</t>
  </si>
  <si>
    <t>01.1.7.4.13.03</t>
  </si>
  <si>
    <t>01.1.7.4.14</t>
  </si>
  <si>
    <t>01.1.7.4.14.01</t>
  </si>
  <si>
    <t>01.1.7.4.14.02</t>
  </si>
  <si>
    <t>01.1.7.4.14.03</t>
  </si>
  <si>
    <t>01.1.7.5</t>
  </si>
  <si>
    <t>Vegetables, Frozen, Dried, Preserved or Processed</t>
  </si>
  <si>
    <t>01.1.7.5.11</t>
  </si>
  <si>
    <t>01.1.7.5.12</t>
  </si>
  <si>
    <t>01.1.7.5.12.01</t>
  </si>
  <si>
    <t>01.1.7.5.12.02</t>
  </si>
  <si>
    <t>01.1.7.5.13</t>
  </si>
  <si>
    <t>01.1.7.5.13.01</t>
  </si>
  <si>
    <t>01.1.7.5.13.02</t>
  </si>
  <si>
    <t>01.1.7.5.13.03</t>
  </si>
  <si>
    <t>01.1.7.5.13.04</t>
  </si>
  <si>
    <t>01.1.7.5.13.05</t>
  </si>
  <si>
    <t>01.1.7.5.13.06</t>
  </si>
  <si>
    <t>01.1.8</t>
  </si>
  <si>
    <t>Sugar, Jam, Honey, Chocolate And Confectionery</t>
  </si>
  <si>
    <t>01.1.8.1</t>
  </si>
  <si>
    <t>Sugar</t>
  </si>
  <si>
    <t>01.1.8.1.11</t>
  </si>
  <si>
    <t>01.1.8.1.11.01</t>
  </si>
  <si>
    <t>01.1.8.1.11.02</t>
  </si>
  <si>
    <t>01.1.8.1.11.03</t>
  </si>
  <si>
    <t>01.1.8.1.12</t>
  </si>
  <si>
    <t>01.1.8.1.12.01</t>
  </si>
  <si>
    <t>01.1.8.1.12.02</t>
  </si>
  <si>
    <t>01.1.8.2</t>
  </si>
  <si>
    <t>Jam, Honey, Syrup</t>
  </si>
  <si>
    <t>01.1.8.2.11</t>
  </si>
  <si>
    <t>01.1.8.2.11.01</t>
  </si>
  <si>
    <t>01.1.8.2.11.02</t>
  </si>
  <si>
    <t>01.1.8.2.11.03</t>
  </si>
  <si>
    <t>01.1.8.2.11.04</t>
  </si>
  <si>
    <t>01.1.8.2.12</t>
  </si>
  <si>
    <t>01.1.8.2.12.01</t>
  </si>
  <si>
    <t>01.1.8.2.12.02</t>
  </si>
  <si>
    <t>01.1.8.2.12.03</t>
  </si>
  <si>
    <t>01.1.8.2.12.04</t>
  </si>
  <si>
    <t>01.1.8.3</t>
  </si>
  <si>
    <t>Chocolate and Confectionery</t>
  </si>
  <si>
    <t>01.1.8.3.11</t>
  </si>
  <si>
    <t>01.1.8.3.11.01</t>
  </si>
  <si>
    <t>01.1.8.3.11.02</t>
  </si>
  <si>
    <t>01.1.8.3.11.03</t>
  </si>
  <si>
    <t>01.1.8.3.11.04</t>
  </si>
  <si>
    <t>01.1.8.3.12</t>
  </si>
  <si>
    <t>01.1.8.3.12.01</t>
  </si>
  <si>
    <t>01.1.8.3.12.02</t>
  </si>
  <si>
    <t>01.1.8.3.13</t>
  </si>
  <si>
    <t>01.1.8.3.13.01</t>
  </si>
  <si>
    <t>01.1.8.3.13.02</t>
  </si>
  <si>
    <t>01.1.8.3.13.03</t>
  </si>
  <si>
    <t>01.1.8.3.14</t>
  </si>
  <si>
    <t>01.1.8.3.14.01</t>
  </si>
  <si>
    <t>01.1.8.3.14.02</t>
  </si>
  <si>
    <t>01.1.8.3.14.03</t>
  </si>
  <si>
    <t>01.1.9</t>
  </si>
  <si>
    <t>Food Products, not elsewhere classified</t>
  </si>
  <si>
    <t>01.1.9.1</t>
  </si>
  <si>
    <t>Salt and spices</t>
  </si>
  <si>
    <t>01.1.9.1.11</t>
  </si>
  <si>
    <t>01.1.9.1.11.01</t>
  </si>
  <si>
    <t>01.1.9.1.11.02</t>
  </si>
  <si>
    <t>01.1.9.1.12</t>
  </si>
  <si>
    <t>01.1.9.1.12.01</t>
  </si>
  <si>
    <t>01.1.9.1.12.03</t>
  </si>
  <si>
    <t>01.1.9.1.12.04</t>
  </si>
  <si>
    <t>01.1.9.1.13</t>
  </si>
  <si>
    <t>01.1.9.1.13.01</t>
  </si>
  <si>
    <t>01.1.9.1.14</t>
  </si>
  <si>
    <t>01.1.9.1.14.01</t>
  </si>
  <si>
    <t>01.1.9.1.14.02</t>
  </si>
  <si>
    <t>01.1.9.1.14.03</t>
  </si>
  <si>
    <t>01.1.9.1.15</t>
  </si>
  <si>
    <t>01.1.9.1.15.01</t>
  </si>
  <si>
    <t>01.1.9.1.15.02</t>
  </si>
  <si>
    <t>01.1.9.1.15.03</t>
  </si>
  <si>
    <t>01.1.9.1.16</t>
  </si>
  <si>
    <t>01.1.9.1.16.01</t>
  </si>
  <si>
    <t>01.1.9.1.16.02</t>
  </si>
  <si>
    <t>01.1.9.1.16.03</t>
  </si>
  <si>
    <t>01.1.9.1.16.04</t>
  </si>
  <si>
    <t>01.1.9.1.16.05</t>
  </si>
  <si>
    <t>01.1.9.1.16.06</t>
  </si>
  <si>
    <t>01.1.9.2</t>
  </si>
  <si>
    <t>Sauces, Condiments And Seasonings</t>
  </si>
  <si>
    <t>01.1.9.2.11</t>
  </si>
  <si>
    <t>01.1.9.2.11.01</t>
  </si>
  <si>
    <t>01.1.9.2.11.02</t>
  </si>
  <si>
    <t>01.1.9.2.11.03</t>
  </si>
  <si>
    <t>01.1.9.2.11.04</t>
  </si>
  <si>
    <t>01.1.9.2.11.05</t>
  </si>
  <si>
    <t>01.1.9.2.12</t>
  </si>
  <si>
    <t>01.1.9.2.12.01</t>
  </si>
  <si>
    <t>01.1.9.2.12.02</t>
  </si>
  <si>
    <t>01.1.9.2.13</t>
  </si>
  <si>
    <t>01.1.9.2.13.01</t>
  </si>
  <si>
    <t>01.1.9.2.13.02</t>
  </si>
  <si>
    <t>01.1.9.2.13.03</t>
  </si>
  <si>
    <t>01.1.9.2.14</t>
  </si>
  <si>
    <t>01.1.9.2.14.01</t>
  </si>
  <si>
    <t>01.1.9.2.14.02</t>
  </si>
  <si>
    <t>01.1.9.2.15</t>
  </si>
  <si>
    <t>01.1.9.2.15.02</t>
  </si>
  <si>
    <t>01.1.9.2.15.03</t>
  </si>
  <si>
    <t>01.1.9.2.16</t>
  </si>
  <si>
    <t>01.1.9.2.16.01</t>
  </si>
  <si>
    <t>01.1.9.2.16.02</t>
  </si>
  <si>
    <t>01.1.9.2.17</t>
  </si>
  <si>
    <t>01.1.9.2.17.01</t>
  </si>
  <si>
    <t>01.1.9.2.17.02</t>
  </si>
  <si>
    <t>01.1.9.2.18</t>
  </si>
  <si>
    <t>01.1.9.2.18.01</t>
  </si>
  <si>
    <t>01.1.9.2.18.02</t>
  </si>
  <si>
    <t>01.1.9.2.18.03</t>
  </si>
  <si>
    <t>01.1.9.2.18.04</t>
  </si>
  <si>
    <t>01.1.9.3</t>
  </si>
  <si>
    <t>Other Food, n.e.c</t>
  </si>
  <si>
    <t>01.1.9.3.11</t>
  </si>
  <si>
    <t>01.1.9.3.11.01</t>
  </si>
  <si>
    <t>01.1.9.3.11.02</t>
  </si>
  <si>
    <t>01.1.9.3.11.03</t>
  </si>
  <si>
    <t>01.1.9.3.12</t>
  </si>
  <si>
    <t>01.1.9.3.12.01</t>
  </si>
  <si>
    <t>01.1.9.3.12.02</t>
  </si>
  <si>
    <t>01.2</t>
  </si>
  <si>
    <t>Non-Acoholic Beverages</t>
  </si>
  <si>
    <t>01.2.1</t>
  </si>
  <si>
    <t>Coffee, Tea And Cocoa</t>
  </si>
  <si>
    <t>01.2.1.1</t>
  </si>
  <si>
    <t>Coffee and Tea</t>
  </si>
  <si>
    <t>01.2.1.1.11</t>
  </si>
  <si>
    <t>01.2.1.1.11.01</t>
  </si>
  <si>
    <t>01.2.1.1.11.02</t>
  </si>
  <si>
    <t>01.2.1.1.11.03</t>
  </si>
  <si>
    <t>01.2.1.1.11.04</t>
  </si>
  <si>
    <t>01.2.1.1.12</t>
  </si>
  <si>
    <t>01.2.1.1.12.01</t>
  </si>
  <si>
    <t>01.2.1.1.12.02</t>
  </si>
  <si>
    <t>01.2.1.1.12.03</t>
  </si>
  <si>
    <t>01.2.1.1.13</t>
  </si>
  <si>
    <t>01.2.1.1.13.01</t>
  </si>
  <si>
    <t>01.2.1.1.13.02</t>
  </si>
  <si>
    <t>01.2.1.1.13.03</t>
  </si>
  <si>
    <t>01.2.1.1.14</t>
  </si>
  <si>
    <t>01.2.1.1.14.01</t>
  </si>
  <si>
    <t>01.2.1.1.14.02</t>
  </si>
  <si>
    <t>01.2.1.1.14.03</t>
  </si>
  <si>
    <t>01.2.1.2</t>
  </si>
  <si>
    <t>Cocoa and Chocolate-Based Powder</t>
  </si>
  <si>
    <t>01.2.1.2.11</t>
  </si>
  <si>
    <t>01.2.1.2.11.01</t>
  </si>
  <si>
    <t>01.2.1.2.11.02</t>
  </si>
  <si>
    <t>01.2.1.2.12</t>
  </si>
  <si>
    <t>01.2.1.2.12.01</t>
  </si>
  <si>
    <t>01.2.1.2.12.02</t>
  </si>
  <si>
    <t>01.2.2</t>
  </si>
  <si>
    <t>Mineral Waters, Soft Drinks, Fruit And Vegetable Juices</t>
  </si>
  <si>
    <t>01.2.2.1</t>
  </si>
  <si>
    <t>Mineral Water And Soft Drinks</t>
  </si>
  <si>
    <t>01.2.2.1.11</t>
  </si>
  <si>
    <t>01.2.2.1.11.01</t>
  </si>
  <si>
    <t>01.2.2.1.11.02</t>
  </si>
  <si>
    <t>01.2.2.1.11.03</t>
  </si>
  <si>
    <t>01.2.2.1.12</t>
  </si>
  <si>
    <t>01.2.2.1.12.01</t>
  </si>
  <si>
    <t>01.2.2.1.12.02</t>
  </si>
  <si>
    <t>01.2.2.1.12.03</t>
  </si>
  <si>
    <t>01.2.2.1.13</t>
  </si>
  <si>
    <t>01.2.2.1.13.01</t>
  </si>
  <si>
    <t>01.2.2.1.13.02</t>
  </si>
  <si>
    <t>01.2.2.1.13.04</t>
  </si>
  <si>
    <t>01.2.2.1.14</t>
  </si>
  <si>
    <t>01.2.2.1.14.01</t>
  </si>
  <si>
    <t>01.2.2.1.14.02</t>
  </si>
  <si>
    <t>01.2.2.1.14.03</t>
  </si>
  <si>
    <t>01.2.2.2</t>
  </si>
  <si>
    <t>Fruit, Vegetable Juices, Syrups And Concentrates</t>
  </si>
  <si>
    <t>01.2.2.2.11</t>
  </si>
  <si>
    <t>01.2.2.2.11.01</t>
  </si>
  <si>
    <t>01.2.2.2.11.02</t>
  </si>
  <si>
    <t>01.2.2.2.12</t>
  </si>
  <si>
    <t>01.2.2.2.12.01</t>
  </si>
  <si>
    <t>01.2.2.2.12.02</t>
  </si>
  <si>
    <t>02</t>
  </si>
  <si>
    <t>CLOTHING AND FOOTWEAR</t>
  </si>
  <si>
    <t>02.1</t>
  </si>
  <si>
    <t>Clothing</t>
  </si>
  <si>
    <t>02.1.1</t>
  </si>
  <si>
    <t>Clothing Material</t>
  </si>
  <si>
    <t>02.1.1.1</t>
  </si>
  <si>
    <t>Clothing Material for Men</t>
  </si>
  <si>
    <t>SD</t>
  </si>
  <si>
    <t>02.1.1.1.11</t>
  </si>
  <si>
    <t>02.1.1.1.11.01</t>
  </si>
  <si>
    <t>02.1.1.1.11.02</t>
  </si>
  <si>
    <t>02.1.1.2</t>
  </si>
  <si>
    <t>Clothing Materials for Women</t>
  </si>
  <si>
    <t>02.1.1.2.11</t>
  </si>
  <si>
    <t>02.1.1.2.11.01</t>
  </si>
  <si>
    <t>02.1.1.2.11.02</t>
  </si>
  <si>
    <t>02.1.1.2.12</t>
  </si>
  <si>
    <t>02.1.1.2.12.01</t>
  </si>
  <si>
    <t>02.1.1.2.12.02</t>
  </si>
  <si>
    <t>02.1.1.2.13</t>
  </si>
  <si>
    <t>02.1.1.2.13.02</t>
  </si>
  <si>
    <t>02.1.1.2.14</t>
  </si>
  <si>
    <t>02.1.1.2.14.01</t>
  </si>
  <si>
    <t>02.1.1.2.14.02</t>
  </si>
  <si>
    <t>02.1.1.2.15</t>
  </si>
  <si>
    <t>02.1.1.2.15.01</t>
  </si>
  <si>
    <t>02.1.1.2.15.02</t>
  </si>
  <si>
    <t>02.1.2</t>
  </si>
  <si>
    <t>Garments</t>
  </si>
  <si>
    <t>02.1.2.1</t>
  </si>
  <si>
    <t>Men's Outerclothing</t>
  </si>
  <si>
    <t>02.1.2.1.11</t>
  </si>
  <si>
    <t>02.1.2.1.11.01</t>
  </si>
  <si>
    <t>02.1.2.1.11.02</t>
  </si>
  <si>
    <t>02.1.2.1.12</t>
  </si>
  <si>
    <t>02.1.2.1.12.01</t>
  </si>
  <si>
    <t>02.1.2.1.12.02</t>
  </si>
  <si>
    <t>02.1.2.1.12.03</t>
  </si>
  <si>
    <t>02.1.2.1.12.04</t>
  </si>
  <si>
    <t>02.1.2.1.13</t>
  </si>
  <si>
    <t>02.1.2.1.13.01</t>
  </si>
  <si>
    <t>02.1.2.1.14</t>
  </si>
  <si>
    <t>02.1.2.1.14.01</t>
  </si>
  <si>
    <t>02.1.2.1.14.02</t>
  </si>
  <si>
    <t>02.1.2.1.14.03</t>
  </si>
  <si>
    <t>02.1.2.1.15</t>
  </si>
  <si>
    <t>02.1.2.1.15.01</t>
  </si>
  <si>
    <t>02.1.2.1.15.02</t>
  </si>
  <si>
    <t>02.1.2.1.15.03</t>
  </si>
  <si>
    <t>02.1.2.1.16</t>
  </si>
  <si>
    <t>02.1.2.1.16.01</t>
  </si>
  <si>
    <t>02.1.2.1.16.02</t>
  </si>
  <si>
    <t>02.1.2.1.16.03</t>
  </si>
  <si>
    <t>02.1.2.1.16.04</t>
  </si>
  <si>
    <t>02.1.2.1.17</t>
  </si>
  <si>
    <t>02.1.2.1.17.01</t>
  </si>
  <si>
    <t>02.1.2.1.17.02</t>
  </si>
  <si>
    <t>02.1.2.1.17.03</t>
  </si>
  <si>
    <t>02.1.2.2</t>
  </si>
  <si>
    <t>Mens Underclothing</t>
  </si>
  <si>
    <t>02.1.2.2.11</t>
  </si>
  <si>
    <t>02.1.2.2.11.01</t>
  </si>
  <si>
    <t>02.1.2.2.11.02</t>
  </si>
  <si>
    <t>02.1.2.2.11.03</t>
  </si>
  <si>
    <t>02.1.2.2.12</t>
  </si>
  <si>
    <t>02.1.2.2.12.01</t>
  </si>
  <si>
    <t>02.1.2.3</t>
  </si>
  <si>
    <t>Women's Outerclothing</t>
  </si>
  <si>
    <t>02.1.2.3.11</t>
  </si>
  <si>
    <t>02.1.2.3.11.01</t>
  </si>
  <si>
    <t>02.1.2.3.11.02</t>
  </si>
  <si>
    <t>02.1.2.3.11.03</t>
  </si>
  <si>
    <t>02.1.2.3.11.04</t>
  </si>
  <si>
    <t>02.1.2.3.12</t>
  </si>
  <si>
    <t>02.1.2.3.12.01</t>
  </si>
  <si>
    <t>02.1.2.3.12.02</t>
  </si>
  <si>
    <t>02.1.2.3.13</t>
  </si>
  <si>
    <t>02.1.2.3.13.01</t>
  </si>
  <si>
    <t>02.1.2.3.13.02</t>
  </si>
  <si>
    <t>02.1.2.3.14</t>
  </si>
  <si>
    <t>02.1.2.3.14.01</t>
  </si>
  <si>
    <t>02.1.2.3.15</t>
  </si>
  <si>
    <t>02.1.2.3.15.01</t>
  </si>
  <si>
    <t>02.1.2.3.15.02</t>
  </si>
  <si>
    <t>02.1.2.3.15.03</t>
  </si>
  <si>
    <t>02.1.2.3.15.04</t>
  </si>
  <si>
    <t>02.1.2.3.16</t>
  </si>
  <si>
    <t>02.1.2.3.16.01</t>
  </si>
  <si>
    <t>02.1.2.4</t>
  </si>
  <si>
    <t>Women's underclothing</t>
  </si>
  <si>
    <t>02.1.2.4.11</t>
  </si>
  <si>
    <t>02.1.2.4.11.01</t>
  </si>
  <si>
    <t>02.1.2.4.11.02</t>
  </si>
  <si>
    <t>02.1.2.4.12</t>
  </si>
  <si>
    <t>02.1.2.4.12.01</t>
  </si>
  <si>
    <t>02.1.2.4.12.02</t>
  </si>
  <si>
    <t>02.1.2.4.13</t>
  </si>
  <si>
    <t>02.1.2.4.13.01</t>
  </si>
  <si>
    <t>02.1.2.4.14</t>
  </si>
  <si>
    <t>02.1.2.4.14.01</t>
  </si>
  <si>
    <t>02.1.2.5</t>
  </si>
  <si>
    <t>Boys' Clothing</t>
  </si>
  <si>
    <t>02.1.2.5.11</t>
  </si>
  <si>
    <t>02.1.2.5.11.01</t>
  </si>
  <si>
    <t>02.1.2.5.11.02</t>
  </si>
  <si>
    <t>02.1.2.5.12</t>
  </si>
  <si>
    <t>02.1.2.5.12.01</t>
  </si>
  <si>
    <t>02.1.2.5.12.02</t>
  </si>
  <si>
    <t>02.1.2.5.13</t>
  </si>
  <si>
    <t>02.1.2.5.13.01</t>
  </si>
  <si>
    <t>02.1.2.5.13.02</t>
  </si>
  <si>
    <t>02.1.2.5.13.03</t>
  </si>
  <si>
    <t>02.1.2.5.14</t>
  </si>
  <si>
    <t>02.1.2.5.14.01</t>
  </si>
  <si>
    <t>02.1.2.5.14.02</t>
  </si>
  <si>
    <t>02.1.2.6</t>
  </si>
  <si>
    <t>Girls' Clothing</t>
  </si>
  <si>
    <t>02.1.2.6.11</t>
  </si>
  <si>
    <t>02.1.2.6.11.01</t>
  </si>
  <si>
    <t>02.1.2.6.11.02</t>
  </si>
  <si>
    <t>02.1.2.6.12</t>
  </si>
  <si>
    <t>02.1.2.6.12.01</t>
  </si>
  <si>
    <t>02.1.2.6.12.02</t>
  </si>
  <si>
    <t>02.1.2.6.13</t>
  </si>
  <si>
    <t>02.1.2.6.13.01</t>
  </si>
  <si>
    <t>02.1.2.6.13.02</t>
  </si>
  <si>
    <t>02.1.2.6.14</t>
  </si>
  <si>
    <t>02.1.2.6.14.01</t>
  </si>
  <si>
    <t>02.1.2.6.14.02</t>
  </si>
  <si>
    <t>02.1.2.7</t>
  </si>
  <si>
    <t>Infants' Clothing</t>
  </si>
  <si>
    <t>02.1.2.7.11</t>
  </si>
  <si>
    <t>02.1.2.7.11.01</t>
  </si>
  <si>
    <t>02.1.2.7.12</t>
  </si>
  <si>
    <t>02.1.2.7.12.01</t>
  </si>
  <si>
    <t>02.1.3</t>
  </si>
  <si>
    <t>Other Articles of Clothing and Clothing Accessories</t>
  </si>
  <si>
    <t>02.1.3.1</t>
  </si>
  <si>
    <t>Other Articles of Clothing</t>
  </si>
  <si>
    <t>02.1.3.1.11</t>
  </si>
  <si>
    <t>02.1.3.1.11.01</t>
  </si>
  <si>
    <t>02.1.3.1.12</t>
  </si>
  <si>
    <t>02.1.3.1.12.01</t>
  </si>
  <si>
    <t>02.1.3.1.12.02</t>
  </si>
  <si>
    <t>02.1.4</t>
  </si>
  <si>
    <t>Tailoring Charges and Cleaning of Clothing</t>
  </si>
  <si>
    <t>02.1.4.1</t>
  </si>
  <si>
    <t>Tailoring Charges for Men's Clothing</t>
  </si>
  <si>
    <t>02.1.4.1.11</t>
  </si>
  <si>
    <t>02.1.4.1.11.01</t>
  </si>
  <si>
    <t>02.1.4.1.11.02</t>
  </si>
  <si>
    <t>02.1.4.1.11.03</t>
  </si>
  <si>
    <t>02.1.4.2</t>
  </si>
  <si>
    <t>Dressmaking Charges For Womens Clothing</t>
  </si>
  <si>
    <t>02.1.4.2.11</t>
  </si>
  <si>
    <t>02.1.4.2.11.01</t>
  </si>
  <si>
    <t>02.1.4.2.11.02</t>
  </si>
  <si>
    <t>02.1.4.2.11.03</t>
  </si>
  <si>
    <t>02.1.4.3</t>
  </si>
  <si>
    <t>Dry-Cleaning and Laundering of Garments</t>
  </si>
  <si>
    <t>02.1.4.3.11</t>
  </si>
  <si>
    <t>02.1.4.3.11.01</t>
  </si>
  <si>
    <t>02.2</t>
  </si>
  <si>
    <t>Footwear</t>
  </si>
  <si>
    <t>02.2.1</t>
  </si>
  <si>
    <t>Shoes and Other Footwear</t>
  </si>
  <si>
    <t>02.2.1.1</t>
  </si>
  <si>
    <t>Men's Shoes</t>
  </si>
  <si>
    <t>02.2.1.1.11</t>
  </si>
  <si>
    <t>02.2.1.1.11.01</t>
  </si>
  <si>
    <t>02.2.1.1.11.02</t>
  </si>
  <si>
    <t>02.2.1.1.11.03</t>
  </si>
  <si>
    <t>02.2.1.1.11.04</t>
  </si>
  <si>
    <t>02.2.1.2</t>
  </si>
  <si>
    <t>Women's Shoes</t>
  </si>
  <si>
    <t>02.2.1.2.11</t>
  </si>
  <si>
    <t>02.2.1.2.11.01</t>
  </si>
  <si>
    <t>02.2.1.2.11.02</t>
  </si>
  <si>
    <t>02.2.1.2.11.03</t>
  </si>
  <si>
    <t>02.2.1.2.11.04</t>
  </si>
  <si>
    <t>02.2.1.3</t>
  </si>
  <si>
    <t>Childrens' Shoes</t>
  </si>
  <si>
    <t>02.2.1.3.11</t>
  </si>
  <si>
    <t>02.2.1.3.11.01</t>
  </si>
  <si>
    <t>02.2.1.3.11.02</t>
  </si>
  <si>
    <t>02.2.1.3.12</t>
  </si>
  <si>
    <t>02.2.1.3.12.01</t>
  </si>
  <si>
    <t>02.2.1.3.12.02</t>
  </si>
  <si>
    <t>03</t>
  </si>
  <si>
    <t>HOUSING, WATER, ELECTRICITY, GAS AND OTHER FUELS</t>
  </si>
  <si>
    <t>03.1</t>
  </si>
  <si>
    <t>Rentals For Housing</t>
  </si>
  <si>
    <t>03.1.1</t>
  </si>
  <si>
    <t>Rentals for Housing</t>
  </si>
  <si>
    <t>03.1.1.1</t>
  </si>
  <si>
    <t>03.1.1.1.11</t>
  </si>
  <si>
    <t>03.1.1.1.11.01</t>
  </si>
  <si>
    <t>03.1.1.1.11.02</t>
  </si>
  <si>
    <t>03.1.1.1.12</t>
  </si>
  <si>
    <t>03.1.1.1.12.01</t>
  </si>
  <si>
    <t>03.1.1.1.12.02</t>
  </si>
  <si>
    <t>03.1.1.1.13</t>
  </si>
  <si>
    <t>03.1.1.1.13.01</t>
  </si>
  <si>
    <t>03.1.1.1.13.02</t>
  </si>
  <si>
    <t>03.2</t>
  </si>
  <si>
    <t>Maintenance and Repair Of The Dwelling</t>
  </si>
  <si>
    <t>03.2.1</t>
  </si>
  <si>
    <t>Materials for the Maintenance and Repair of the Dwelling</t>
  </si>
  <si>
    <t>03.2.1.1</t>
  </si>
  <si>
    <t>03.2.1.1.11</t>
  </si>
  <si>
    <t>03.2.1.1.11.01</t>
  </si>
  <si>
    <t>03.2.1.1.11.02</t>
  </si>
  <si>
    <t>03.2.1.1.11.03</t>
  </si>
  <si>
    <t>03.2.1.1.11.04</t>
  </si>
  <si>
    <t>03.2.1.1.12</t>
  </si>
  <si>
    <t>03.2.1.1.12.01</t>
  </si>
  <si>
    <t>03.2.1.1.12.02</t>
  </si>
  <si>
    <t>03.2.1.1.13</t>
  </si>
  <si>
    <t>03.2.1.1.13.01</t>
  </si>
  <si>
    <t>03.2.1.1.14</t>
  </si>
  <si>
    <t>03.2.1.1.14.01</t>
  </si>
  <si>
    <t>03.2.1.1.14.02</t>
  </si>
  <si>
    <t>03.2.1.1.14.03</t>
  </si>
  <si>
    <t>03.2.1.1.14.04</t>
  </si>
  <si>
    <t>03.2.1.1.15</t>
  </si>
  <si>
    <t>03.2.1.1.15.01</t>
  </si>
  <si>
    <t>03.2.1.1.15.02</t>
  </si>
  <si>
    <t>03.2.1.1.15.03</t>
  </si>
  <si>
    <t>03.2.1.1.16</t>
  </si>
  <si>
    <t>03.2.1.1.16.01</t>
  </si>
  <si>
    <t>03.2.1.1.16.02</t>
  </si>
  <si>
    <t>03.2.1.1.16.03</t>
  </si>
  <si>
    <t>03.2.1.1.17</t>
  </si>
  <si>
    <t>03.2.1.1.17.01</t>
  </si>
  <si>
    <t>03.2.1.1.17.02</t>
  </si>
  <si>
    <t>03.2.1.1.17.03</t>
  </si>
  <si>
    <t>03.2.1.1.17.04</t>
  </si>
  <si>
    <t>03.2.1.1.17.05</t>
  </si>
  <si>
    <t>03.2.2</t>
  </si>
  <si>
    <t>Services for the Maintenance and Repair of the Dwelling</t>
  </si>
  <si>
    <t>03.2.2.1</t>
  </si>
  <si>
    <t>03.2.2.1.11</t>
  </si>
  <si>
    <t>03.2.2.1.11.01</t>
  </si>
  <si>
    <t>03.3</t>
  </si>
  <si>
    <t>Water Supply and Miscellaneous Services Relating to the Dwelling</t>
  </si>
  <si>
    <t>03.3.1</t>
  </si>
  <si>
    <t>Water Supply</t>
  </si>
  <si>
    <t>03.3.1.1</t>
  </si>
  <si>
    <t>03.3.1.1.11</t>
  </si>
  <si>
    <t>03.3.1.1.11.01</t>
  </si>
  <si>
    <t>03.3.1.1.11.02</t>
  </si>
  <si>
    <t>03.3.2</t>
  </si>
  <si>
    <t>Miscellaneous Services Relating To The Dwelling</t>
  </si>
  <si>
    <t>03.3.2.1</t>
  </si>
  <si>
    <t>03.3.2.1.11</t>
  </si>
  <si>
    <t>03.3.2.1.11.01</t>
  </si>
  <si>
    <t>03.4</t>
  </si>
  <si>
    <t>Electricity, Gas and Other Fuels</t>
  </si>
  <si>
    <t>03.4.1</t>
  </si>
  <si>
    <t>Electricity</t>
  </si>
  <si>
    <t>03.4.1.1</t>
  </si>
  <si>
    <t>03.4.1.1.11</t>
  </si>
  <si>
    <t>03.4.1.1.11.01</t>
  </si>
  <si>
    <t>03.4.1.1.11.02</t>
  </si>
  <si>
    <t>03.4.1.1.11.03</t>
  </si>
  <si>
    <t>03.4.1.1.11.04</t>
  </si>
  <si>
    <t>03.4.2</t>
  </si>
  <si>
    <t>Gas</t>
  </si>
  <si>
    <t>03.4.2.1</t>
  </si>
  <si>
    <t>03.4.2.1.11</t>
  </si>
  <si>
    <t>03.4.2.1.11.01</t>
  </si>
  <si>
    <t>03.4.2.1.12</t>
  </si>
  <si>
    <t>03.4.2.1.12.01</t>
  </si>
  <si>
    <t>04</t>
  </si>
  <si>
    <t>FURNISHINGS, HOUSEHOLD EQUIPMENT AND ROUTINE HOUSEHOLD MAINTENANCE</t>
  </si>
  <si>
    <t>04.1</t>
  </si>
  <si>
    <t>Furniture And Furnishings, Carpets And Other Floor Coverings</t>
  </si>
  <si>
    <t>04.1.1</t>
  </si>
  <si>
    <t>Furniture And Furnishings</t>
  </si>
  <si>
    <t>04.1.1.1</t>
  </si>
  <si>
    <t>Living/Sitting/Dining Room Furniture</t>
  </si>
  <si>
    <t>04.1.1.1.11</t>
  </si>
  <si>
    <t>04.1.1.1.11.02</t>
  </si>
  <si>
    <t>04.1.1.1.12</t>
  </si>
  <si>
    <t>04.1.1.1.12.01</t>
  </si>
  <si>
    <t>04.1.1.1.13</t>
  </si>
  <si>
    <t>04.1.1.1.13.01</t>
  </si>
  <si>
    <t>04.1.1.2</t>
  </si>
  <si>
    <t>Bedroom Furniture</t>
  </si>
  <si>
    <t>04.1.1.2.11</t>
  </si>
  <si>
    <t>04.1.1.2.11.01</t>
  </si>
  <si>
    <t>04.1.1.2.12</t>
  </si>
  <si>
    <t>04.1.1.2.12.01</t>
  </si>
  <si>
    <t>04.1.1.2.13</t>
  </si>
  <si>
    <t>04.1.1.2.13.01</t>
  </si>
  <si>
    <t>04.1.1.2.13.02</t>
  </si>
  <si>
    <t>04.1.1.2.14</t>
  </si>
  <si>
    <t>04.1.1.2.14.01</t>
  </si>
  <si>
    <t>04.1.1.2.14.02</t>
  </si>
  <si>
    <t>04.1.1.3</t>
  </si>
  <si>
    <t>Other Furniture</t>
  </si>
  <si>
    <t>04.1.1.3.11</t>
  </si>
  <si>
    <t>04.1.1.3.11.01</t>
  </si>
  <si>
    <t>04.1.1.3.11.02</t>
  </si>
  <si>
    <t>04.1.1.3.12</t>
  </si>
  <si>
    <t>04.1.1.3.12.01</t>
  </si>
  <si>
    <t>04.1.1.3.12.02</t>
  </si>
  <si>
    <t>04.1.1.3.13</t>
  </si>
  <si>
    <t>04.1.1.3.13.01</t>
  </si>
  <si>
    <t>04.1.1.3.14</t>
  </si>
  <si>
    <t>04.1.1.3.14.01</t>
  </si>
  <si>
    <t>04.1.1.4</t>
  </si>
  <si>
    <t>Lighting Equipment</t>
  </si>
  <si>
    <t>04.1.1.4.11</t>
  </si>
  <si>
    <t>04.1.1.4.11.01</t>
  </si>
  <si>
    <t>04.1.1.4.11.02</t>
  </si>
  <si>
    <t>04.1.1.4.11.03</t>
  </si>
  <si>
    <t>04.1.2</t>
  </si>
  <si>
    <t>Carpets and Other Floor Coverings</t>
  </si>
  <si>
    <t>04.1.2.1</t>
  </si>
  <si>
    <t>04.1.2.1.11</t>
  </si>
  <si>
    <t>04.1.2.1.11.01</t>
  </si>
  <si>
    <t>04.1.2.1.11.02</t>
  </si>
  <si>
    <t>04.2</t>
  </si>
  <si>
    <t>Household Textiles</t>
  </si>
  <si>
    <t>04.2.1</t>
  </si>
  <si>
    <t>04.2.1.1</t>
  </si>
  <si>
    <t>Bed Furnishings</t>
  </si>
  <si>
    <t>04.2.1.1.11</t>
  </si>
  <si>
    <t>04.2.1.1.11.01</t>
  </si>
  <si>
    <t>04.2.1.1.11.02</t>
  </si>
  <si>
    <t>04.2.1.1.11.03</t>
  </si>
  <si>
    <t>04.2.1.1.11.04</t>
  </si>
  <si>
    <t>04.2.1.2</t>
  </si>
  <si>
    <t>Other Household Textiles</t>
  </si>
  <si>
    <t>04.2.1.2.11</t>
  </si>
  <si>
    <t>04.2.1.2.11.01</t>
  </si>
  <si>
    <t>04.2.1.2.12</t>
  </si>
  <si>
    <t>04.2.1.2.12.01</t>
  </si>
  <si>
    <t>04.2.1.2.13</t>
  </si>
  <si>
    <t>04.2.1.2.13.01</t>
  </si>
  <si>
    <t>04.2.1.2.14</t>
  </si>
  <si>
    <t>04.2.1.2.14.01</t>
  </si>
  <si>
    <t>04.2.1.2.15</t>
  </si>
  <si>
    <t>04.2.1.2.15.01</t>
  </si>
  <si>
    <t>04.3</t>
  </si>
  <si>
    <t>Household Appliances</t>
  </si>
  <si>
    <t>04.3.1</t>
  </si>
  <si>
    <t>Major Household Appliances Whether Electric Or Not</t>
  </si>
  <si>
    <t>04.3.1.1</t>
  </si>
  <si>
    <t>Major Household Appliances</t>
  </si>
  <si>
    <t>04.3.1.1.11</t>
  </si>
  <si>
    <t>04.3.1.1.11.01</t>
  </si>
  <si>
    <t>04.3.1.1.11.02</t>
  </si>
  <si>
    <t>04.3.1.1.11.03</t>
  </si>
  <si>
    <t>04.3.1.1.12</t>
  </si>
  <si>
    <t>04.3.1.1.12.01</t>
  </si>
  <si>
    <t>04.3.1.1.13</t>
  </si>
  <si>
    <t>04.3.1.1.13.01</t>
  </si>
  <si>
    <t>04.3.1.1.13.02</t>
  </si>
  <si>
    <t>04.3.1.1.14</t>
  </si>
  <si>
    <t>04.3.1.1.14.01</t>
  </si>
  <si>
    <t>04.3.1.1.14.02</t>
  </si>
  <si>
    <t>04.3.1.1.15</t>
  </si>
  <si>
    <t>04.3.1.1.15.01</t>
  </si>
  <si>
    <t>04.3.1.1.16</t>
  </si>
  <si>
    <t>04.3.1.1.16.01</t>
  </si>
  <si>
    <t>04.3.1.1.17</t>
  </si>
  <si>
    <t>04.3.1.1.17.01</t>
  </si>
  <si>
    <t>04.3.1.1.17.02</t>
  </si>
  <si>
    <t>04.3.1.1.18</t>
  </si>
  <si>
    <t>04.3.1.1.18.01</t>
  </si>
  <si>
    <t>04.3.1.1.19</t>
  </si>
  <si>
    <t>04.3.1.1.19.01</t>
  </si>
  <si>
    <t>04.3.2</t>
  </si>
  <si>
    <t>Small Electric Household Appliances</t>
  </si>
  <si>
    <t>04.3.2.1</t>
  </si>
  <si>
    <t>04.3.2.1.11</t>
  </si>
  <si>
    <t>04.3.2.1.11.01</t>
  </si>
  <si>
    <t>04.3.2.1.11.02</t>
  </si>
  <si>
    <t>04.3.2.1.11.03</t>
  </si>
  <si>
    <t>04.3.2.1.11.04</t>
  </si>
  <si>
    <t>04.3.2.1.11.05</t>
  </si>
  <si>
    <t>04.4</t>
  </si>
  <si>
    <t>Glassware, Tableware and Household Utensils</t>
  </si>
  <si>
    <t>04.4.1</t>
  </si>
  <si>
    <t>04.4.1.1</t>
  </si>
  <si>
    <t>Glassware and Crockery</t>
  </si>
  <si>
    <t>04.4.1.1.11</t>
  </si>
  <si>
    <t>04.4.1.1.11.01</t>
  </si>
  <si>
    <t>04.4.1.1.11.02</t>
  </si>
  <si>
    <t>04.4.1.1.12</t>
  </si>
  <si>
    <t>04.4.1.1.12.01</t>
  </si>
  <si>
    <t>04.4.1.1.12.02</t>
  </si>
  <si>
    <t>04.4.1.1.12.03</t>
  </si>
  <si>
    <t>04.4.1.1.13</t>
  </si>
  <si>
    <t>04.4.1.1.13.01</t>
  </si>
  <si>
    <t>04.4.1.1.13.02</t>
  </si>
  <si>
    <t>04.4.1.2</t>
  </si>
  <si>
    <t>Household Utensils (Non-Electrical)</t>
  </si>
  <si>
    <t>04.4.1.2.11</t>
  </si>
  <si>
    <t>04.4.1.2.11.01</t>
  </si>
  <si>
    <t>04.4.1.2.12</t>
  </si>
  <si>
    <t>04.4.1.2.12.01</t>
  </si>
  <si>
    <t>04.4.1.2.13</t>
  </si>
  <si>
    <t>04.4.1.2.13.01</t>
  </si>
  <si>
    <t>04.4.1.2.14</t>
  </si>
  <si>
    <t>04.4.1.2.14.01</t>
  </si>
  <si>
    <t>04.4.1.2.14.02</t>
  </si>
  <si>
    <t>04.4.1.2.15</t>
  </si>
  <si>
    <t>04.4.1.2.15.01</t>
  </si>
  <si>
    <t>04.4.1.2.16</t>
  </si>
  <si>
    <t>04.4.1.2.16.01</t>
  </si>
  <si>
    <t>04.4.1.2.17</t>
  </si>
  <si>
    <t>04.4.1.2.17.01</t>
  </si>
  <si>
    <t>04.4.1.2.18</t>
  </si>
  <si>
    <t>04.4.1.2.18.01</t>
  </si>
  <si>
    <t>04.4.1.2.18.02</t>
  </si>
  <si>
    <t>04.4.1.2.19</t>
  </si>
  <si>
    <t>04.4.1.2.19.01</t>
  </si>
  <si>
    <t>04.4.1.2.20</t>
  </si>
  <si>
    <t>04.4.1.2.20.01</t>
  </si>
  <si>
    <t>04.4.1.2.20.02</t>
  </si>
  <si>
    <t>04.5</t>
  </si>
  <si>
    <t>Tools and Equipment For House And Garden</t>
  </si>
  <si>
    <t>04.5.1</t>
  </si>
  <si>
    <t>Major Tools and Equipment</t>
  </si>
  <si>
    <t>04.5.1.1</t>
  </si>
  <si>
    <t>Tools and Equipment</t>
  </si>
  <si>
    <t>04.5.1.1.11</t>
  </si>
  <si>
    <t>04.5.1.1.11.01</t>
  </si>
  <si>
    <t>04.5.2</t>
  </si>
  <si>
    <t>Small tools and miscellaneous accessories</t>
  </si>
  <si>
    <t>04.5.2.1</t>
  </si>
  <si>
    <t>04.5.2.1.11</t>
  </si>
  <si>
    <t>04.5.2.1.11.01</t>
  </si>
  <si>
    <t>04.5.2.1.11.02</t>
  </si>
  <si>
    <t>04.5.2.1.11.03</t>
  </si>
  <si>
    <t>04.5.2.1.11.04</t>
  </si>
  <si>
    <t>04.5.2.1.11.05</t>
  </si>
  <si>
    <t>04.5.2.1.11.06</t>
  </si>
  <si>
    <t>04.5.2.1.11.07</t>
  </si>
  <si>
    <t>04.5.2.1.11.08</t>
  </si>
  <si>
    <t>04.6</t>
  </si>
  <si>
    <t>Goods and Services for Routine Household Maintenance</t>
  </si>
  <si>
    <t>04.6.1</t>
  </si>
  <si>
    <t>Non-Durable Household Goods</t>
  </si>
  <si>
    <t>04.6.1.1</t>
  </si>
  <si>
    <t>Cleaning And Maintenance Products</t>
  </si>
  <si>
    <t>04.6.1.1.11</t>
  </si>
  <si>
    <t>04.6.1.1.11.01</t>
  </si>
  <si>
    <t>04.6.1.1.11.02</t>
  </si>
  <si>
    <t>04.6.1.1.11.03</t>
  </si>
  <si>
    <t>04.6.1.1.12</t>
  </si>
  <si>
    <t>04.6.1.1.12.01</t>
  </si>
  <si>
    <t>04.6.1.1.12.02</t>
  </si>
  <si>
    <t>04.6.1.1.12.03</t>
  </si>
  <si>
    <t>04.6.1.1.13</t>
  </si>
  <si>
    <t>04.6.1.1.13.01</t>
  </si>
  <si>
    <t>04.6.1.1.13.02</t>
  </si>
  <si>
    <t>04.6.1.1.13.03</t>
  </si>
  <si>
    <t>04.6.1.1.14</t>
  </si>
  <si>
    <t>04.6.1.1.14.01</t>
  </si>
  <si>
    <t>04.6.1.1.15</t>
  </si>
  <si>
    <t>04.6.1.1.15.01</t>
  </si>
  <si>
    <t>04.6.1.1.15.02</t>
  </si>
  <si>
    <t>04.6.1.1.15.03</t>
  </si>
  <si>
    <t>04.6.1.1.16</t>
  </si>
  <si>
    <t>04.6.1.1.16.01</t>
  </si>
  <si>
    <t>04.6.1.1.16.02</t>
  </si>
  <si>
    <t>04.6.1.1.16.03</t>
  </si>
  <si>
    <t>04.6.1.1.17</t>
  </si>
  <si>
    <t>04.6.1.1.17.01</t>
  </si>
  <si>
    <t>04.6.1.1.17.02</t>
  </si>
  <si>
    <t>04.6.1.1.17.03</t>
  </si>
  <si>
    <t>04.6.1.1.18</t>
  </si>
  <si>
    <t>04.6.1.1.18.01</t>
  </si>
  <si>
    <t>04.6.1.1.18.03</t>
  </si>
  <si>
    <t>04.6.1.1.19</t>
  </si>
  <si>
    <t>04.6.1.1.19.01</t>
  </si>
  <si>
    <t>04.6.1.1.19.02</t>
  </si>
  <si>
    <t>04.6.1.2</t>
  </si>
  <si>
    <t>Articles for Cleaning</t>
  </si>
  <si>
    <t>04.6.1.2.11</t>
  </si>
  <si>
    <t>04.6.1.2.11.01</t>
  </si>
  <si>
    <t>04.6.1.2.11.02</t>
  </si>
  <si>
    <t>04.6.1.2.12</t>
  </si>
  <si>
    <t>04.6.1.2.12.01</t>
  </si>
  <si>
    <t>04.6.1.2.12.02</t>
  </si>
  <si>
    <t>04.6.1.2.12.03</t>
  </si>
  <si>
    <t>04.6.1.2.13</t>
  </si>
  <si>
    <t>04.6.1.2.13.01</t>
  </si>
  <si>
    <t>04.6.1.3</t>
  </si>
  <si>
    <t>Other Non-Durable Household Goods</t>
  </si>
  <si>
    <t>04.6.1.3.11</t>
  </si>
  <si>
    <t>04.6.1.3.11.01</t>
  </si>
  <si>
    <t>04.6.1.3.11.02</t>
  </si>
  <si>
    <t>04.6.1.3.12</t>
  </si>
  <si>
    <t>04.6.1.3.12.01</t>
  </si>
  <si>
    <t>04.6.1.3.12.02</t>
  </si>
  <si>
    <t>04.6.1.3.13</t>
  </si>
  <si>
    <t>04.6.1.3.13.01</t>
  </si>
  <si>
    <t>04.6.1.3.14</t>
  </si>
  <si>
    <t>04.6.1.3.14.01</t>
  </si>
  <si>
    <t>04.6.1.3.14.02</t>
  </si>
  <si>
    <t>04.6.1.3.14.03</t>
  </si>
  <si>
    <t>04.6.1.3.15</t>
  </si>
  <si>
    <t>04.6.1.3.15.01</t>
  </si>
  <si>
    <t>04.6.1.3.15.02</t>
  </si>
  <si>
    <t>04.6.2</t>
  </si>
  <si>
    <t>Domestic Services and Household Services</t>
  </si>
  <si>
    <t>04.6.2.1</t>
  </si>
  <si>
    <t>Domestic Services</t>
  </si>
  <si>
    <t>04.6.2.1.11</t>
  </si>
  <si>
    <t>04.6.2.1.11.01</t>
  </si>
  <si>
    <t>04.6.2.2</t>
  </si>
  <si>
    <t>Household Services</t>
  </si>
  <si>
    <t>04.6.2.2.11</t>
  </si>
  <si>
    <t>04.6.2.2.11.01</t>
  </si>
  <si>
    <t>04.6.2.2.12</t>
  </si>
  <si>
    <t>04.6.2.2.12.01</t>
  </si>
  <si>
    <t>05</t>
  </si>
  <si>
    <t>HEALTH</t>
  </si>
  <si>
    <t>05.1</t>
  </si>
  <si>
    <t>Medical Products, Appliances and Equipment</t>
  </si>
  <si>
    <t>05.1.1</t>
  </si>
  <si>
    <t>Pharmaceutical Products</t>
  </si>
  <si>
    <t>05.1.1.1</t>
  </si>
  <si>
    <t>Medicinal Preparations and Patent Medicines</t>
  </si>
  <si>
    <t>05.1.1.1.11</t>
  </si>
  <si>
    <t>05.1.1.1.11.01</t>
  </si>
  <si>
    <t>05.1.1.1.11.02</t>
  </si>
  <si>
    <t>05.1.1.1.11.03</t>
  </si>
  <si>
    <t>05.1.1.1.12</t>
  </si>
  <si>
    <t>05.1.1.1.12.01</t>
  </si>
  <si>
    <t>05.1.1.1.13</t>
  </si>
  <si>
    <t>05.1.1.1.13.01</t>
  </si>
  <si>
    <t>05.1.1.1.13.02</t>
  </si>
  <si>
    <t>05.1.1.1.13.03</t>
  </si>
  <si>
    <t>05.1.1.1.13.04</t>
  </si>
  <si>
    <t>05.1.1.1.14</t>
  </si>
  <si>
    <t>05.1.1.1.14.01</t>
  </si>
  <si>
    <t>05.1.1.1.14.02</t>
  </si>
  <si>
    <t>05.1.1.1.14.04</t>
  </si>
  <si>
    <t>05.1.2</t>
  </si>
  <si>
    <t>Medical Products</t>
  </si>
  <si>
    <t>05.1.2.1</t>
  </si>
  <si>
    <t>05.1.2.1.11</t>
  </si>
  <si>
    <t>05.1.2.1.11.01</t>
  </si>
  <si>
    <t>05.1.2.1.11.02</t>
  </si>
  <si>
    <t>05.1.2.1.11.03</t>
  </si>
  <si>
    <t>05.1.2.1.11.04</t>
  </si>
  <si>
    <t>05.1.2.1.11.05</t>
  </si>
  <si>
    <t>05.1.2.1.11.06</t>
  </si>
  <si>
    <t>05.1.2.1.11.07</t>
  </si>
  <si>
    <t>05.1.3</t>
  </si>
  <si>
    <t>Therapeutic Appliances and Equipment</t>
  </si>
  <si>
    <t>05.1.3.1</t>
  </si>
  <si>
    <t>05.1.3.1.11</t>
  </si>
  <si>
    <t>05.1.3.1.11.01</t>
  </si>
  <si>
    <t>05.1.3.1.11.02</t>
  </si>
  <si>
    <t>05.1.3.1.12</t>
  </si>
  <si>
    <t>05.1.3.1.12.01</t>
  </si>
  <si>
    <t>05.1.3.1.12.02</t>
  </si>
  <si>
    <t>05.1.3.1.13</t>
  </si>
  <si>
    <t>05.1.3.1.13.01</t>
  </si>
  <si>
    <t>05.2</t>
  </si>
  <si>
    <t>Outpatient Services</t>
  </si>
  <si>
    <t>05.2.1</t>
  </si>
  <si>
    <t>Medical Services</t>
  </si>
  <si>
    <t>05.2.1.1</t>
  </si>
  <si>
    <t>Out-Patient Medical Services</t>
  </si>
  <si>
    <t>05.2.1.1.11</t>
  </si>
  <si>
    <t>05.2.1.1.11.01</t>
  </si>
  <si>
    <t>05.2.1.1.12</t>
  </si>
  <si>
    <t>05.2.1.1.12.01</t>
  </si>
  <si>
    <t>05.2.1.1.12.02</t>
  </si>
  <si>
    <t>05.2.1.1.12.03</t>
  </si>
  <si>
    <t>05.2.2</t>
  </si>
  <si>
    <t>Dental Services</t>
  </si>
  <si>
    <t>05.2.2.1</t>
  </si>
  <si>
    <t>Out-Patient Dental Services</t>
  </si>
  <si>
    <t>05.2.2.1.11</t>
  </si>
  <si>
    <t>05.2.2.1.11.01</t>
  </si>
  <si>
    <t>05.2.2.1.11.02</t>
  </si>
  <si>
    <t>05.2.3</t>
  </si>
  <si>
    <t>Paramedical And Traditional Services</t>
  </si>
  <si>
    <t>05.2.3.1</t>
  </si>
  <si>
    <t>05.2.3.1.11</t>
  </si>
  <si>
    <t>05.2.3.1.11.01</t>
  </si>
  <si>
    <t>05.2.3.1.12</t>
  </si>
  <si>
    <t>05.2.3.1.12.01</t>
  </si>
  <si>
    <t>05.2.3.1.12.02</t>
  </si>
  <si>
    <t>05.3</t>
  </si>
  <si>
    <t>Hospital Services</t>
  </si>
  <si>
    <t>05.3.1</t>
  </si>
  <si>
    <t>Hospital services</t>
  </si>
  <si>
    <t>05.3.1.1</t>
  </si>
  <si>
    <t>05.3.1.1.11</t>
  </si>
  <si>
    <t>05.3.1.1.11.01</t>
  </si>
  <si>
    <t>06</t>
  </si>
  <si>
    <t>TRANSPORT</t>
  </si>
  <si>
    <t>06.1</t>
  </si>
  <si>
    <t>Purchase Of Vehicles</t>
  </si>
  <si>
    <t>06.1.1</t>
  </si>
  <si>
    <t>Motor Car</t>
  </si>
  <si>
    <t>06.1.1.1</t>
  </si>
  <si>
    <t>06.1.1.1.11</t>
  </si>
  <si>
    <t>06.1.1.1.11.02</t>
  </si>
  <si>
    <t>06.1.1.1.11.08</t>
  </si>
  <si>
    <t>06.1.1.1.11.11</t>
  </si>
  <si>
    <t>06.1.1.1.12</t>
  </si>
  <si>
    <t>06.1.1.1.12.01</t>
  </si>
  <si>
    <t>06.1.1.1.13</t>
  </si>
  <si>
    <t>06.1.1.1.13.01</t>
  </si>
  <si>
    <t>06.1.1.1.13.03</t>
  </si>
  <si>
    <t>06.1.1.1.14</t>
  </si>
  <si>
    <t>06.1.1.1.14.01</t>
  </si>
  <si>
    <t>06.1.2</t>
  </si>
  <si>
    <t>Motor Cycle</t>
  </si>
  <si>
    <t>06.1.2.1</t>
  </si>
  <si>
    <t>06.1.2.1.11</t>
  </si>
  <si>
    <t>06.1.2.1.11.03</t>
  </si>
  <si>
    <t>06.1.2.1.11.04</t>
  </si>
  <si>
    <t>06.1.2.1.11.05</t>
  </si>
  <si>
    <t>06.1.3</t>
  </si>
  <si>
    <t>Bicycles</t>
  </si>
  <si>
    <t>06.1.3.1</t>
  </si>
  <si>
    <t>06.1.3.1.11</t>
  </si>
  <si>
    <t>06.1.3.1.11.01</t>
  </si>
  <si>
    <t>06.1.3.1.11.02</t>
  </si>
  <si>
    <t>06.2</t>
  </si>
  <si>
    <t>Operation of Personal Transport Equipment</t>
  </si>
  <si>
    <t>06.2.1</t>
  </si>
  <si>
    <t>Spare Parts and Accessories of Vehicles</t>
  </si>
  <si>
    <t>06.2.1.1</t>
  </si>
  <si>
    <t>Spare Parts And Accessories of Vehicles</t>
  </si>
  <si>
    <t>06.2.1.1.11</t>
  </si>
  <si>
    <t>06.2.1.1.11.01</t>
  </si>
  <si>
    <t>06.2.1.1.11.02</t>
  </si>
  <si>
    <t>06.2.1.1.11.03</t>
  </si>
  <si>
    <t>06.2.1.1.12</t>
  </si>
  <si>
    <t>06.2.1.1.12.01</t>
  </si>
  <si>
    <t>06.2.1.1.12.02</t>
  </si>
  <si>
    <t>06.2.1.1.13</t>
  </si>
  <si>
    <t>06.2.1.1.13.01</t>
  </si>
  <si>
    <t>06.2.1.1.13.02</t>
  </si>
  <si>
    <t>06.2.1.1.13.03</t>
  </si>
  <si>
    <t>06.2.1.1.13.04</t>
  </si>
  <si>
    <t>06.2.1.1.13.05</t>
  </si>
  <si>
    <t>06.2.1.1.13.06</t>
  </si>
  <si>
    <t>06.2.1.1.13.07</t>
  </si>
  <si>
    <t>06.2.1.1.13.08</t>
  </si>
  <si>
    <t>06.2.1.1.13.09</t>
  </si>
  <si>
    <t>06.2.1.1.13.10</t>
  </si>
  <si>
    <t>06.2.1.1.14</t>
  </si>
  <si>
    <t>06.2.1.1.14.01</t>
  </si>
  <si>
    <t>06.2.2</t>
  </si>
  <si>
    <t>Fuels and Lubricants for Vehicles</t>
  </si>
  <si>
    <t>06.2.2.1</t>
  </si>
  <si>
    <t>Fuels</t>
  </si>
  <si>
    <t>06.2.2.1.11</t>
  </si>
  <si>
    <t>06.2.2.1.11.01</t>
  </si>
  <si>
    <t>06.2.2.1.11.02</t>
  </si>
  <si>
    <t>06.2.2.1.12</t>
  </si>
  <si>
    <t>06.2.2.1.12.01</t>
  </si>
  <si>
    <t>06.2.2.2</t>
  </si>
  <si>
    <t>Lubricants And Similar Products</t>
  </si>
  <si>
    <t>06.2.2.2.11</t>
  </si>
  <si>
    <t>06.2.2.2.11.01</t>
  </si>
  <si>
    <t>06.2.2.2.11.02</t>
  </si>
  <si>
    <t>06.2.3</t>
  </si>
  <si>
    <t>Maintenace and Repair of Vehicles</t>
  </si>
  <si>
    <t>06.2.3.1</t>
  </si>
  <si>
    <t>Maintenance and Repair of Vehicles</t>
  </si>
  <si>
    <t>06.2.3.1.11</t>
  </si>
  <si>
    <t>06.2.3.1.11.01</t>
  </si>
  <si>
    <t>06.2.3.1.12</t>
  </si>
  <si>
    <t>06.2.3.1.12.01</t>
  </si>
  <si>
    <t>06.2.3.1.13</t>
  </si>
  <si>
    <t>06.2.3.1.13.01</t>
  </si>
  <si>
    <t>06.2.3.1.14</t>
  </si>
  <si>
    <t>06.2.3.1.14.01</t>
  </si>
  <si>
    <t>06.2.3.1.15</t>
  </si>
  <si>
    <t>06.2.3.1.15.01</t>
  </si>
  <si>
    <t>06.2.3.1.16</t>
  </si>
  <si>
    <t>06.2.3.1.16.01</t>
  </si>
  <si>
    <t>06.2.3.1.17</t>
  </si>
  <si>
    <t>06.2.3.1.17.01</t>
  </si>
  <si>
    <t>06.2.3.1.17.02</t>
  </si>
  <si>
    <t>06.2.3.1.18</t>
  </si>
  <si>
    <t>06.2.3.1.18.01</t>
  </si>
  <si>
    <t>06.2.4</t>
  </si>
  <si>
    <t>Other Services in Respect of Vehicles</t>
  </si>
  <si>
    <t>06.2.4.1</t>
  </si>
  <si>
    <t>Parking Services</t>
  </si>
  <si>
    <t>06.2.4.1.11</t>
  </si>
  <si>
    <t>06.2.4.1.11.01</t>
  </si>
  <si>
    <t>06.2.4.1.11.02</t>
  </si>
  <si>
    <t>06.2.4.2</t>
  </si>
  <si>
    <t>Other Services</t>
  </si>
  <si>
    <t>06.2.4.2.11</t>
  </si>
  <si>
    <t>06.2.4.2.11.01</t>
  </si>
  <si>
    <t>06.2.4.2.11.02</t>
  </si>
  <si>
    <t>06.2.4.2.12</t>
  </si>
  <si>
    <t>06.2.4.2.12.01</t>
  </si>
  <si>
    <t>06.2.4.2.12.02</t>
  </si>
  <si>
    <t>06.2.4.2.13</t>
  </si>
  <si>
    <t>06.2.4.2.13.01</t>
  </si>
  <si>
    <t>06.2.4.2.13.02</t>
  </si>
  <si>
    <t>06.2.4.2.13.03</t>
  </si>
  <si>
    <t>06.3</t>
  </si>
  <si>
    <t>Transport Services</t>
  </si>
  <si>
    <t>06.3.1</t>
  </si>
  <si>
    <t>Passenger Transport By Road</t>
  </si>
  <si>
    <t>06.3.1.1</t>
  </si>
  <si>
    <t>Public Passenger Transport By Road</t>
  </si>
  <si>
    <t>06.3.1.1.11</t>
  </si>
  <si>
    <t>06.3.1.1.11.01</t>
  </si>
  <si>
    <t>06.3.1.1.11.02</t>
  </si>
  <si>
    <t>06.3.1.1.11.03</t>
  </si>
  <si>
    <t>06.3.2</t>
  </si>
  <si>
    <t>Passenger Transport By Air</t>
  </si>
  <si>
    <t>06.3.2.1</t>
  </si>
  <si>
    <t>06.3.2.1.11</t>
  </si>
  <si>
    <t>06.3.2.1.11.01</t>
  </si>
  <si>
    <t>06.3.2.1.11.02</t>
  </si>
  <si>
    <t>06.3.2.1.11.03</t>
  </si>
  <si>
    <t>06.3.2.1.11.04</t>
  </si>
  <si>
    <t>06.3.2.1.11.05</t>
  </si>
  <si>
    <t>06.3.2.1.11.06</t>
  </si>
  <si>
    <t>06.3.2.1.11.07</t>
  </si>
  <si>
    <t>06.3.2.1.11.08</t>
  </si>
  <si>
    <t>06.3.2.1.11.09</t>
  </si>
  <si>
    <t>06.3.2.1.11.10</t>
  </si>
  <si>
    <t>06.3.2.1.11.11</t>
  </si>
  <si>
    <t>06.3.3</t>
  </si>
  <si>
    <t>Passenger Transport By Sea And Inland Waterway</t>
  </si>
  <si>
    <t>06.3.3.1</t>
  </si>
  <si>
    <t>06.3.3.1.11</t>
  </si>
  <si>
    <t>06.3.3.1.11.01</t>
  </si>
  <si>
    <t>06.3.3.1.11.02</t>
  </si>
  <si>
    <t>06.3.3.1.11.03</t>
  </si>
  <si>
    <t>07</t>
  </si>
  <si>
    <t>COMMUNICATION</t>
  </si>
  <si>
    <t>07.1</t>
  </si>
  <si>
    <t>Postal Services</t>
  </si>
  <si>
    <t>07.1.1</t>
  </si>
  <si>
    <t>07.1.1.1</t>
  </si>
  <si>
    <t>07.1.1.1.11</t>
  </si>
  <si>
    <t>07.1.1.1.11.01</t>
  </si>
  <si>
    <t>07.1.1.1.11.02</t>
  </si>
  <si>
    <t>07.1.1.1.11.03</t>
  </si>
  <si>
    <t>07.2</t>
  </si>
  <si>
    <t>Telephone and Telefax Equipment</t>
  </si>
  <si>
    <t>07.2.1</t>
  </si>
  <si>
    <t>07.2.1.1</t>
  </si>
  <si>
    <t>07.2.1.1.11</t>
  </si>
  <si>
    <t>07.3</t>
  </si>
  <si>
    <t>Telephone and Telefax Services</t>
  </si>
  <si>
    <t>07.3.1</t>
  </si>
  <si>
    <t>07.3.1.1</t>
  </si>
  <si>
    <t>07.3.1.1.11</t>
  </si>
  <si>
    <t>07.3.1.1.11.01</t>
  </si>
  <si>
    <t>07.3.1.1.12</t>
  </si>
  <si>
    <t>07.3.1.1.12.01</t>
  </si>
  <si>
    <t>07.3.1.1.13</t>
  </si>
  <si>
    <t>07.3.1.1.13.02</t>
  </si>
  <si>
    <t>07.3.1.1.13.09</t>
  </si>
  <si>
    <t>07.3.1.1.13.10</t>
  </si>
  <si>
    <t>07.3.1.1.13.11</t>
  </si>
  <si>
    <t>07.3.1.1.14</t>
  </si>
  <si>
    <t>07.3.1.1.14.11</t>
  </si>
  <si>
    <t>07.3.1.1.14.15</t>
  </si>
  <si>
    <t>07.3.1.1.14.16</t>
  </si>
  <si>
    <t>07.3.1.1.14.26</t>
  </si>
  <si>
    <t>-</t>
  </si>
  <si>
    <t>07.3.1.1.15</t>
  </si>
  <si>
    <t>07.3.1.1.15.01</t>
  </si>
  <si>
    <t>07.3.1.1.15.02</t>
  </si>
  <si>
    <t>07.3.1.1.15.03</t>
  </si>
  <si>
    <t>07.3.1.1.15.04</t>
  </si>
  <si>
    <t>07.3.1.1.16</t>
  </si>
  <si>
    <t>07.3.1.1.16.01</t>
  </si>
  <si>
    <t>07.3.1.1.16.02</t>
  </si>
  <si>
    <t>08</t>
  </si>
  <si>
    <t>RECREATION AND CULTURE</t>
  </si>
  <si>
    <t>08.1</t>
  </si>
  <si>
    <t>Audio-Visual, Photographic And Infomation Processing Equipment</t>
  </si>
  <si>
    <t>08.1.1</t>
  </si>
  <si>
    <t>Equipment For The Reception, Recording And Reproduction Of Sound And Pictures</t>
  </si>
  <si>
    <t>08.1.1.1</t>
  </si>
  <si>
    <t>Audio-Visual Equipment</t>
  </si>
  <si>
    <t>08.1.1.1.11</t>
  </si>
  <si>
    <t>08.1.1.1.11.01</t>
  </si>
  <si>
    <t>08.1.1.1.11.02</t>
  </si>
  <si>
    <t>08.1.1.1.11.05</t>
  </si>
  <si>
    <t>08.1.1.1.12</t>
  </si>
  <si>
    <t>08.1.1.1.12.02</t>
  </si>
  <si>
    <t>08.1.1.1.12.03</t>
  </si>
  <si>
    <t>08.1.1.1.12.04</t>
  </si>
  <si>
    <t>08.1.1.1.12.05</t>
  </si>
  <si>
    <t>08.1.1.2</t>
  </si>
  <si>
    <t>Sound Equipment</t>
  </si>
  <si>
    <t>08.1.1.2.11</t>
  </si>
  <si>
    <t>08.1.1.2.11.01</t>
  </si>
  <si>
    <t>08.1.1.2.11.02</t>
  </si>
  <si>
    <t>08.1.2</t>
  </si>
  <si>
    <t>Photographic And Cinematographic Equipment And Optical Instruments</t>
  </si>
  <si>
    <t>08.1.2.1</t>
  </si>
  <si>
    <t>08.1.2.1.11</t>
  </si>
  <si>
    <t>08.1.2.1.11.01</t>
  </si>
  <si>
    <t>08.1.3</t>
  </si>
  <si>
    <t>Information Processing Equipment</t>
  </si>
  <si>
    <t>08.1.3.1</t>
  </si>
  <si>
    <t>Computers And Computer Accessories</t>
  </si>
  <si>
    <t>08.1.3.1.11</t>
  </si>
  <si>
    <t>08.1.3.1.11.01</t>
  </si>
  <si>
    <t>08.1.3.1.12</t>
  </si>
  <si>
    <t>08.1.3.1.12.01</t>
  </si>
  <si>
    <t>08.1.3.1.13</t>
  </si>
  <si>
    <t>08.1.3.1.13.08</t>
  </si>
  <si>
    <t>08.1.3.1.13.09</t>
  </si>
  <si>
    <t>08.1.4</t>
  </si>
  <si>
    <t>Recording Media</t>
  </si>
  <si>
    <t>08.1.4.1</t>
  </si>
  <si>
    <t>Unrecorded Recording Media</t>
  </si>
  <si>
    <t>08.1.4.1.11</t>
  </si>
  <si>
    <t>08.1.4.1.11.04</t>
  </si>
  <si>
    <t>08.1.4.2</t>
  </si>
  <si>
    <t>Prerecorded Recording Media</t>
  </si>
  <si>
    <t>08.1.4.2.11</t>
  </si>
  <si>
    <t>08.1.4.2.11.01</t>
  </si>
  <si>
    <t>08.2</t>
  </si>
  <si>
    <t>Other Recreational Items And Equipments, Gardens And Pets</t>
  </si>
  <si>
    <t>08.2.1</t>
  </si>
  <si>
    <t>Games, Toys and Hobbies</t>
  </si>
  <si>
    <t>08.2.1.1</t>
  </si>
  <si>
    <t>08.2.1.1.11</t>
  </si>
  <si>
    <t>08.2.1.1.11.01</t>
  </si>
  <si>
    <t>08.2.1.1.11.02</t>
  </si>
  <si>
    <t>08.2.1.1.11.03</t>
  </si>
  <si>
    <t>08.2.1.1.12</t>
  </si>
  <si>
    <t>08.2.1.1.12.01</t>
  </si>
  <si>
    <t>08.2.1.1.12.02</t>
  </si>
  <si>
    <t>08.2.1.1.13</t>
  </si>
  <si>
    <t>08.2.1.1.14</t>
  </si>
  <si>
    <t>08.2.1.1.14.01</t>
  </si>
  <si>
    <t>08.2.2</t>
  </si>
  <si>
    <t>Equipment for Sport, Camping and Open-Air Recreation</t>
  </si>
  <si>
    <t>08.2.2.1</t>
  </si>
  <si>
    <t>Balls, Sporting Equipment and Sports Footwear</t>
  </si>
  <si>
    <t>08.2.2.1.11</t>
  </si>
  <si>
    <t>08.2.2.1.11.03</t>
  </si>
  <si>
    <t>08.2.2.1.11.04</t>
  </si>
  <si>
    <t>08.2.2.1.11.05</t>
  </si>
  <si>
    <t>08.2.2.1.12</t>
  </si>
  <si>
    <t>08.2.2.1.12.01</t>
  </si>
  <si>
    <t>08.2.2.1.12.02</t>
  </si>
  <si>
    <t>08.2.2.2</t>
  </si>
  <si>
    <t>Equipment For Camping And Open-Air Recretion</t>
  </si>
  <si>
    <t>08.2.2.2.11</t>
  </si>
  <si>
    <t>08.2.2.2.11.01</t>
  </si>
  <si>
    <t>08.2.3</t>
  </si>
  <si>
    <t>Gardens,Plants and Flowers</t>
  </si>
  <si>
    <t>08.2.3.1</t>
  </si>
  <si>
    <t>Natural Plants and Flowers</t>
  </si>
  <si>
    <t>08.2.3.1.11</t>
  </si>
  <si>
    <t>08.2.3.1.11.01</t>
  </si>
  <si>
    <t>08.2.3.1.11.02</t>
  </si>
  <si>
    <t>08.2.3.1.11.03</t>
  </si>
  <si>
    <t>08.2.3.2</t>
  </si>
  <si>
    <t>Other Garden Articles</t>
  </si>
  <si>
    <t>08.2.3.2.11</t>
  </si>
  <si>
    <t>08.2.3.2.11.01</t>
  </si>
  <si>
    <t>08.2.3.2.11.02</t>
  </si>
  <si>
    <t>08.2.4</t>
  </si>
  <si>
    <t>Pets and Related Products</t>
  </si>
  <si>
    <t>08.2.4.1</t>
  </si>
  <si>
    <t>Articles For Pets</t>
  </si>
  <si>
    <t>08.2.4.1.11</t>
  </si>
  <si>
    <t>08.2.4.1.11.01</t>
  </si>
  <si>
    <t>08.2.4.1.11.02</t>
  </si>
  <si>
    <t>08.2.4.1.12</t>
  </si>
  <si>
    <t>08.2.4.1.12.01</t>
  </si>
  <si>
    <t>08.2.4.1.12.02</t>
  </si>
  <si>
    <t>08.2.4.1.13</t>
  </si>
  <si>
    <t>08.2.4.1.13.01</t>
  </si>
  <si>
    <t>08.3</t>
  </si>
  <si>
    <t>Recreational And Cultural Services</t>
  </si>
  <si>
    <t>08.3.1</t>
  </si>
  <si>
    <t>Recreational And Sporting Services</t>
  </si>
  <si>
    <t>08.3.1.1</t>
  </si>
  <si>
    <t>08.3.1.1.11</t>
  </si>
  <si>
    <t>08.3.1.1.11.01</t>
  </si>
  <si>
    <t>08.3.1.1.11.02</t>
  </si>
  <si>
    <t>08.3.1.1.12</t>
  </si>
  <si>
    <t>08.3.1.1.12.01</t>
  </si>
  <si>
    <t>08.3.1.1.12.02</t>
  </si>
  <si>
    <t>08.3.1.1.12.03</t>
  </si>
  <si>
    <t>08.3.1.1.13</t>
  </si>
  <si>
    <t>08.3.1.1.13.01</t>
  </si>
  <si>
    <t>08.3.2</t>
  </si>
  <si>
    <t>Cultural  Services</t>
  </si>
  <si>
    <t>08.3.2.1</t>
  </si>
  <si>
    <t>Cultural Services</t>
  </si>
  <si>
    <t>08.3.2.1.11</t>
  </si>
  <si>
    <t>08.3.2.1.11.01</t>
  </si>
  <si>
    <t>08.3.2.1.11.02</t>
  </si>
  <si>
    <t>08.3.2.2</t>
  </si>
  <si>
    <t>Television  And Radio Broadcasting</t>
  </si>
  <si>
    <t>08.3.2.2.11</t>
  </si>
  <si>
    <t>08.3.2.2.11.02</t>
  </si>
  <si>
    <t>08.3.2.3</t>
  </si>
  <si>
    <t>Photography  And Filming Services</t>
  </si>
  <si>
    <t>08.3.2.3.11</t>
  </si>
  <si>
    <t>08.3.2.3.11.01</t>
  </si>
  <si>
    <t>08.3.2.3.11.02</t>
  </si>
  <si>
    <t>08.4</t>
  </si>
  <si>
    <t>Newspapers, Books and Stationery</t>
  </si>
  <si>
    <t>08.4.1</t>
  </si>
  <si>
    <t>Books</t>
  </si>
  <si>
    <t>08.4.1.1</t>
  </si>
  <si>
    <t>08.4.1.1.11</t>
  </si>
  <si>
    <t>08.4.1.1.11.01</t>
  </si>
  <si>
    <t>08.4.1.1.11.02</t>
  </si>
  <si>
    <t>08.4.1.1.12</t>
  </si>
  <si>
    <t>08.4.1.1.12.01</t>
  </si>
  <si>
    <t>08.4.1.1.12.02</t>
  </si>
  <si>
    <t>08.4.1.1.13</t>
  </si>
  <si>
    <t>08.4.1.1.13.01</t>
  </si>
  <si>
    <t>08.4.1.1.13.02</t>
  </si>
  <si>
    <t>08.4.1.1.13.03</t>
  </si>
  <si>
    <t>08.4.1.1.13.04</t>
  </si>
  <si>
    <t>08.4.2</t>
  </si>
  <si>
    <t>Newspapers, Magazines And Periodicals</t>
  </si>
  <si>
    <t>08.4.2.1</t>
  </si>
  <si>
    <t>Newspaper</t>
  </si>
  <si>
    <t>08.4.2.1.11</t>
  </si>
  <si>
    <t>08.4.2.1.11.01</t>
  </si>
  <si>
    <t>08.4.2.1.11.02</t>
  </si>
  <si>
    <t>08.4.2.2</t>
  </si>
  <si>
    <t>Magazines and Periodicals</t>
  </si>
  <si>
    <t>08.4.2.2.11</t>
  </si>
  <si>
    <t>08.4.2.2.11.02</t>
  </si>
  <si>
    <t>08.4.2.2.11.03</t>
  </si>
  <si>
    <t>08.4.2.2.11.04</t>
  </si>
  <si>
    <t>08.4.3</t>
  </si>
  <si>
    <t>Stationery and Drawing Materials</t>
  </si>
  <si>
    <t>08.4.3.1</t>
  </si>
  <si>
    <t>08.4.3.1.11</t>
  </si>
  <si>
    <t>08.4.3.1.11.01</t>
  </si>
  <si>
    <t>08.4.3.1.11.02</t>
  </si>
  <si>
    <t>08.4.3.1.12</t>
  </si>
  <si>
    <t>08.4.3.1.12.01</t>
  </si>
  <si>
    <t>08.4.3.1.13</t>
  </si>
  <si>
    <t>08.4.3.1.13.01</t>
  </si>
  <si>
    <t>08.4.3.1.14</t>
  </si>
  <si>
    <t>08.4.3.1.14.01</t>
  </si>
  <si>
    <t>08.4.3.1.15</t>
  </si>
  <si>
    <t>08.4.3.1.15.01</t>
  </si>
  <si>
    <t>08.4.3.1.15.02</t>
  </si>
  <si>
    <t>08.4.3.1.16</t>
  </si>
  <si>
    <t>08.4.3.1.16.01</t>
  </si>
  <si>
    <t>08.4.3.1.16.02</t>
  </si>
  <si>
    <t>08.4.3.1.17</t>
  </si>
  <si>
    <t>08.4.3.1.17.01</t>
  </si>
  <si>
    <t>08.4.3.1.18</t>
  </si>
  <si>
    <t>08.4.3.1.18.01</t>
  </si>
  <si>
    <t>08.4.3.1.19</t>
  </si>
  <si>
    <t>08.4.3.1.19.01</t>
  </si>
  <si>
    <t>08.4.3.1.19.02</t>
  </si>
  <si>
    <t>08.4.3.1.19.03</t>
  </si>
  <si>
    <t>08.4.3.1.19.04</t>
  </si>
  <si>
    <t>08.4.3.1.19.05</t>
  </si>
  <si>
    <t>08.5</t>
  </si>
  <si>
    <t>Package Holiday</t>
  </si>
  <si>
    <t>08.5.1</t>
  </si>
  <si>
    <t>Package Holidays/Pilgrimages</t>
  </si>
  <si>
    <t>08.5.1.1</t>
  </si>
  <si>
    <t>Package  Holidays/Pilgrimages</t>
  </si>
  <si>
    <t>08.5.1.1.11</t>
  </si>
  <si>
    <t>08.5.1.1.11.01</t>
  </si>
  <si>
    <t>08.5.1.1.11.02</t>
  </si>
  <si>
    <t>08.5.1.1.11.03</t>
  </si>
  <si>
    <t>08.5.1.1.11.04</t>
  </si>
  <si>
    <t>08.5.1.1.11.05</t>
  </si>
  <si>
    <t>08.5.1.1.11.06</t>
  </si>
  <si>
    <t>08.5.1.1.12</t>
  </si>
  <si>
    <t>08.5.1.1.12.01</t>
  </si>
  <si>
    <t>08.5.1.1.12.02</t>
  </si>
  <si>
    <t>08.5.1.1.12.03</t>
  </si>
  <si>
    <t>08.5.1.1.13</t>
  </si>
  <si>
    <t>08.5.1.1.13.01</t>
  </si>
  <si>
    <t>08.5.1.1.13.02</t>
  </si>
  <si>
    <t>08.5.1.1.14</t>
  </si>
  <si>
    <t>08.5.1.1.14.01</t>
  </si>
  <si>
    <t>08.5.1.1.14.02</t>
  </si>
  <si>
    <t>09</t>
  </si>
  <si>
    <t>EDUCATION</t>
  </si>
  <si>
    <t>09.1</t>
  </si>
  <si>
    <t>Pre-Primary And Primary Education</t>
  </si>
  <si>
    <t>09.1.1</t>
  </si>
  <si>
    <t>09.1.1.1</t>
  </si>
  <si>
    <t>Kindergarten</t>
  </si>
  <si>
    <t>09.1.1.1.11</t>
  </si>
  <si>
    <t>09.1.1.1.11.01</t>
  </si>
  <si>
    <t>09.1.1.1.11.02</t>
  </si>
  <si>
    <t>09.1.1.2</t>
  </si>
  <si>
    <t>Primary Education</t>
  </si>
  <si>
    <t>09.1.1.2.11</t>
  </si>
  <si>
    <t>09.1.1.2.11.01</t>
  </si>
  <si>
    <t>09.1.1.2.11.02</t>
  </si>
  <si>
    <t>09.1.1.2.12</t>
  </si>
  <si>
    <t>09.1.1.2.12.01</t>
  </si>
  <si>
    <t>09.2</t>
  </si>
  <si>
    <t>Secondary Education</t>
  </si>
  <si>
    <t>09.2.1</t>
  </si>
  <si>
    <t>09.2.1.1</t>
  </si>
  <si>
    <t>09.2.1.1.11</t>
  </si>
  <si>
    <t>09.2.1.1.11.01</t>
  </si>
  <si>
    <t>09.2.1.1.11.02</t>
  </si>
  <si>
    <t>09.2.1.1.12</t>
  </si>
  <si>
    <t>09.2.1.1.12.01</t>
  </si>
  <si>
    <t>09.2.1.1.12.02</t>
  </si>
  <si>
    <t>09.2.1.1.13</t>
  </si>
  <si>
    <t>09.2.1.1.13.01</t>
  </si>
  <si>
    <t>09.2.1.1.13.02</t>
  </si>
  <si>
    <t>09.3</t>
  </si>
  <si>
    <t>Technical and Vocational Education</t>
  </si>
  <si>
    <t>09.3.1</t>
  </si>
  <si>
    <t>09.3.1.1</t>
  </si>
  <si>
    <t>09.3.1.1.11</t>
  </si>
  <si>
    <t>09.3.1.1.11.01</t>
  </si>
  <si>
    <t>09.3.1.1.11.02</t>
  </si>
  <si>
    <t>09.4</t>
  </si>
  <si>
    <t>Tertiary Education</t>
  </si>
  <si>
    <t>09.4.1</t>
  </si>
  <si>
    <t>09.4.1.1</t>
  </si>
  <si>
    <t>09.4.1.1.11</t>
  </si>
  <si>
    <t>09.4.1.1.11.01</t>
  </si>
  <si>
    <t>09.4.1.1.12</t>
  </si>
  <si>
    <t>09.4.1.1.12.01</t>
  </si>
  <si>
    <t>09.4.1.1.12.02</t>
  </si>
  <si>
    <t>09.5</t>
  </si>
  <si>
    <t>Other Education</t>
  </si>
  <si>
    <t>09.5.1</t>
  </si>
  <si>
    <t>09.5.1.1</t>
  </si>
  <si>
    <t>09.5.1.1.11</t>
  </si>
  <si>
    <t>09.5.1.1.11.01</t>
  </si>
  <si>
    <t>10</t>
  </si>
  <si>
    <t>RESTAURANTS AND HOTELS</t>
  </si>
  <si>
    <t>10.1</t>
  </si>
  <si>
    <t>Catering Services</t>
  </si>
  <si>
    <t>10.1.1</t>
  </si>
  <si>
    <t>Restaurants, Cafes, Fast-Food Oulets and Others</t>
  </si>
  <si>
    <t>10.1.1.1</t>
  </si>
  <si>
    <t>Restaurants and Cafes</t>
  </si>
  <si>
    <t>10.1.1.1.11</t>
  </si>
  <si>
    <t>10.1.1.1.11.01</t>
  </si>
  <si>
    <t>10.1.1.1.11.02</t>
  </si>
  <si>
    <t>10.1.1.1.12</t>
  </si>
  <si>
    <t>10.1.1.1.12.01</t>
  </si>
  <si>
    <t>10.1.1.1.12.02</t>
  </si>
  <si>
    <t>10.1.1.1.13</t>
  </si>
  <si>
    <t>10.1.1.1.13.01</t>
  </si>
  <si>
    <t>10.1.1.1.13.02</t>
  </si>
  <si>
    <t>10.1.1.1.14</t>
  </si>
  <si>
    <t>10.1.1.1.14.01</t>
  </si>
  <si>
    <t>10.1.1.1.14.02</t>
  </si>
  <si>
    <t>10.1.1.1.15</t>
  </si>
  <si>
    <t>10.1.1.1.15.01</t>
  </si>
  <si>
    <t>10.1.1.1.15.02</t>
  </si>
  <si>
    <t>10.1.1.1.16</t>
  </si>
  <si>
    <t>10.1.1.1.16.01</t>
  </si>
  <si>
    <t>10.1.1.1.16.02</t>
  </si>
  <si>
    <t>10.1.1.1.17</t>
  </si>
  <si>
    <t>10.1.1.1.17.01</t>
  </si>
  <si>
    <t>10.1.1.1.17.02</t>
  </si>
  <si>
    <t>10.1.1.1.18</t>
  </si>
  <si>
    <t>10.1.1.1.18.01</t>
  </si>
  <si>
    <t>10.1.1.1.18.02</t>
  </si>
  <si>
    <t>10.1.1.1.19</t>
  </si>
  <si>
    <t>10.1.1.1.19.01</t>
  </si>
  <si>
    <t>10.1.1.1.19.02</t>
  </si>
  <si>
    <t>10.1.1.1.19.03</t>
  </si>
  <si>
    <t>10.1.1.1.19.04</t>
  </si>
  <si>
    <t>10.1.1.1.19.05</t>
  </si>
  <si>
    <t>10.1.1.1.20</t>
  </si>
  <si>
    <t>10.1.1.1.20.01</t>
  </si>
  <si>
    <t>10.1.1.1.20.02</t>
  </si>
  <si>
    <t>10.1.1.1.20.03</t>
  </si>
  <si>
    <t>10.1.1.1.20.04</t>
  </si>
  <si>
    <t>10.1.1.1.21</t>
  </si>
  <si>
    <t>10.1.1.1.21.01</t>
  </si>
  <si>
    <t>10.1.1.1.21.02</t>
  </si>
  <si>
    <t>10.1.1.1.22</t>
  </si>
  <si>
    <t>10.1.1.1.22.01</t>
  </si>
  <si>
    <t>10.1.1.1.22.02</t>
  </si>
  <si>
    <t>10.1.1.2</t>
  </si>
  <si>
    <t>Fast-Food Outlets, Canteens and Other Eating Places</t>
  </si>
  <si>
    <t>10.1.1.2.11</t>
  </si>
  <si>
    <t>10.1.1.2.11.01</t>
  </si>
  <si>
    <t>10.1.1.2.11.02</t>
  </si>
  <si>
    <t>10.1.1.2.11.03</t>
  </si>
  <si>
    <t>10.1.1.2.12</t>
  </si>
  <si>
    <t>10.1.1.2.12.01</t>
  </si>
  <si>
    <t>10.1.1.2.12.02</t>
  </si>
  <si>
    <t>10.1.1.3</t>
  </si>
  <si>
    <t>Other Food Services</t>
  </si>
  <si>
    <t>10.1.1.3.11</t>
  </si>
  <si>
    <t>10.1.1.3.11.01</t>
  </si>
  <si>
    <t>10.1.1.3.11.02</t>
  </si>
  <si>
    <t>10.1.1.3.11.03</t>
  </si>
  <si>
    <t>10.1.1.3.11.04</t>
  </si>
  <si>
    <t>10.1.1.4</t>
  </si>
  <si>
    <t>Contract Catering</t>
  </si>
  <si>
    <t>10.1.1.4.11</t>
  </si>
  <si>
    <t>10.1.1.4.11.01</t>
  </si>
  <si>
    <t>10.1.1.4.11.02</t>
  </si>
  <si>
    <t>10.1.1.4.11.03</t>
  </si>
  <si>
    <t>10.2</t>
  </si>
  <si>
    <t>Accomodation Services</t>
  </si>
  <si>
    <t>10.2.1</t>
  </si>
  <si>
    <t>10.2.1.1</t>
  </si>
  <si>
    <t>10.2.1.1.11</t>
  </si>
  <si>
    <t>10.2.1.1.11.01</t>
  </si>
  <si>
    <t>10.2.1.1.11.02</t>
  </si>
  <si>
    <t>11</t>
  </si>
  <si>
    <t>MISCELLANEOUS GOODS AND SERVICES</t>
  </si>
  <si>
    <t>11.1</t>
  </si>
  <si>
    <t>Personal Care</t>
  </si>
  <si>
    <t>11.1.1</t>
  </si>
  <si>
    <t>Hairdressing Salons and Personal Grooming Establishments</t>
  </si>
  <si>
    <t>11.1.1.1</t>
  </si>
  <si>
    <t>Hairdressing</t>
  </si>
  <si>
    <t>11.1.1.1.11</t>
  </si>
  <si>
    <t>11.1.1.1.11.01</t>
  </si>
  <si>
    <t>11.1.1.1.12</t>
  </si>
  <si>
    <t>11.1.1.1.12.01</t>
  </si>
  <si>
    <t>11.1.1.2</t>
  </si>
  <si>
    <t>Personal Grooming Services</t>
  </si>
  <si>
    <t>11.1.1.2.11</t>
  </si>
  <si>
    <t>11.1.1.2.11.01</t>
  </si>
  <si>
    <t>11.1.2</t>
  </si>
  <si>
    <t>Other Appliances Articles and Products for Personal Care</t>
  </si>
  <si>
    <t>11.1.2.1</t>
  </si>
  <si>
    <t>Non-Electric Appliances For Personal Care</t>
  </si>
  <si>
    <t>11.1.2.1.11</t>
  </si>
  <si>
    <t>11.1.2.1.11.01</t>
  </si>
  <si>
    <t>11.1.2.1.11.02</t>
  </si>
  <si>
    <t>11.1.2.1.11.03</t>
  </si>
  <si>
    <t>11.1.2.1.12</t>
  </si>
  <si>
    <t>11.1.2.1.12.01</t>
  </si>
  <si>
    <t>11.1.2.1.12.02</t>
  </si>
  <si>
    <t>11.1.2.1.12.03</t>
  </si>
  <si>
    <t>11.1.2.2</t>
  </si>
  <si>
    <t>Articles For Personal Hygiene</t>
  </si>
  <si>
    <t>11.1.2.2.11</t>
  </si>
  <si>
    <t>11.1.2.2.11.01</t>
  </si>
  <si>
    <t>11.1.2.2.11.02</t>
  </si>
  <si>
    <t>11.1.2.2.12</t>
  </si>
  <si>
    <t>11.1.2.2.12.01</t>
  </si>
  <si>
    <t>11.1.2.2.12.02</t>
  </si>
  <si>
    <t>11.1.2.2.12.03</t>
  </si>
  <si>
    <t>11.1.2.2.12.04</t>
  </si>
  <si>
    <t>11.1.2.2.12.05</t>
  </si>
  <si>
    <t>11.1.2.2.13</t>
  </si>
  <si>
    <t>11.1.2.2.13.01</t>
  </si>
  <si>
    <t>11.1.2.2.13.02</t>
  </si>
  <si>
    <t>11.1.2.2.14</t>
  </si>
  <si>
    <t>11.1.2.2.14.01</t>
  </si>
  <si>
    <t>11.1.2.2.14.02</t>
  </si>
  <si>
    <t>11.1.2.2.15</t>
  </si>
  <si>
    <t>11.1.2.2.15.01</t>
  </si>
  <si>
    <t>11.1.2.2.15.02</t>
  </si>
  <si>
    <t>11.1.2.2.16</t>
  </si>
  <si>
    <t>11.1.2.2.16.01</t>
  </si>
  <si>
    <t>11.1.2.2.16.02</t>
  </si>
  <si>
    <t>11.1.2.3</t>
  </si>
  <si>
    <t>Beauty Products</t>
  </si>
  <si>
    <t>11.1.2.3.11</t>
  </si>
  <si>
    <t>11.1.2.3.11.01</t>
  </si>
  <si>
    <t>11.1.2.3.11.02</t>
  </si>
  <si>
    <t>11.1.2.3.12</t>
  </si>
  <si>
    <t>11.1.2.3.13</t>
  </si>
  <si>
    <t>11.1.2.3.13.01</t>
  </si>
  <si>
    <t>11.1.2.3.13.02</t>
  </si>
  <si>
    <t>11.1.2.3.13.03</t>
  </si>
  <si>
    <t>11.1.2.3.14</t>
  </si>
  <si>
    <t>11.1.2.3.14.01</t>
  </si>
  <si>
    <t>11.1.2.3.14.02</t>
  </si>
  <si>
    <t>11.1.2.3.14.03</t>
  </si>
  <si>
    <t>11.1.2.3.15</t>
  </si>
  <si>
    <t>11.1.2.3.15.01</t>
  </si>
  <si>
    <t>11.1.2.3.15.02</t>
  </si>
  <si>
    <t>11.1.2.3.16</t>
  </si>
  <si>
    <t>11.1.2.3.16.01</t>
  </si>
  <si>
    <t>11.1.2.3.16.02</t>
  </si>
  <si>
    <t>11.1.2.3.16.03</t>
  </si>
  <si>
    <t>11.1.2.3.17</t>
  </si>
  <si>
    <t>11.1.2.3.17.01</t>
  </si>
  <si>
    <t>11.1.2.3.17.02</t>
  </si>
  <si>
    <t>11.1.2.3.17.03</t>
  </si>
  <si>
    <t>11.1.2.3.18</t>
  </si>
  <si>
    <t>11.1.2.3.18.01</t>
  </si>
  <si>
    <t>11.1.2.3.18.02</t>
  </si>
  <si>
    <t>11.1.2.4</t>
  </si>
  <si>
    <t>Other Products for Personal Care</t>
  </si>
  <si>
    <t>11.1.2.4.11</t>
  </si>
  <si>
    <t>11.1.2.4.11.01</t>
  </si>
  <si>
    <t>11.1.2.4.11.02</t>
  </si>
  <si>
    <t>11.1.2.4.11.03</t>
  </si>
  <si>
    <t>11.1.2.4.12</t>
  </si>
  <si>
    <t>11.1.2.4.12.01</t>
  </si>
  <si>
    <t>11.1.2.4.12.02</t>
  </si>
  <si>
    <t>11.1.2.4.12.03</t>
  </si>
  <si>
    <t>11.1.2.4.13</t>
  </si>
  <si>
    <t>11.1.2.4.13.01</t>
  </si>
  <si>
    <t>11.1.2.4.13.02</t>
  </si>
  <si>
    <t>11.1.2.4.13.03</t>
  </si>
  <si>
    <t>11.1.2.4.13.04</t>
  </si>
  <si>
    <t>11.1.2.4.14</t>
  </si>
  <si>
    <t>11.1.2.4.14.01</t>
  </si>
  <si>
    <t>11.1.2.4.14.02</t>
  </si>
  <si>
    <t>11.1.2.4.14.03</t>
  </si>
  <si>
    <t>11.1.2.4.15</t>
  </si>
  <si>
    <t>11.1.2.4.15.01</t>
  </si>
  <si>
    <t>11.1.2.4.15.02</t>
  </si>
  <si>
    <t>11.1.2.4.16</t>
  </si>
  <si>
    <t>11.1.2.4.16.01</t>
  </si>
  <si>
    <t>11.2</t>
  </si>
  <si>
    <t>Personal Effects, not elsewhere classified</t>
  </si>
  <si>
    <t>11.2.1</t>
  </si>
  <si>
    <t>Jewellery, Clocks and Watches</t>
  </si>
  <si>
    <t>11.2.1.1</t>
  </si>
  <si>
    <t>Jewellery</t>
  </si>
  <si>
    <t>11.2.1.1.11</t>
  </si>
  <si>
    <t>11.2.1.1.11.01</t>
  </si>
  <si>
    <t>11.2.1.1.11.02</t>
  </si>
  <si>
    <t>11.2.1.1.11.03</t>
  </si>
  <si>
    <t>11.2.1.2</t>
  </si>
  <si>
    <t>Clocks And Watches</t>
  </si>
  <si>
    <t>11.2.1.2.11</t>
  </si>
  <si>
    <t>11.2.1.2.11.01</t>
  </si>
  <si>
    <t>11.2.1.2.11.02</t>
  </si>
  <si>
    <t>11.2.2</t>
  </si>
  <si>
    <t>Other Personal Effects</t>
  </si>
  <si>
    <t>11.2.2.1</t>
  </si>
  <si>
    <t>Travel Goods and Bags</t>
  </si>
  <si>
    <t>11.2.2.1.11</t>
  </si>
  <si>
    <t>11.2.2.1.11.01</t>
  </si>
  <si>
    <t>11.2.2.1.12</t>
  </si>
  <si>
    <t>11.2.2.1.12.01</t>
  </si>
  <si>
    <t>11.2.2.1.12.02</t>
  </si>
  <si>
    <t>11.2.2.1.12.03</t>
  </si>
  <si>
    <t>11.2.2.1.13</t>
  </si>
  <si>
    <t>11.2.2.1.13.01</t>
  </si>
  <si>
    <t>11.2.2.1.13.02</t>
  </si>
  <si>
    <t>11.2.2.1.13.03</t>
  </si>
  <si>
    <t>11.2.2.1.14</t>
  </si>
  <si>
    <t>11.2.2.1.14.01</t>
  </si>
  <si>
    <t>11.2.2.1.14.02</t>
  </si>
  <si>
    <t>11.2.2.2</t>
  </si>
  <si>
    <t>Miscellaneous Personal Effects</t>
  </si>
  <si>
    <t>11.2.2.2.11</t>
  </si>
  <si>
    <t>11.2.2.2.11.01</t>
  </si>
  <si>
    <t>11.3</t>
  </si>
  <si>
    <t>Insurance</t>
  </si>
  <si>
    <t>11.3.1</t>
  </si>
  <si>
    <t>11.3.1.1</t>
  </si>
  <si>
    <t>11.3.1.1.11</t>
  </si>
  <si>
    <t>11.3.1.1.11.01</t>
  </si>
  <si>
    <t>11.3.1.1.12</t>
  </si>
  <si>
    <t>11.3.1.1.12.01</t>
  </si>
  <si>
    <t>11.3.1.1.12.02</t>
  </si>
  <si>
    <t>11.3.1.1.13</t>
  </si>
  <si>
    <t>11.3.1.1.13.01</t>
  </si>
  <si>
    <t>11.4</t>
  </si>
  <si>
    <t>Financial Services</t>
  </si>
  <si>
    <t>11.4.1</t>
  </si>
  <si>
    <t>11.4.1.1</t>
  </si>
  <si>
    <t>11.4.1.1.11</t>
  </si>
  <si>
    <t>11.4.1.1.11.01</t>
  </si>
  <si>
    <t>11.4.1.1.11.02</t>
  </si>
  <si>
    <t>11.4.1.1.11.03</t>
  </si>
  <si>
    <t>11.4.1.1.11.04</t>
  </si>
  <si>
    <t>11.5</t>
  </si>
  <si>
    <t>Other Services, not elsewhere classified</t>
  </si>
  <si>
    <t>11.5.1</t>
  </si>
  <si>
    <t>11.5.1.1</t>
  </si>
  <si>
    <t>11.5.1.1.11</t>
  </si>
  <si>
    <t>11.5.1.1.11.01</t>
  </si>
  <si>
    <t>11.5.1.1.11.02</t>
  </si>
  <si>
    <t>11.5.1.1.11.03</t>
  </si>
  <si>
    <t>11.5.1.1.12</t>
  </si>
  <si>
    <t>11.5.1.1.12.01</t>
  </si>
  <si>
    <t>11.5.1.1.12.02</t>
  </si>
  <si>
    <t>11.5.1.1.13</t>
  </si>
  <si>
    <t>11.5.1.1.13.01</t>
  </si>
  <si>
    <t>11.5.1.1.13.02</t>
  </si>
  <si>
    <t>11.5.1.1.13.03</t>
  </si>
  <si>
    <t>11.5.1.1.14</t>
  </si>
  <si>
    <t>11.5.1.1.14.01</t>
  </si>
  <si>
    <t>11.5.1.1.14.02</t>
  </si>
  <si>
    <t>11.5.1.1.15</t>
  </si>
  <si>
    <t>11.5.1.1.15.01</t>
  </si>
  <si>
    <t>11.6</t>
  </si>
  <si>
    <t>Community and Family Services</t>
  </si>
  <si>
    <t>11.6.1</t>
  </si>
  <si>
    <t>11.6.1.1</t>
  </si>
  <si>
    <t>11.6.1.1.11</t>
  </si>
  <si>
    <t>11.6.1.1.11.01</t>
  </si>
  <si>
    <t>11.6.1.1.11.02</t>
  </si>
  <si>
    <t>Weights</t>
  </si>
  <si>
    <t>Y-O-Y</t>
  </si>
  <si>
    <t>M-O-M</t>
  </si>
  <si>
    <t>P-O-P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</si>
  <si>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</si>
  <si>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</si>
  <si>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</si>
  <si>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</si>
  <si>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</si>
  <si>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</si>
  <si>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</si>
  <si>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</si>
  <si>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>Kewajaran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</si>
  <si>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</si>
  <si>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</si>
  <si>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</si>
  <si>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</si>
  <si>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</si>
  <si>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</si>
  <si>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</si>
  <si>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</si>
  <si>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</si>
  <si>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</si>
  <si>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>Class</t>
  </si>
  <si>
    <t>Checking</t>
  </si>
  <si>
    <t>Last Year</t>
  </si>
  <si>
    <t>last Month</t>
  </si>
  <si>
    <t>Current</t>
  </si>
  <si>
    <t>Previous Year</t>
  </si>
  <si>
    <t>Previous Month</t>
  </si>
  <si>
    <t>Current Month</t>
  </si>
  <si>
    <t>Durability</t>
  </si>
  <si>
    <t>Indeks Jenis Barangan dan Perkhidmatan Bagi Tahun Asas 2015</t>
  </si>
  <si>
    <t>checking</t>
  </si>
  <si>
    <t xml:space="preserve">% </t>
  </si>
  <si>
    <t>Cont</t>
  </si>
  <si>
    <t xml:space="preserve"> A</t>
  </si>
  <si>
    <t xml:space="preserve"> D</t>
  </si>
  <si>
    <t xml:space="preserve"> SD</t>
  </si>
  <si>
    <t xml:space="preserve"> ND</t>
  </si>
  <si>
    <t xml:space="preserve"> S</t>
  </si>
  <si>
    <t xml:space="preserve"> F</t>
  </si>
  <si>
    <t xml:space="preserve"> NF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</si>
  <si>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</si>
  <si>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</si>
  <si>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</si>
  <si>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</si>
  <si>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</si>
  <si>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</si>
  <si>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</si>
  <si>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</si>
  <si>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</si>
  <si>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</si>
  <si>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</si>
  <si>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</si>
  <si>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</si>
  <si>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</si>
  <si>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</si>
  <si>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</si>
  <si>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</si>
  <si>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</si>
  <si>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</si>
  <si>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</si>
  <si>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</si>
  <si>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</si>
  <si>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</si>
  <si>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</si>
  <si>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</si>
  <si>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Note: Change Non-Food on the last row</t>
  </si>
  <si>
    <t>Last Month</t>
  </si>
  <si>
    <t>Last Period</t>
  </si>
  <si>
    <t>Current Period</t>
  </si>
  <si>
    <t>YOY</t>
  </si>
  <si>
    <t>MOM</t>
  </si>
  <si>
    <t>POP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</si>
  <si>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</si>
  <si>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</si>
  <si>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</si>
  <si>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</si>
  <si>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</si>
  <si>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</si>
  <si>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</si>
  <si>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</si>
  <si>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</si>
  <si>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</si>
  <si>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</si>
  <si>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</si>
  <si>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</si>
  <si>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</si>
  <si>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</si>
  <si>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</si>
  <si>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</si>
  <si>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</si>
  <si>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</si>
  <si>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</si>
  <si>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</si>
  <si>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</si>
  <si>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</si>
  <si>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</si>
  <si>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</si>
  <si>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</si>
  <si>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</si>
  <si>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</si>
  <si>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</si>
  <si>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</si>
  <si>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</si>
  <si>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</si>
  <si>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</si>
  <si>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</si>
  <si>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</si>
  <si>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</si>
  <si>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</si>
  <si>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</si>
  <si>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</si>
  <si>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</si>
  <si>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</si>
  <si>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</si>
  <si>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</si>
  <si>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</si>
  <si>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</si>
  <si>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</si>
  <si>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</si>
  <si>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</si>
  <si>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</si>
  <si>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</si>
  <si>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</si>
  <si>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</si>
  <si>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</si>
  <si>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</si>
  <si>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</si>
  <si>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</si>
  <si>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</si>
  <si>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</si>
  <si>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</si>
  <si>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</si>
  <si>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</si>
  <si>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</si>
  <si>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>1. All calculations are based on unrounded figures, but will be rounded to 1 significant figure for publication.</t>
  </si>
  <si>
    <t>07.3.1.1.13.14</t>
  </si>
  <si>
    <t>07.3.1.1.13.15</t>
  </si>
  <si>
    <t>07.3.1.1.13.16</t>
  </si>
  <si>
    <t>07.3.1.1.13.17</t>
  </si>
  <si>
    <t>06.1.1.1.11.12</t>
  </si>
  <si>
    <t>Brand Code</t>
  </si>
  <si>
    <t>Available in BM</t>
  </si>
  <si>
    <t>Available in Belait</t>
  </si>
  <si>
    <t>Available in Tutong</t>
  </si>
  <si>
    <t>Available in Temburong</t>
  </si>
  <si>
    <t>Average Price in BM</t>
  </si>
  <si>
    <t>Average Price in Belait</t>
  </si>
  <si>
    <t>Average Price in Tutong</t>
  </si>
  <si>
    <t>Average Price in Temburong</t>
  </si>
  <si>
    <t>National Average Price</t>
  </si>
  <si>
    <t>National Average Price (R.O)</t>
  </si>
  <si>
    <t>Category</t>
  </si>
  <si>
    <t>Item Code</t>
  </si>
  <si>
    <t>Sub-Class Code</t>
  </si>
  <si>
    <t>Class Code</t>
  </si>
  <si>
    <t>Group Code</t>
  </si>
  <si>
    <t>Division Code</t>
  </si>
  <si>
    <t>Brand Index</t>
  </si>
  <si>
    <t>Brand Index (R.O.)</t>
  </si>
  <si>
    <t>Item Index</t>
  </si>
  <si>
    <t>Item Index (R.O.)</t>
  </si>
  <si>
    <t>Sub-Class Index</t>
  </si>
  <si>
    <t>Sub-Class Index (R.O.)</t>
  </si>
  <si>
    <t>Class Index</t>
  </si>
  <si>
    <t>Class Index (R.O.)</t>
  </si>
  <si>
    <t>Group Index</t>
  </si>
  <si>
    <t>Group Index (R.O.)</t>
  </si>
  <si>
    <t>Division Index</t>
  </si>
  <si>
    <t>Division Index (R.O.)</t>
  </si>
  <si>
    <t>Overall Index</t>
  </si>
  <si>
    <t>Overall Index (R.O.)</t>
  </si>
  <si>
    <t>Compiled Indices</t>
  </si>
  <si>
    <t>Compiled Indices (R.O.)</t>
  </si>
  <si>
    <t>06.1.1.1.11.13</t>
  </si>
  <si>
    <t>06.1.1.1.14.07</t>
  </si>
  <si>
    <t>Table 1: CPI</t>
  </si>
  <si>
    <t>Table 2: CPI by Divisions (current month and previous year)</t>
  </si>
  <si>
    <t>void</t>
  </si>
  <si>
    <t>Table 3: Food and Non-Alcoholic Beverages Year-on-Year Changes (by food classes)</t>
  </si>
  <si>
    <t>Table 2: CPI by Divisions (current and previous month)</t>
  </si>
  <si>
    <t>Table 5: CPI by Divisions (January - current month / previous year)</t>
  </si>
  <si>
    <t>Table 6: CPI of goods according to durability and services</t>
  </si>
  <si>
    <t>Table 3: Food and Non-Alcoholic Beverages MoM Changes (by food classes)</t>
  </si>
  <si>
    <t>07.3.1.1.14.35</t>
  </si>
  <si>
    <t>07.3.1.1.14.36</t>
  </si>
  <si>
    <t>Different</t>
  </si>
  <si>
    <t>01.1.1.2.11.05</t>
  </si>
  <si>
    <t>06.1.1.1.14.08</t>
  </si>
  <si>
    <t>01.1.3.5.16.06</t>
  </si>
  <si>
    <t>01.1.3.5.16.07</t>
  </si>
  <si>
    <t>01.1.4.1.17.05</t>
  </si>
  <si>
    <t>01.2.2.2.11.04</t>
  </si>
  <si>
    <t>Tools and Equipment For House and Garden</t>
  </si>
  <si>
    <t>06.1.1.1.11.14</t>
  </si>
  <si>
    <t>Audio-Visual, Photographic and Infomation Processing Equipment</t>
  </si>
  <si>
    <t>Equipment For The Reception, Recording and Reproduction Of Sound and Pictures</t>
  </si>
  <si>
    <t>Other Recreational Items and Equipments, Gardens and Pets</t>
  </si>
  <si>
    <t>11.1.2.3.12.02</t>
  </si>
  <si>
    <t>FOOD and NON-ALCOHOLIC BEVERAGES</t>
  </si>
  <si>
    <t>CLOTHING and FOOTWEAR</t>
  </si>
  <si>
    <t>HOUSING, WATER, ELECTRICITY, GAS and OTHER FUELS</t>
  </si>
  <si>
    <t>FURNISHINGS, HOUSEHOLD EQUIPMENT and ROUTINE HOUSEHOLD MAINTENANCE</t>
  </si>
  <si>
    <t>RECREATION and CULTURE</t>
  </si>
  <si>
    <t>RESTAURANTS and HOTELS</t>
  </si>
  <si>
    <t>MISCELLANEOUS GOODS and SERVICES</t>
  </si>
  <si>
    <t>2. Notation :</t>
  </si>
  <si>
    <t>Indeks Harga Pengguna 11/2024</t>
  </si>
  <si>
    <t>Y-o-Y</t>
  </si>
  <si>
    <t>M-o-M</t>
  </si>
  <si>
    <t>Jan-Nov
2020</t>
  </si>
  <si>
    <t>Jan-Nov
2021</t>
  </si>
  <si>
    <t>Indeks Pengguna Bagi Barangan 03/25</t>
  </si>
  <si>
    <t>Index Previous Year</t>
  </si>
  <si>
    <t>Index Previous Month</t>
  </si>
  <si>
    <t>Index Current Month</t>
  </si>
  <si>
    <t>YtD 2025</t>
  </si>
  <si>
    <t>YtD 2024</t>
  </si>
  <si>
    <t>Jan - Current Month Previous Year</t>
  </si>
  <si>
    <t>Jan - Current Month Current Year</t>
  </si>
  <si>
    <t>07.3.1.1.14.38</t>
  </si>
  <si>
    <t>07.3.1.1.14.39</t>
  </si>
  <si>
    <t>07.3.1.1.14.40</t>
  </si>
  <si>
    <t>07.3.1.1.14.41</t>
  </si>
  <si>
    <t>07.3.1.1.14.42</t>
  </si>
  <si>
    <t>07.3.1.1.14.43</t>
  </si>
  <si>
    <t>" - " represents nil.</t>
  </si>
  <si>
    <t>Men's Outer clothing</t>
  </si>
  <si>
    <t>Men’s Underclothing</t>
  </si>
  <si>
    <t>Women's Outer clothing</t>
  </si>
  <si>
    <t>Dressmaking Charges for Women’s Clothing</t>
  </si>
  <si>
    <t>Children’s Shoes</t>
  </si>
  <si>
    <t>Motorcycle</t>
  </si>
  <si>
    <t>Passenger Transport by Road</t>
  </si>
  <si>
    <t>Public Passenger Transport by Road</t>
  </si>
  <si>
    <t>Passenger Transport by Air</t>
  </si>
  <si>
    <t>Passenger Transport by Sea and Inland Waterway</t>
  </si>
  <si>
    <t>Equipment For Camping and Open-Air Recreation</t>
  </si>
  <si>
    <t>Indeks Harga Pengguna (By Class) 03/2026</t>
  </si>
  <si>
    <t>01.1.3.5.13.05</t>
  </si>
  <si>
    <t>01.1.7.5.11.05</t>
  </si>
  <si>
    <t>01.1.9.2.16.04</t>
  </si>
  <si>
    <t>04.6.1.1.18.04</t>
  </si>
  <si>
    <t>07.2.1.1.11.30</t>
  </si>
  <si>
    <t>07.2.1.1.11.31</t>
  </si>
  <si>
    <t>07.2.1.1.11.32</t>
  </si>
  <si>
    <t>07.2.1.1.11.33</t>
  </si>
  <si>
    <t>07.2.1.1.11.34</t>
  </si>
  <si>
    <t>08.1.3.1.11.04</t>
  </si>
  <si>
    <t>08.1.3.1.12.04</t>
  </si>
  <si>
    <t>08.1.3.1.13.15</t>
  </si>
  <si>
    <t>08.1.3.1.13.16</t>
  </si>
  <si>
    <t>08.1.3.1.13.18</t>
  </si>
  <si>
    <t>08.1.3.1.13.19</t>
  </si>
  <si>
    <t>08.1.4.1.11.05</t>
  </si>
  <si>
    <t>08.1.4.1.11.06</t>
  </si>
  <si>
    <t>08.2.1.1.13.04</t>
  </si>
  <si>
    <t>10.1.1.1.11.03</t>
  </si>
  <si>
    <t>10.1.1.1.12.03</t>
  </si>
  <si>
    <t>10.1.1.1.12.04</t>
  </si>
  <si>
    <t>Indeks 07/2025</t>
  </si>
  <si>
    <t>Indeks 06/2026</t>
  </si>
  <si>
    <t>Indeks
07/2026</t>
  </si>
  <si>
    <t>Indeks Harga Pengguna 07/2026</t>
  </si>
  <si>
    <t>JUN 2026</t>
  </si>
  <si>
    <t>JUL 2025</t>
  </si>
  <si>
    <t>JUL 2026</t>
  </si>
  <si>
    <t>JUL 2026 / JUN 2026</t>
  </si>
  <si>
    <t>JUL 2026 / JUL 2025</t>
  </si>
  <si>
    <t>Annex 3 : Consumer Price Index (CPI) by Type of Goods and Services, Brunei Darussalam, JUL 2026 (JAN 2015 = 100)</t>
  </si>
  <si>
    <t>JAN - Jun
2023</t>
  </si>
  <si>
    <t>JAN - Jun
2024</t>
  </si>
  <si>
    <t>JAN - JUL 2026 /
JAN -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</si>
</sst>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,##0.000"/>
    <numFmt numFmtId="165" formatCode="#,##0.00000"/>
    <numFmt numFmtId="166" formatCode="#,##0.0"/>
    <numFmt numFmtId="167" formatCode="0.00000"/>
    <numFmt numFmtId="168" formatCode="##,##0"/>
    <numFmt numFmtId="169" formatCode="##0.0"/>
    <numFmt numFmtId="170" formatCode="##,##0.00000"/>
    <numFmt numFmtId="171" formatCode="0.0"/>
    <numFmt numFmtId="172" formatCode="##0.00"/>
    <numFmt numFmtId="173" formatCode="###,##0.00000"/>
    <numFmt numFmtId="174" formatCode="###,##0.00"/>
    <numFmt numFmtId="175" formatCode="##,##0.0"/>
    <numFmt numFmtId="176" formatCode="##0.00000"/>
    <numFmt numFmtId="177" formatCode="##0.000"/>
    <numFmt numFmtId="178" formatCode="###,##0.0"/>
    <numFmt numFmtId="179" formatCode="##0.0000"/>
    <numFmt numFmtId="180" formatCode="0.000"/>
  </numFmts>
  <fonts count="4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(Body)"/>
    </font>
    <font>
      <b/>
      <sz val="10"/>
      <color indexed="8"/>
      <name val="Calibri (Body)"/>
    </font>
    <font>
      <b/>
      <sz val="10"/>
      <color theme="1"/>
      <name val="Calibri (Body)"/>
    </font>
    <font>
      <sz val="10"/>
      <color indexed="8"/>
      <name val="Calibri (Body)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/>
      <right style="double">
        <color rgb="FF9B6BF2"/>
      </right>
      <top/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center"/>
    </xf>
    <xf numFmtId="0" fontId="9" fillId="0" borderId="0"/>
    <xf numFmtId="0" fontId="15" fillId="0" borderId="0">
      <alignment vertical="center"/>
    </xf>
    <xf numFmtId="0" fontId="15" fillId="0" borderId="0">
      <alignment vertical="center"/>
    </xf>
    <xf numFmtId="0" fontId="47" fillId="0" borderId="0"/>
  </cellStyleXfs>
  <cellXfs count="4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1" fillId="6" borderId="26" xfId="1" applyFont="1" applyFill="1" applyBorder="1" applyAlignment="1">
      <alignment horizontal="right" vertical="center" wrapText="1"/>
    </xf>
    <xf numFmtId="0" fontId="11" fillId="6" borderId="26" xfId="1" applyFont="1" applyFill="1" applyBorder="1" applyAlignment="1">
      <alignment horizontal="right" vertical="center"/>
    </xf>
    <xf numFmtId="0" fontId="11" fillId="6" borderId="33" xfId="1" applyFont="1" applyFill="1" applyBorder="1" applyAlignment="1">
      <alignment horizontal="right" vertical="center" wrapText="1"/>
    </xf>
    <xf numFmtId="171" fontId="19" fillId="0" borderId="0" xfId="0" applyNumberFormat="1" applyFont="1" applyAlignment="1">
      <alignment horizontal="right" vertical="center"/>
    </xf>
    <xf numFmtId="0" fontId="31" fillId="0" borderId="26" xfId="2" applyFont="1" applyBorder="1" applyAlignment="1">
      <alignment vertical="center"/>
    </xf>
    <xf numFmtId="0" fontId="34" fillId="0" borderId="26" xfId="2" applyFont="1" applyBorder="1" applyAlignment="1">
      <alignment vertical="center"/>
    </xf>
    <xf numFmtId="3" fontId="34" fillId="0" borderId="26" xfId="2" applyNumberFormat="1" applyFont="1" applyBorder="1" applyAlignment="1">
      <alignment horizontal="center" vertical="center"/>
    </xf>
    <xf numFmtId="171" fontId="31" fillId="0" borderId="39" xfId="2" applyNumberFormat="1" applyFont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2" fillId="0" borderId="0" xfId="2" applyFont="1" applyAlignment="1">
      <alignment vertical="center"/>
    </xf>
    <xf numFmtId="0" fontId="31" fillId="0" borderId="0" xfId="2" applyFont="1" applyAlignment="1">
      <alignment horizontal="left" vertical="center"/>
    </xf>
    <xf numFmtId="0" fontId="35" fillId="0" borderId="0" xfId="2" applyFont="1" applyAlignment="1">
      <alignment horizontal="center" vertical="center"/>
    </xf>
    <xf numFmtId="171" fontId="31" fillId="0" borderId="0" xfId="2" quotePrefix="1" applyNumberFormat="1" applyFont="1" applyAlignment="1">
      <alignment horizontal="center" vertical="center"/>
    </xf>
    <xf numFmtId="0" fontId="31" fillId="0" borderId="0" xfId="2" applyFont="1" applyAlignment="1">
      <alignment horizontal="center" vertical="center" wrapText="1"/>
    </xf>
    <xf numFmtId="171" fontId="31" fillId="0" borderId="0" xfId="2" applyNumberFormat="1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1" fillId="0" borderId="31" xfId="2" applyFont="1" applyBorder="1" applyAlignment="1">
      <alignment vertical="center"/>
    </xf>
    <xf numFmtId="0" fontId="32" fillId="0" borderId="31" xfId="2" applyFont="1" applyBorder="1" applyAlignment="1">
      <alignment vertical="center"/>
    </xf>
    <xf numFmtId="3" fontId="32" fillId="0" borderId="31" xfId="2" applyNumberFormat="1" applyFont="1" applyBorder="1" applyAlignment="1">
      <alignment horizontal="center" vertical="center"/>
    </xf>
    <xf numFmtId="171" fontId="31" fillId="0" borderId="31" xfId="2" applyNumberFormat="1" applyFont="1" applyBorder="1" applyAlignment="1">
      <alignment horizontal="center" vertical="center"/>
    </xf>
    <xf numFmtId="0" fontId="31" fillId="0" borderId="31" xfId="2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32" fillId="0" borderId="13" xfId="4" applyFont="1" applyBorder="1" applyAlignment="1">
      <alignment horizontal="center" vertical="center"/>
    </xf>
    <xf numFmtId="169" fontId="32" fillId="0" borderId="13" xfId="4" applyNumberFormat="1" applyFont="1" applyBorder="1" applyAlignment="1">
      <alignment horizontal="center" vertical="center"/>
    </xf>
    <xf numFmtId="169" fontId="3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171" fontId="41" fillId="0" borderId="0" xfId="0" applyNumberFormat="1" applyFont="1" applyAlignment="1">
      <alignment vertical="center"/>
    </xf>
    <xf numFmtId="171" fontId="43" fillId="0" borderId="0" xfId="0" applyNumberFormat="1" applyFont="1" applyAlignment="1">
      <alignment vertical="center"/>
    </xf>
    <xf numFmtId="171" fontId="43" fillId="9" borderId="0" xfId="0" applyNumberFormat="1" applyFont="1" applyFill="1" applyAlignment="1">
      <alignment vertical="center"/>
    </xf>
    <xf numFmtId="171" fontId="41" fillId="9" borderId="0" xfId="0" applyNumberFormat="1" applyFont="1" applyFill="1" applyAlignment="1">
      <alignment vertical="center"/>
    </xf>
    <xf numFmtId="0" fontId="31" fillId="0" borderId="0" xfId="4" applyFont="1">
      <alignment vertical="center"/>
    </xf>
    <xf numFmtId="0" fontId="32" fillId="0" borderId="0" xfId="4" applyFont="1">
      <alignment vertical="center"/>
    </xf>
    <xf numFmtId="0" fontId="31" fillId="0" borderId="13" xfId="4" applyFont="1" applyBorder="1">
      <alignment vertical="center"/>
    </xf>
    <xf numFmtId="0" fontId="32" fillId="0" borderId="13" xfId="4" applyFont="1" applyBorder="1">
      <alignment vertical="center"/>
    </xf>
    <xf numFmtId="0" fontId="31" fillId="6" borderId="0" xfId="4" applyFont="1" applyFill="1">
      <alignment vertical="center"/>
    </xf>
    <xf numFmtId="168" fontId="31" fillId="6" borderId="0" xfId="4" applyNumberFormat="1" applyFont="1" applyFill="1" applyAlignment="1">
      <alignment horizontal="right" vertical="center"/>
    </xf>
    <xf numFmtId="169" fontId="31" fillId="8" borderId="0" xfId="0" applyNumberFormat="1" applyFont="1" applyFill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168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168" fontId="32" fillId="0" borderId="0" xfId="4" applyNumberFormat="1" applyFont="1" applyAlignment="1">
      <alignment horizontal="right" vertical="center"/>
    </xf>
    <xf numFmtId="169" fontId="32" fillId="0" borderId="0" xfId="0" applyNumberFormat="1" applyFont="1" applyAlignment="1">
      <alignment horizontal="right" vertical="center"/>
    </xf>
    <xf numFmtId="172" fontId="32" fillId="0" borderId="0" xfId="0" applyNumberFormat="1" applyFont="1" applyAlignment="1">
      <alignment horizontal="right" vertical="center"/>
    </xf>
    <xf numFmtId="177" fontId="32" fillId="0" borderId="0" xfId="0" applyNumberFormat="1" applyFont="1" applyAlignment="1">
      <alignment horizontal="right" vertical="center"/>
    </xf>
    <xf numFmtId="179" fontId="32" fillId="0" borderId="0" xfId="0" applyNumberFormat="1" applyFont="1" applyAlignment="1">
      <alignment horizontal="right" vertical="center"/>
    </xf>
    <xf numFmtId="172" fontId="32" fillId="0" borderId="0" xfId="0" quotePrefix="1" applyNumberFormat="1" applyFont="1" applyAlignment="1">
      <alignment horizontal="right" vertical="center"/>
    </xf>
    <xf numFmtId="169" fontId="32" fillId="0" borderId="0" xfId="0" quotePrefix="1" applyNumberFormat="1" applyFont="1" applyAlignment="1">
      <alignment horizontal="right" vertical="center"/>
    </xf>
    <xf numFmtId="168" fontId="32" fillId="0" borderId="13" xfId="4" applyNumberFormat="1" applyFont="1" applyBorder="1" applyAlignment="1">
      <alignment horizontal="right" vertical="center"/>
    </xf>
    <xf numFmtId="169" fontId="32" fillId="0" borderId="13" xfId="0" applyNumberFormat="1" applyFont="1" applyBorder="1" applyAlignment="1">
      <alignment horizontal="right" vertical="center"/>
    </xf>
    <xf numFmtId="0" fontId="31" fillId="8" borderId="0" xfId="4" applyFont="1" applyFill="1">
      <alignment vertical="center"/>
    </xf>
    <xf numFmtId="168" fontId="31" fillId="8" borderId="0" xfId="4" applyNumberFormat="1" applyFont="1" applyFill="1" applyAlignment="1">
      <alignment horizontal="right" vertical="center"/>
    </xf>
    <xf numFmtId="169" fontId="31" fillId="8" borderId="0" xfId="0" quotePrefix="1" applyNumberFormat="1" applyFont="1" applyFill="1" applyAlignment="1">
      <alignment horizontal="right" vertical="center"/>
    </xf>
    <xf numFmtId="169" fontId="32" fillId="0" borderId="13" xfId="4" applyNumberFormat="1" applyFont="1" applyBorder="1" applyAlignment="1">
      <alignment horizontal="right" vertical="center"/>
    </xf>
    <xf numFmtId="169" fontId="32" fillId="0" borderId="0" xfId="4" applyNumberFormat="1" applyFont="1" applyAlignment="1">
      <alignment horizontal="right" vertical="center"/>
    </xf>
    <xf numFmtId="169" fontId="32" fillId="0" borderId="0" xfId="0" applyNumberFormat="1" applyFont="1" applyAlignment="1">
      <alignment horizontal="center" vertical="center"/>
    </xf>
    <xf numFmtId="169" fontId="32" fillId="0" borderId="0" xfId="4" applyNumberFormat="1" applyFont="1">
      <alignment vertical="center"/>
    </xf>
    <xf numFmtId="0" fontId="36" fillId="0" borderId="0" xfId="4" applyFont="1" applyAlignment="1">
      <alignment horizontal="center" vertical="center"/>
    </xf>
    <xf numFmtId="0" fontId="37" fillId="0" borderId="0" xfId="4" applyFont="1">
      <alignment vertical="center"/>
    </xf>
    <xf numFmtId="0" fontId="38" fillId="0" borderId="0" xfId="4" applyFont="1">
      <alignment vertical="center"/>
    </xf>
    <xf numFmtId="0" fontId="38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169" fontId="36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1" xfId="0" applyBorder="1" applyAlignment="1">
      <alignment vertical="center"/>
    </xf>
    <xf numFmtId="171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2" applyAlignment="1">
      <alignment vertical="center"/>
    </xf>
    <xf numFmtId="0" fontId="7" fillId="0" borderId="0" xfId="1" applyAlignment="1">
      <alignment vertical="center" wrapText="1"/>
    </xf>
    <xf numFmtId="0" fontId="13" fillId="0" borderId="31" xfId="1" applyFont="1" applyBorder="1" applyAlignment="1">
      <alignment horizontal="left" vertical="center"/>
    </xf>
    <xf numFmtId="0" fontId="13" fillId="0" borderId="31" xfId="1" applyFont="1" applyBorder="1" applyAlignment="1">
      <alignment horizontal="center" vertical="center"/>
    </xf>
    <xf numFmtId="3" fontId="13" fillId="0" borderId="31" xfId="1" applyNumberFormat="1" applyFont="1" applyBorder="1" applyAlignment="1">
      <alignment horizontal="right" vertical="center"/>
    </xf>
    <xf numFmtId="0" fontId="13" fillId="0" borderId="34" xfId="1" applyFont="1" applyBorder="1" applyAlignment="1">
      <alignment horizontal="right" vertical="center"/>
    </xf>
    <xf numFmtId="3" fontId="13" fillId="0" borderId="34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1" fontId="13" fillId="0" borderId="0" xfId="1" applyNumberFormat="1" applyFont="1" applyAlignment="1">
      <alignment horizontal="center" vertical="center"/>
    </xf>
    <xf numFmtId="171" fontId="16" fillId="0" borderId="0" xfId="3" quotePrefix="1" applyNumberFormat="1" applyFont="1" applyAlignment="1">
      <alignment horizontal="center" vertical="center"/>
    </xf>
    <xf numFmtId="171" fontId="16" fillId="0" borderId="0" xfId="3" applyNumberFormat="1" applyFont="1" applyAlignment="1">
      <alignment horizontal="center" vertical="center"/>
    </xf>
    <xf numFmtId="171" fontId="16" fillId="0" borderId="0" xfId="3" applyNumberFormat="1" applyFont="1" applyAlignment="1">
      <alignment horizontal="right" vertical="center"/>
    </xf>
    <xf numFmtId="171" fontId="14" fillId="0" borderId="0" xfId="1" applyNumberFormat="1" applyFont="1">
      <alignment vertical="center"/>
    </xf>
    <xf numFmtId="169" fontId="16" fillId="0" borderId="0" xfId="4" applyNumberFormat="1" applyFont="1" applyAlignment="1">
      <alignment horizontal="center" vertical="center"/>
    </xf>
    <xf numFmtId="0" fontId="15" fillId="0" borderId="0" xfId="4">
      <alignment vertical="center"/>
    </xf>
    <xf numFmtId="169" fontId="16" fillId="0" borderId="0" xfId="4" applyNumberFormat="1" applyFont="1" applyAlignment="1">
      <alignment horizontal="right" vertical="center"/>
    </xf>
    <xf numFmtId="171" fontId="18" fillId="0" borderId="0" xfId="1" applyNumberFormat="1" applyFont="1" applyAlignment="1">
      <alignment horizontal="center" vertical="center"/>
    </xf>
    <xf numFmtId="171" fontId="14" fillId="0" borderId="0" xfId="1" applyNumberFormat="1" applyFont="1" applyAlignment="1">
      <alignment horizontal="center" vertical="center"/>
    </xf>
    <xf numFmtId="169" fontId="16" fillId="0" borderId="0" xfId="2" applyNumberFormat="1" applyFont="1" applyAlignment="1">
      <alignment horizontal="center" vertical="center"/>
    </xf>
    <xf numFmtId="169" fontId="16" fillId="0" borderId="0" xfId="2" applyNumberFormat="1" applyFont="1" applyAlignment="1">
      <alignment horizontal="right" vertical="center"/>
    </xf>
    <xf numFmtId="172" fontId="16" fillId="0" borderId="0" xfId="2" applyNumberFormat="1" applyFont="1" applyAlignment="1">
      <alignment horizontal="right" vertical="center"/>
    </xf>
    <xf numFmtId="169" fontId="14" fillId="0" borderId="0" xfId="1" applyNumberFormat="1" applyFont="1">
      <alignment vertical="center"/>
    </xf>
    <xf numFmtId="2" fontId="14" fillId="0" borderId="0" xfId="1" applyNumberFormat="1" applyFont="1" applyAlignment="1">
      <alignment horizontal="center" vertical="center"/>
    </xf>
    <xf numFmtId="171" fontId="20" fillId="0" borderId="0" xfId="1" applyNumberFormat="1" applyFont="1" applyAlignment="1">
      <alignment horizontal="right" vertical="center"/>
    </xf>
    <xf numFmtId="173" fontId="21" fillId="0" borderId="0" xfId="0" applyNumberFormat="1" applyFont="1" applyAlignment="1">
      <alignment horizontal="right" vertical="center"/>
    </xf>
    <xf numFmtId="172" fontId="21" fillId="0" borderId="0" xfId="0" applyNumberFormat="1" applyFont="1" applyAlignment="1">
      <alignment horizontal="right" vertical="center"/>
    </xf>
    <xf numFmtId="177" fontId="16" fillId="0" borderId="0" xfId="2" applyNumberFormat="1" applyFont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69" fontId="21" fillId="0" borderId="0" xfId="0" applyNumberFormat="1" applyFont="1" applyAlignment="1">
      <alignment horizontal="right" vertical="center"/>
    </xf>
    <xf numFmtId="171" fontId="22" fillId="0" borderId="0" xfId="0" applyNumberFormat="1" applyFont="1" applyAlignment="1">
      <alignment vertical="center"/>
    </xf>
    <xf numFmtId="169" fontId="22" fillId="0" borderId="0" xfId="0" applyNumberFormat="1" applyFont="1" applyAlignment="1">
      <alignment horizontal="right" vertical="center"/>
    </xf>
    <xf numFmtId="172" fontId="22" fillId="0" borderId="0" xfId="0" applyNumberFormat="1" applyFont="1" applyAlignment="1">
      <alignment horizontal="right" vertical="center"/>
    </xf>
    <xf numFmtId="169" fontId="19" fillId="0" borderId="0" xfId="2" applyNumberFormat="1" applyFont="1" applyAlignment="1">
      <alignment horizontal="right" vertical="center"/>
    </xf>
    <xf numFmtId="169" fontId="17" fillId="0" borderId="0" xfId="2" applyNumberFormat="1" applyFont="1" applyAlignment="1">
      <alignment horizontal="right" vertical="center"/>
    </xf>
    <xf numFmtId="171" fontId="23" fillId="0" borderId="0" xfId="0" applyNumberFormat="1" applyFont="1" applyAlignment="1">
      <alignment vertical="center"/>
    </xf>
    <xf numFmtId="1" fontId="24" fillId="0" borderId="0" xfId="1" applyNumberFormat="1" applyFont="1" applyAlignment="1">
      <alignment horizontal="center" vertical="center"/>
    </xf>
    <xf numFmtId="2" fontId="13" fillId="0" borderId="0" xfId="1" applyNumberFormat="1" applyFont="1" applyAlignment="1">
      <alignment horizontal="center" vertical="center"/>
    </xf>
    <xf numFmtId="1" fontId="13" fillId="0" borderId="13" xfId="1" applyNumberFormat="1" applyFont="1" applyBorder="1" applyAlignment="1">
      <alignment horizontal="center" vertical="center"/>
    </xf>
    <xf numFmtId="171" fontId="14" fillId="0" borderId="13" xfId="1" applyNumberFormat="1" applyFont="1" applyBorder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right" vertical="center"/>
    </xf>
    <xf numFmtId="178" fontId="1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6" fillId="0" borderId="0" xfId="1" applyFont="1">
      <alignment vertical="center"/>
    </xf>
    <xf numFmtId="0" fontId="27" fillId="0" borderId="0" xfId="1" applyFont="1">
      <alignment vertical="center"/>
    </xf>
    <xf numFmtId="169" fontId="28" fillId="0" borderId="0" xfId="2" applyNumberFormat="1" applyFont="1" applyAlignment="1">
      <alignment horizontal="center" vertical="center"/>
    </xf>
    <xf numFmtId="171" fontId="9" fillId="0" borderId="0" xfId="2" applyNumberFormat="1" applyAlignment="1">
      <alignment horizontal="center" vertical="center"/>
    </xf>
    <xf numFmtId="0" fontId="29" fillId="0" borderId="0" xfId="0" applyFont="1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2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17" fontId="2" fillId="2" borderId="0" xfId="0" applyNumberFormat="1" applyFont="1" applyFill="1" applyAlignment="1">
      <alignment horizontal="center" vertical="center"/>
    </xf>
    <xf numFmtId="17" fontId="2" fillId="2" borderId="21" xfId="0" applyNumberFormat="1" applyFont="1" applyFill="1" applyBorder="1" applyAlignment="1">
      <alignment horizontal="center" vertical="center"/>
    </xf>
    <xf numFmtId="17" fontId="2" fillId="2" borderId="23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0" fontId="0" fillId="0" borderId="23" xfId="0" applyNumberFormat="1" applyBorder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69" fontId="0" fillId="4" borderId="0" xfId="0" applyNumberFormat="1" applyFill="1" applyAlignment="1">
      <alignment horizontal="right" vertical="center"/>
    </xf>
    <xf numFmtId="173" fontId="5" fillId="0" borderId="0" xfId="0" applyNumberFormat="1" applyFont="1" applyAlignment="1">
      <alignment horizontal="right" vertical="center"/>
    </xf>
    <xf numFmtId="173" fontId="5" fillId="0" borderId="23" xfId="0" applyNumberFormat="1" applyFon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5" borderId="0" xfId="0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0" fillId="5" borderId="13" xfId="0" applyFill="1" applyBorder="1" applyAlignment="1">
      <alignment vertical="center"/>
    </xf>
    <xf numFmtId="0" fontId="5" fillId="4" borderId="0" xfId="0" applyFont="1" applyFill="1" applyAlignment="1">
      <alignment vertical="center"/>
    </xf>
    <xf numFmtId="16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textRotation="90" wrapText="1"/>
    </xf>
    <xf numFmtId="0" fontId="0" fillId="0" borderId="0" xfId="0" applyAlignment="1">
      <alignment vertical="center" wrapText="1"/>
    </xf>
    <xf numFmtId="173" fontId="0" fillId="0" borderId="0" xfId="0" applyNumberFormat="1" applyAlignment="1">
      <alignment horizontal="right" vertical="center"/>
    </xf>
    <xf numFmtId="174" fontId="0" fillId="0" borderId="0" xfId="0" applyNumberFormat="1" applyAlignment="1">
      <alignment horizontal="right" vertical="center"/>
    </xf>
    <xf numFmtId="175" fontId="0" fillId="4" borderId="0" xfId="0" applyNumberFormat="1" applyFill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70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68" fontId="0" fillId="0" borderId="16" xfId="0" applyNumberFormat="1" applyBorder="1" applyAlignment="1">
      <alignment vertical="center"/>
    </xf>
    <xf numFmtId="169" fontId="0" fillId="2" borderId="5" xfId="0" applyNumberFormat="1" applyFill="1" applyBorder="1" applyAlignment="1">
      <alignment vertical="center"/>
    </xf>
    <xf numFmtId="169" fontId="0" fillId="2" borderId="15" xfId="0" applyNumberFormat="1" applyFill="1" applyBorder="1" applyAlignment="1">
      <alignment vertical="center"/>
    </xf>
    <xf numFmtId="169" fontId="0" fillId="2" borderId="16" xfId="0" applyNumberFormat="1" applyFill="1" applyBorder="1" applyAlignment="1">
      <alignment vertical="center"/>
    </xf>
    <xf numFmtId="169" fontId="0" fillId="2" borderId="17" xfId="0" applyNumberFormat="1" applyFill="1" applyBorder="1" applyAlignment="1">
      <alignment vertical="center"/>
    </xf>
    <xf numFmtId="169" fontId="0" fillId="2" borderId="18" xfId="0" applyNumberFormat="1" applyFill="1" applyBorder="1" applyAlignment="1">
      <alignment vertical="center"/>
    </xf>
    <xf numFmtId="169" fontId="5" fillId="0" borderId="10" xfId="0" applyNumberFormat="1" applyFont="1" applyBorder="1" applyAlignment="1">
      <alignment horizontal="right" vertical="center"/>
    </xf>
    <xf numFmtId="169" fontId="5" fillId="0" borderId="0" xfId="0" applyNumberFormat="1" applyFont="1" applyAlignment="1">
      <alignment vertical="center"/>
    </xf>
    <xf numFmtId="169" fontId="5" fillId="0" borderId="11" xfId="0" applyNumberFormat="1" applyFont="1" applyBorder="1" applyAlignment="1">
      <alignment vertical="center"/>
    </xf>
    <xf numFmtId="169" fontId="5" fillId="0" borderId="10" xfId="0" applyNumberFormat="1" applyFont="1" applyBorder="1" applyAlignment="1">
      <alignment vertical="center"/>
    </xf>
    <xf numFmtId="169" fontId="0" fillId="0" borderId="4" xfId="0" applyNumberFormat="1" applyBorder="1" applyAlignment="1">
      <alignment vertical="center"/>
    </xf>
    <xf numFmtId="169" fontId="0" fillId="0" borderId="5" xfId="0" applyNumberFormat="1" applyBorder="1" applyAlignment="1">
      <alignment vertical="center"/>
    </xf>
    <xf numFmtId="169" fontId="0" fillId="0" borderId="6" xfId="0" applyNumberFormat="1" applyBorder="1" applyAlignment="1">
      <alignment vertical="center"/>
    </xf>
    <xf numFmtId="0" fontId="40" fillId="0" borderId="0" xfId="0" applyFont="1" applyAlignment="1">
      <alignment vertical="center"/>
    </xf>
    <xf numFmtId="169" fontId="0" fillId="0" borderId="11" xfId="0" applyNumberFormat="1" applyBorder="1" applyAlignment="1">
      <alignment horizontal="right" vertical="center"/>
    </xf>
    <xf numFmtId="169" fontId="0" fillId="0" borderId="10" xfId="0" applyNumberFormat="1" applyBorder="1" applyAlignment="1">
      <alignment vertical="center"/>
    </xf>
    <xf numFmtId="169" fontId="0" fillId="0" borderId="11" xfId="0" applyNumberFormat="1" applyBorder="1" applyAlignment="1">
      <alignment vertical="center"/>
    </xf>
    <xf numFmtId="168" fontId="0" fillId="0" borderId="16" xfId="0" applyNumberFormat="1" applyBorder="1" applyAlignment="1">
      <alignment horizontal="right" vertical="center"/>
    </xf>
    <xf numFmtId="169" fontId="0" fillId="0" borderId="15" xfId="0" applyNumberFormat="1" applyBorder="1" applyAlignment="1">
      <alignment vertical="center"/>
    </xf>
    <xf numFmtId="169" fontId="0" fillId="0" borderId="16" xfId="0" applyNumberFormat="1" applyBorder="1" applyAlignment="1">
      <alignment vertical="center"/>
    </xf>
    <xf numFmtId="169" fontId="0" fillId="0" borderId="17" xfId="0" applyNumberFormat="1" applyBorder="1" applyAlignment="1">
      <alignment vertical="center"/>
    </xf>
    <xf numFmtId="169" fontId="0" fillId="0" borderId="19" xfId="0" applyNumberFormat="1" applyBorder="1" applyAlignment="1">
      <alignment horizontal="right" vertical="center"/>
    </xf>
    <xf numFmtId="169" fontId="40" fillId="0" borderId="10" xfId="0" applyNumberFormat="1" applyFont="1" applyBorder="1" applyAlignment="1">
      <alignment horizontal="right" vertical="center"/>
    </xf>
    <xf numFmtId="169" fontId="40" fillId="0" borderId="0" xfId="0" applyNumberFormat="1" applyFont="1" applyAlignment="1">
      <alignment horizontal="right" vertical="center"/>
    </xf>
    <xf numFmtId="169" fontId="40" fillId="0" borderId="11" xfId="0" applyNumberFormat="1" applyFont="1" applyBorder="1" applyAlignment="1">
      <alignment horizontal="right" vertical="center"/>
    </xf>
    <xf numFmtId="169" fontId="0" fillId="0" borderId="19" xfId="0" applyNumberFormat="1" applyBorder="1" applyAlignment="1">
      <alignment vertical="center"/>
    </xf>
    <xf numFmtId="169" fontId="0" fillId="0" borderId="20" xfId="0" applyNumberFormat="1" applyBorder="1" applyAlignment="1">
      <alignment vertical="center"/>
    </xf>
    <xf numFmtId="169" fontId="40" fillId="0" borderId="15" xfId="0" applyNumberFormat="1" applyFont="1" applyBorder="1" applyAlignment="1">
      <alignment horizontal="right" vertical="center"/>
    </xf>
    <xf numFmtId="169" fontId="40" fillId="0" borderId="16" xfId="0" applyNumberFormat="1" applyFont="1" applyBorder="1" applyAlignment="1">
      <alignment horizontal="right" vertical="center"/>
    </xf>
    <xf numFmtId="169" fontId="40" fillId="0" borderId="17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vertical="center"/>
    </xf>
    <xf numFmtId="0" fontId="42" fillId="0" borderId="0" xfId="0" applyFont="1" applyAlignment="1">
      <alignment vertical="center"/>
    </xf>
    <xf numFmtId="171" fontId="42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171" fontId="44" fillId="0" borderId="0" xfId="0" applyNumberFormat="1" applyFont="1" applyAlignment="1">
      <alignment vertical="center"/>
    </xf>
    <xf numFmtId="171" fontId="42" fillId="9" borderId="0" xfId="0" applyNumberFormat="1" applyFont="1" applyFill="1" applyAlignment="1">
      <alignment vertical="center"/>
    </xf>
    <xf numFmtId="171" fontId="44" fillId="9" borderId="0" xfId="0" applyNumberFormat="1" applyFont="1" applyFill="1" applyAlignment="1">
      <alignment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64" fontId="42" fillId="0" borderId="0" xfId="0" applyNumberFormat="1" applyFont="1" applyAlignment="1">
      <alignment vertical="center"/>
    </xf>
    <xf numFmtId="171" fontId="42" fillId="10" borderId="0" xfId="0" applyNumberFormat="1" applyFont="1" applyFill="1" applyAlignment="1">
      <alignment vertical="center"/>
    </xf>
    <xf numFmtId="0" fontId="43" fillId="0" borderId="0" xfId="0" applyFont="1" applyAlignment="1">
      <alignment horizontal="center" vertical="center"/>
    </xf>
    <xf numFmtId="164" fontId="44" fillId="0" borderId="0" xfId="0" applyNumberFormat="1" applyFont="1" applyAlignment="1">
      <alignment vertical="center"/>
    </xf>
    <xf numFmtId="171" fontId="44" fillId="10" borderId="0" xfId="0" applyNumberFormat="1" applyFont="1" applyFill="1" applyAlignment="1">
      <alignment vertical="center"/>
    </xf>
    <xf numFmtId="164" fontId="41" fillId="0" borderId="0" xfId="0" applyNumberFormat="1" applyFont="1" applyAlignment="1">
      <alignment vertical="center"/>
    </xf>
    <xf numFmtId="0" fontId="41" fillId="10" borderId="0" xfId="0" applyFont="1" applyFill="1" applyAlignment="1">
      <alignment vertical="center"/>
    </xf>
    <xf numFmtId="2" fontId="44" fillId="0" borderId="0" xfId="0" applyNumberFormat="1" applyFont="1" applyAlignment="1">
      <alignment vertical="center"/>
    </xf>
    <xf numFmtId="164" fontId="43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40" fillId="0" borderId="10" xfId="0" applyFont="1" applyBorder="1" applyAlignment="1">
      <alignment horizontal="center" vertical="center"/>
    </xf>
    <xf numFmtId="167" fontId="13" fillId="0" borderId="0" xfId="1" applyNumberFormat="1" applyFont="1" applyAlignment="1">
      <alignment horizontal="center" vertical="center"/>
    </xf>
    <xf numFmtId="171" fontId="19" fillId="0" borderId="0" xfId="2" applyNumberFormat="1" applyFont="1" applyAlignment="1">
      <alignment horizontal="right" vertical="center"/>
    </xf>
    <xf numFmtId="176" fontId="40" fillId="4" borderId="0" xfId="0" applyNumberFormat="1" applyFont="1" applyFill="1" applyAlignment="1">
      <alignment horizontal="right" vertical="center"/>
    </xf>
    <xf numFmtId="0" fontId="40" fillId="4" borderId="0" xfId="0" applyFont="1" applyFill="1" applyAlignment="1">
      <alignment vertical="center"/>
    </xf>
    <xf numFmtId="171" fontId="40" fillId="4" borderId="0" xfId="0" applyNumberFormat="1" applyFont="1" applyFill="1" applyAlignment="1">
      <alignment horizontal="right" vertical="center"/>
    </xf>
    <xf numFmtId="171" fontId="40" fillId="0" borderId="0" xfId="0" applyNumberFormat="1" applyFont="1" applyAlignment="1">
      <alignment vertical="center"/>
    </xf>
    <xf numFmtId="171" fontId="40" fillId="4" borderId="0" xfId="0" applyNumberFormat="1" applyFont="1" applyFill="1" applyAlignment="1">
      <alignment vertical="center"/>
    </xf>
    <xf numFmtId="169" fontId="0" fillId="0" borderId="10" xfId="0" applyNumberFormat="1" applyBorder="1" applyAlignment="1">
      <alignment horizontal="right" vertical="center"/>
    </xf>
    <xf numFmtId="169" fontId="5" fillId="0" borderId="11" xfId="0" applyNumberFormat="1" applyFont="1" applyBorder="1" applyAlignment="1">
      <alignment horizontal="right" vertical="center"/>
    </xf>
    <xf numFmtId="169" fontId="0" fillId="0" borderId="16" xfId="0" applyNumberFormat="1" applyBorder="1" applyAlignment="1">
      <alignment horizontal="right" vertical="center"/>
    </xf>
    <xf numFmtId="169" fontId="0" fillId="0" borderId="15" xfId="0" applyNumberFormat="1" applyBorder="1" applyAlignment="1">
      <alignment horizontal="right" vertical="center"/>
    </xf>
    <xf numFmtId="169" fontId="0" fillId="0" borderId="17" xfId="0" applyNumberFormat="1" applyBorder="1" applyAlignment="1">
      <alignment horizontal="right" vertical="center"/>
    </xf>
    <xf numFmtId="171" fontId="44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40" fillId="0" borderId="10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176" fontId="0" fillId="4" borderId="0" xfId="0" applyNumberFormat="1" applyFill="1" applyAlignment="1">
      <alignment horizontal="right" vertical="center"/>
    </xf>
    <xf numFmtId="169" fontId="0" fillId="4" borderId="21" xfId="0" applyNumberFormat="1" applyFill="1" applyBorder="1" applyAlignment="1">
      <alignment horizontal="right" vertical="center"/>
    </xf>
    <xf numFmtId="169" fontId="0" fillId="0" borderId="0" xfId="0" applyNumberFormat="1"/>
    <xf numFmtId="0" fontId="40" fillId="0" borderId="15" xfId="0" quotePrefix="1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40" fillId="0" borderId="16" xfId="0" applyFont="1" applyBorder="1" applyAlignment="1">
      <alignment vertical="center"/>
    </xf>
    <xf numFmtId="171" fontId="22" fillId="0" borderId="0" xfId="0" applyNumberFormat="1" applyFont="1" applyAlignment="1">
      <alignment horizontal="right" vertical="center"/>
    </xf>
    <xf numFmtId="0" fontId="40" fillId="0" borderId="15" xfId="0" applyFont="1" applyBorder="1" applyAlignment="1">
      <alignment horizontal="center" vertical="center"/>
    </xf>
    <xf numFmtId="0" fontId="41" fillId="9" borderId="0" xfId="0" applyFont="1" applyFill="1" applyAlignment="1">
      <alignment vertical="center"/>
    </xf>
    <xf numFmtId="0" fontId="41" fillId="11" borderId="0" xfId="0" applyFont="1" applyFill="1" applyAlignment="1">
      <alignment vertical="center"/>
    </xf>
    <xf numFmtId="171" fontId="41" fillId="11" borderId="0" xfId="0" applyNumberFormat="1" applyFont="1" applyFill="1" applyAlignment="1">
      <alignment vertical="center"/>
    </xf>
    <xf numFmtId="2" fontId="41" fillId="11" borderId="0" xfId="0" applyNumberFormat="1" applyFont="1" applyFill="1" applyAlignment="1">
      <alignment vertical="center"/>
    </xf>
    <xf numFmtId="2" fontId="41" fillId="0" borderId="0" xfId="0" applyNumberFormat="1" applyFont="1" applyAlignment="1">
      <alignment vertical="center"/>
    </xf>
    <xf numFmtId="0" fontId="41" fillId="9" borderId="0" xfId="0" applyFont="1" applyFill="1" applyAlignment="1">
      <alignment horizontal="center" vertical="center"/>
    </xf>
    <xf numFmtId="164" fontId="41" fillId="9" borderId="0" xfId="0" applyNumberFormat="1" applyFont="1" applyFill="1" applyAlignment="1">
      <alignment vertical="center"/>
    </xf>
    <xf numFmtId="0" fontId="41" fillId="11" borderId="0" xfId="0" applyFont="1" applyFill="1" applyAlignment="1">
      <alignment horizontal="center" vertical="center"/>
    </xf>
    <xf numFmtId="165" fontId="0" fillId="0" borderId="0" xfId="0" applyNumberFormat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165" fontId="0" fillId="4" borderId="0" xfId="0" applyNumberFormat="1" applyFill="1"/>
    <xf numFmtId="0" fontId="4" fillId="0" borderId="0" xfId="0" applyFont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6" fillId="4" borderId="4" xfId="0" applyFont="1" applyFill="1" applyBorder="1" applyAlignment="1">
      <alignment horizontal="center" wrapText="1"/>
    </xf>
    <xf numFmtId="0" fontId="46" fillId="4" borderId="5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0" fillId="2" borderId="10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11" xfId="0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4" borderId="17" xfId="0" applyFont="1" applyFill="1" applyBorder="1" applyAlignment="1">
      <alignment wrapText="1"/>
    </xf>
    <xf numFmtId="0" fontId="2" fillId="4" borderId="0" xfId="0" applyFont="1" applyFill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0" fillId="0" borderId="5" xfId="0" applyBorder="1" applyAlignment="1">
      <alignment vertical="top"/>
    </xf>
    <xf numFmtId="171" fontId="0" fillId="0" borderId="0" xfId="0" applyNumberFormat="1"/>
    <xf numFmtId="0" fontId="0" fillId="0" borderId="0" xfId="0" applyAlignment="1">
      <alignment vertical="top"/>
    </xf>
    <xf numFmtId="0" fontId="0" fillId="0" borderId="16" xfId="0" applyBorder="1" applyAlignment="1">
      <alignment vertical="top"/>
    </xf>
    <xf numFmtId="171" fontId="13" fillId="0" borderId="0" xfId="1" applyNumberFormat="1" applyFont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0" xfId="0" applyFill="1"/>
    <xf numFmtId="165" fontId="0" fillId="5" borderId="1" xfId="0" applyNumberFormat="1" applyFill="1" applyBorder="1" applyAlignment="1">
      <alignment horizontal="right" vertical="center" wrapText="1"/>
    </xf>
    <xf numFmtId="164" fontId="0" fillId="5" borderId="0" xfId="0" applyNumberFormat="1" applyFill="1"/>
    <xf numFmtId="165" fontId="0" fillId="0" borderId="1" xfId="0" applyNumberFormat="1" applyBorder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6" fontId="0" fillId="0" borderId="2" xfId="0" applyNumberFormat="1" applyBorder="1" applyAlignment="1">
      <alignment horizontal="right" wrapText="1"/>
    </xf>
    <xf numFmtId="166" fontId="0" fillId="0" borderId="0" xfId="0" applyNumberFormat="1" applyAlignment="1">
      <alignment horizontal="right" wrapText="1"/>
    </xf>
    <xf numFmtId="166" fontId="0" fillId="0" borderId="3" xfId="0" applyNumberFormat="1" applyBorder="1" applyAlignment="1">
      <alignment horizontal="right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65" fontId="0" fillId="0" borderId="0" xfId="0" applyNumberFormat="1" applyAlignment="1">
      <alignment horizontal="right" vertical="center" wrapText="1"/>
    </xf>
    <xf numFmtId="3" fontId="32" fillId="0" borderId="0" xfId="4" applyNumberFormat="1" applyFont="1" applyAlignment="1">
      <alignment horizontal="center" vertical="center"/>
    </xf>
    <xf numFmtId="3" fontId="32" fillId="0" borderId="13" xfId="4" applyNumberFormat="1" applyFont="1" applyBorder="1" applyAlignment="1">
      <alignment horizontal="center" vertical="center"/>
    </xf>
    <xf numFmtId="3" fontId="31" fillId="0" borderId="31" xfId="2" applyNumberFormat="1" applyFont="1" applyBorder="1" applyAlignment="1">
      <alignment horizontal="center" vertical="center"/>
    </xf>
    <xf numFmtId="3" fontId="36" fillId="0" borderId="0" xfId="4" applyNumberFormat="1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7" borderId="21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5" fontId="0" fillId="3" borderId="1" xfId="0" applyNumberFormat="1" applyFill="1" applyBorder="1" applyAlignment="1">
      <alignment horizontal="right" vertical="center" wrapText="1"/>
    </xf>
    <xf numFmtId="165" fontId="0" fillId="3" borderId="0" xfId="0" applyNumberFormat="1" applyFill="1" applyAlignment="1">
      <alignment horizontal="right" vertical="center" wrapText="1"/>
    </xf>
    <xf numFmtId="166" fontId="0" fillId="3" borderId="2" xfId="0" applyNumberFormat="1" applyFill="1" applyBorder="1" applyAlignment="1">
      <alignment horizontal="right" wrapText="1"/>
    </xf>
    <xf numFmtId="166" fontId="0" fillId="3" borderId="0" xfId="0" applyNumberFormat="1" applyFill="1" applyAlignment="1">
      <alignment horizontal="right" wrapText="1"/>
    </xf>
    <xf numFmtId="166" fontId="0" fillId="3" borderId="3" xfId="0" applyNumberFormat="1" applyFill="1" applyBorder="1" applyAlignment="1">
      <alignment horizontal="right" wrapText="1"/>
    </xf>
    <xf numFmtId="166" fontId="0" fillId="3" borderId="0" xfId="0" applyNumberFormat="1" applyFill="1" applyAlignment="1">
      <alignment horizontal="right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quotePrefix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64" fontId="0" fillId="3" borderId="0" xfId="0" applyNumberFormat="1" applyFill="1" applyAlignment="1">
      <alignment horizontal="right" vertical="center" wrapText="1"/>
    </xf>
    <xf numFmtId="0" fontId="40" fillId="12" borderId="4" xfId="0" applyFont="1" applyFill="1" applyBorder="1" applyAlignment="1">
      <alignment horizontal="center" vertical="center"/>
    </xf>
    <xf numFmtId="0" fontId="0" fillId="12" borderId="5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45" fillId="12" borderId="10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40" fillId="12" borderId="12" xfId="0" applyFont="1" applyFill="1" applyBorder="1" applyAlignment="1">
      <alignment horizontal="center" vertical="center"/>
    </xf>
    <xf numFmtId="0" fontId="0" fillId="12" borderId="13" xfId="0" applyFill="1" applyBorder="1" applyAlignment="1">
      <alignment vertical="center"/>
    </xf>
    <xf numFmtId="169" fontId="0" fillId="12" borderId="13" xfId="0" applyNumberFormat="1" applyFill="1" applyBorder="1" applyAlignment="1">
      <alignment vertical="center"/>
    </xf>
    <xf numFmtId="169" fontId="0" fillId="12" borderId="14" xfId="0" applyNumberFormat="1" applyFill="1" applyBorder="1" applyAlignment="1">
      <alignment vertical="center"/>
    </xf>
    <xf numFmtId="169" fontId="0" fillId="12" borderId="15" xfId="0" applyNumberFormat="1" applyFill="1" applyBorder="1" applyAlignment="1">
      <alignment vertical="center"/>
    </xf>
    <xf numFmtId="169" fontId="0" fillId="12" borderId="16" xfId="0" applyNumberFormat="1" applyFill="1" applyBorder="1" applyAlignment="1">
      <alignment vertical="center"/>
    </xf>
    <xf numFmtId="169" fontId="0" fillId="12" borderId="17" xfId="0" applyNumberFormat="1" applyFill="1" applyBorder="1" applyAlignment="1">
      <alignment vertical="center"/>
    </xf>
    <xf numFmtId="0" fontId="0" fillId="12" borderId="15" xfId="0" applyFill="1" applyBorder="1" applyAlignment="1">
      <alignment vertical="center"/>
    </xf>
    <xf numFmtId="0" fontId="0" fillId="12" borderId="18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2" borderId="17" xfId="0" applyFill="1" applyBorder="1" applyAlignment="1">
      <alignment vertical="center"/>
    </xf>
    <xf numFmtId="0" fontId="45" fillId="12" borderId="10" xfId="0" applyFont="1" applyFill="1" applyBorder="1" applyAlignment="1">
      <alignment horizontal="center" vertical="center"/>
    </xf>
    <xf numFmtId="169" fontId="0" fillId="12" borderId="18" xfId="0" applyNumberFormat="1" applyFill="1" applyBorder="1" applyAlignment="1">
      <alignment vertical="center"/>
    </xf>
    <xf numFmtId="0" fontId="0" fillId="12" borderId="4" xfId="0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/>
    </xf>
    <xf numFmtId="0" fontId="0" fillId="12" borderId="14" xfId="0" applyFill="1" applyBorder="1" applyAlignment="1">
      <alignment vertical="center"/>
    </xf>
    <xf numFmtId="172" fontId="32" fillId="0" borderId="0" xfId="4" applyNumberFormat="1" applyFont="1" applyAlignment="1">
      <alignment horizontal="center" vertical="center"/>
    </xf>
    <xf numFmtId="169" fontId="31" fillId="0" borderId="0" xfId="4" applyNumberFormat="1" applyFont="1">
      <alignment vertical="center"/>
    </xf>
    <xf numFmtId="169" fontId="31" fillId="6" borderId="0" xfId="4" applyNumberFormat="1" applyFont="1" applyFill="1">
      <alignment vertical="center"/>
    </xf>
    <xf numFmtId="169" fontId="31" fillId="6" borderId="0" xfId="4" applyNumberFormat="1" applyFont="1" applyFill="1" applyAlignment="1">
      <alignment horizontal="right" vertical="center"/>
    </xf>
    <xf numFmtId="172" fontId="0" fillId="0" borderId="0" xfId="0" applyNumberFormat="1"/>
    <xf numFmtId="172" fontId="0" fillId="0" borderId="15" xfId="0" applyNumberFormat="1" applyBorder="1" applyAlignment="1">
      <alignment horizontal="right" vertical="center"/>
    </xf>
    <xf numFmtId="180" fontId="41" fillId="0" borderId="0" xfId="0" applyNumberFormat="1" applyFont="1" applyAlignment="1">
      <alignment vertical="center"/>
    </xf>
    <xf numFmtId="171" fontId="24" fillId="0" borderId="0" xfId="1" applyNumberFormat="1" applyFont="1" applyAlignment="1">
      <alignment horizontal="center" vertical="center"/>
    </xf>
    <xf numFmtId="172" fontId="0" fillId="0" borderId="11" xfId="0" applyNumberFormat="1" applyBorder="1" applyAlignment="1">
      <alignment horizontal="right" vertical="center"/>
    </xf>
    <xf numFmtId="172" fontId="0" fillId="0" borderId="16" xfId="0" applyNumberFormat="1" applyBorder="1" applyAlignment="1">
      <alignment vertical="center"/>
    </xf>
    <xf numFmtId="0" fontId="32" fillId="0" borderId="0" xfId="2" applyFont="1" applyAlignment="1">
      <alignment horizontal="left" vertical="center" indent="1"/>
    </xf>
    <xf numFmtId="172" fontId="0" fillId="0" borderId="10" xfId="0" applyNumberFormat="1" applyBorder="1" applyAlignment="1">
      <alignment vertical="center"/>
    </xf>
    <xf numFmtId="172" fontId="31" fillId="8" borderId="0" xfId="0" quotePrefix="1" applyNumberFormat="1" applyFont="1" applyFill="1" applyAlignment="1">
      <alignment horizontal="right" vertical="center"/>
    </xf>
    <xf numFmtId="172" fontId="0" fillId="4" borderId="0" xfId="0" applyNumberFormat="1" applyFill="1" applyAlignment="1">
      <alignment horizontal="right" vertical="center"/>
    </xf>
    <xf numFmtId="177" fontId="0" fillId="4" borderId="0" xfId="0" applyNumberFormat="1" applyFill="1" applyAlignment="1">
      <alignment horizontal="right" vertical="center"/>
    </xf>
    <xf numFmtId="2" fontId="40" fillId="4" borderId="0" xfId="0" applyNumberFormat="1" applyFont="1" applyFill="1" applyAlignment="1">
      <alignment vertical="center"/>
    </xf>
    <xf numFmtId="2" fontId="40" fillId="4" borderId="0" xfId="0" applyNumberFormat="1" applyFont="1" applyFill="1" applyAlignment="1">
      <alignment horizontal="right" vertical="center"/>
    </xf>
    <xf numFmtId="172" fontId="31" fillId="8" borderId="0" xfId="0" applyNumberFormat="1" applyFont="1" applyFill="1" applyAlignment="1">
      <alignment horizontal="right" vertical="center"/>
    </xf>
    <xf numFmtId="177" fontId="31" fillId="8" borderId="0" xfId="0" quotePrefix="1" applyNumberFormat="1" applyFont="1" applyFill="1" applyAlignment="1">
      <alignment horizontal="right" vertical="center"/>
    </xf>
    <xf numFmtId="169" fontId="2" fillId="12" borderId="7" xfId="0" applyNumberFormat="1" applyFont="1" applyFill="1" applyBorder="1" applyAlignment="1">
      <alignment horizontal="center" vertical="center"/>
    </xf>
    <xf numFmtId="169" fontId="2" fillId="12" borderId="8" xfId="0" applyNumberFormat="1" applyFont="1" applyFill="1" applyBorder="1" applyAlignment="1">
      <alignment horizontal="center" vertical="center"/>
    </xf>
    <xf numFmtId="169" fontId="2" fillId="12" borderId="9" xfId="0" applyNumberFormat="1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69" fontId="2" fillId="2" borderId="7" xfId="0" applyNumberFormat="1" applyFont="1" applyFill="1" applyBorder="1" applyAlignment="1">
      <alignment horizontal="center" vertical="center"/>
    </xf>
    <xf numFmtId="169" fontId="2" fillId="2" borderId="8" xfId="0" applyNumberFormat="1" applyFont="1" applyFill="1" applyBorder="1" applyAlignment="1">
      <alignment horizontal="center" vertical="center"/>
    </xf>
    <xf numFmtId="169" fontId="2" fillId="2" borderId="9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6" borderId="25" xfId="1" applyFont="1" applyFill="1" applyBorder="1" applyAlignment="1">
      <alignment horizontal="center" vertical="center" wrapText="1"/>
    </xf>
    <xf numFmtId="0" fontId="10" fillId="6" borderId="30" xfId="1" applyFont="1" applyFill="1" applyBorder="1" applyAlignment="1">
      <alignment horizontal="center" vertical="center" wrapText="1"/>
    </xf>
    <xf numFmtId="0" fontId="10" fillId="6" borderId="26" xfId="1" applyFont="1" applyFill="1" applyBorder="1" applyAlignment="1">
      <alignment horizontal="center" vertical="center" wrapText="1"/>
    </xf>
    <xf numFmtId="0" fontId="10" fillId="6" borderId="31" xfId="1" applyFont="1" applyFill="1" applyBorder="1" applyAlignment="1">
      <alignment horizontal="center" vertical="center" wrapText="1"/>
    </xf>
    <xf numFmtId="0" fontId="11" fillId="6" borderId="26" xfId="1" applyFont="1" applyFill="1" applyBorder="1" applyAlignment="1">
      <alignment horizontal="center" vertical="center" wrapText="1"/>
    </xf>
    <xf numFmtId="0" fontId="11" fillId="6" borderId="31" xfId="1" applyFont="1" applyFill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 wrapText="1"/>
    </xf>
    <xf numFmtId="0" fontId="11" fillId="6" borderId="32" xfId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171" fontId="31" fillId="0" borderId="39" xfId="2" applyNumberFormat="1" applyFont="1" applyBorder="1" applyAlignment="1">
      <alignment horizontal="center" vertical="center"/>
    </xf>
    <xf numFmtId="0" fontId="31" fillId="0" borderId="39" xfId="2" applyFont="1" applyBorder="1" applyAlignment="1">
      <alignment horizontal="center" vertical="center"/>
    </xf>
    <xf numFmtId="171" fontId="31" fillId="0" borderId="13" xfId="2" applyNumberFormat="1" applyFont="1" applyBorder="1" applyAlignment="1">
      <alignment horizontal="center" vertical="center"/>
    </xf>
    <xf numFmtId="171" fontId="31" fillId="0" borderId="13" xfId="2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6">
    <cellStyle name="Normal" xfId="0" builtinId="0"/>
    <cellStyle name="Normal 2" xfId="5" xr:uid="{73AE637C-08E8-477B-A327-42F8D3C7C15E}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20"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color rgb="FFFF0000"/>
      </font>
    </dxf>
    <dxf>
      <font>
        <b/>
        <i val="0"/>
        <strike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</font>
      <fill>
        <patternFill patternType="lightGray">
          <fgColor theme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500" b="1" i="0" baseline="0">
                <a:solidFill>
                  <a:sysClr val="windowText" lastClr="000000"/>
                </a:solidFill>
                <a:effectLst/>
              </a:rPr>
              <a:t>CPI Month-on-Month Changes in </a:t>
            </a:r>
            <a:r>
              <a:rPr lang="en-GB" sz="1500" b="1" i="0" u="none" strike="noStrike" baseline="0">
                <a:effectLst/>
              </a:rPr>
              <a:t>December</a:t>
            </a:r>
            <a:r>
              <a:rPr lang="en-GB" sz="1500" b="1" i="0" baseline="0">
                <a:solidFill>
                  <a:sysClr val="windowText" lastClr="000000"/>
                </a:solidFill>
                <a:effectLst/>
              </a:rPr>
              <a:t> 2020</a:t>
            </a:r>
            <a:endParaRPr lang="en-GB" sz="15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8622322102066617"/>
          <c:y val="0.12524522391909995"/>
          <c:w val="0.47980626054345332"/>
          <c:h val="0.761750425368053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261-4178-8639-754EF93B16BA}"/>
                </c:ext>
              </c:extLst>
            </c:dLbl>
            <c:dLbl>
              <c:idx val="3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261-4178-8639-754EF93B16B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NIL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261-4178-8639-754EF93B16B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-0.1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261-4178-8639-754EF93B16BA}"/>
                </c:ext>
              </c:extLst>
            </c:dLbl>
            <c:dLbl>
              <c:idx val="7"/>
              <c:numFmt formatCode="#,##0.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261-4178-8639-754EF93B16BA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Nil</a:t>
                    </a:r>
                  </a:p>
                </c:rich>
              </c:tx>
              <c:numFmt formatCode="#,##0.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5-E261-4178-8639-754EF93B16B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'M02(2026)_Graph SMES'!$A$7:$A$18</c:f>
              <c:strCache>
                <c:ptCount val="12"/>
                <c:pt idx="0">
                  <c:v>MISCELLANEOUS GOODS AND SERVICES</c:v>
                </c:pt>
                <c:pt idx="1">
                  <c:v>RESTAURANTS AND HOTELS</c:v>
                </c:pt>
                <c:pt idx="2">
                  <c:v>EDUCATION</c:v>
                </c:pt>
                <c:pt idx="3">
                  <c:v>RECREATION AND CULTURE</c:v>
                </c:pt>
                <c:pt idx="4">
                  <c:v>COMMUNICATION</c:v>
                </c:pt>
                <c:pt idx="5">
                  <c:v>TRANSPORT</c:v>
                </c:pt>
                <c:pt idx="6">
                  <c:v>HEALTH</c:v>
                </c:pt>
                <c:pt idx="7">
                  <c:v>FURNISHINGS, HOUSEHOLD EQUIPMENT AND ROUTINE HOUSEHOLD MAINTENANCE</c:v>
                </c:pt>
                <c:pt idx="8">
                  <c:v>HOUSING, WATER, ELECTRICITY, GAS AND OTHER FUELS</c:v>
                </c:pt>
                <c:pt idx="9">
                  <c:v>CLOTHING AND FOOTWEAR</c:v>
                </c:pt>
                <c:pt idx="10">
                  <c:v>FOOD AND NON-ALCOHOLIC BEVERAGES</c:v>
                </c:pt>
                <c:pt idx="11">
                  <c:v>OVERALL INDEX</c:v>
                </c:pt>
              </c:strCache>
            </c:strRef>
          </c:cat>
          <c:val>
            <c:numRef>
              <c:f>'M02(2026)_Graph SMES'!$E$7:$E$18</c:f>
              <c:numCache>
                <c:formatCode>##0.0</c:formatCode>
                <c:ptCount val="12"/>
                <c:pt idx="0">
                  <c:v>-0.40784999999999999</c:v>
                </c:pt>
                <c:pt idx="1">
                  <c:v>0.11527</c:v>
                </c:pt>
                <c:pt idx="2">
                  <c:v>0</c:v>
                </c:pt>
                <c:pt idx="3">
                  <c:v>4.3860000000000003E-2</c:v>
                </c:pt>
                <c:pt idx="4">
                  <c:v>-3.4110000000000001E-2</c:v>
                </c:pt>
                <c:pt idx="5">
                  <c:v>0.41421000000000002</c:v>
                </c:pt>
                <c:pt idx="6">
                  <c:v>8.3899999999999999E-3</c:v>
                </c:pt>
                <c:pt idx="7">
                  <c:v>-0.19545000000000001</c:v>
                </c:pt>
                <c:pt idx="8">
                  <c:v>-3.2499999999999999E-3</c:v>
                </c:pt>
                <c:pt idx="9">
                  <c:v>-4.4333099999999996</c:v>
                </c:pt>
                <c:pt idx="10">
                  <c:v>-0.12603</c:v>
                </c:pt>
                <c:pt idx="11">
                  <c:v>-0.15371000000000001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61-4178-8639-754EF93B1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9079232"/>
        <c:axId val="440806216"/>
      </c:barChart>
      <c:catAx>
        <c:axId val="309079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1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806216"/>
        <c:crosses val="autoZero"/>
        <c:auto val="1"/>
        <c:lblAlgn val="ctr"/>
        <c:lblOffset val="200"/>
        <c:noMultiLvlLbl val="0"/>
      </c:catAx>
      <c:valAx>
        <c:axId val="440806216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79232"/>
        <c:crosses val="autoZero"/>
        <c:crossBetween val="between"/>
        <c:majorUnit val="5"/>
        <c:min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500" b="1" i="0" baseline="0">
                <a:solidFill>
                  <a:sysClr val="windowText" lastClr="000000"/>
                </a:solidFill>
                <a:effectLst/>
              </a:rPr>
              <a:t>CPI Period-on-Period Changes in 2025</a:t>
            </a:r>
            <a:endParaRPr lang="en-GB" sz="15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53849301382695225"/>
          <c:y val="0.13645562803872083"/>
          <c:w val="0.3756510594518756"/>
          <c:h val="0.761750425368053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'M02(2026)_Graph SMES'!$A$7:$A$18</c:f>
              <c:strCache>
                <c:ptCount val="12"/>
                <c:pt idx="0">
                  <c:v>MISCELLANEOUS GOODS AND SERVICES</c:v>
                </c:pt>
                <c:pt idx="1">
                  <c:v>RESTAURANTS AND HOTELS</c:v>
                </c:pt>
                <c:pt idx="2">
                  <c:v>EDUCATION</c:v>
                </c:pt>
                <c:pt idx="3">
                  <c:v>RECREATION AND CULTURE</c:v>
                </c:pt>
                <c:pt idx="4">
                  <c:v>COMMUNICATION</c:v>
                </c:pt>
                <c:pt idx="5">
                  <c:v>TRANSPORT</c:v>
                </c:pt>
                <c:pt idx="6">
                  <c:v>HEALTH</c:v>
                </c:pt>
                <c:pt idx="7">
                  <c:v>FURNISHINGS, HOUSEHOLD EQUIPMENT AND ROUTINE HOUSEHOLD MAINTENANCE</c:v>
                </c:pt>
                <c:pt idx="8">
                  <c:v>HOUSING, WATER, ELECTRICITY, GAS AND OTHER FUELS</c:v>
                </c:pt>
                <c:pt idx="9">
                  <c:v>CLOTHING AND FOOTWEAR</c:v>
                </c:pt>
                <c:pt idx="10">
                  <c:v>FOOD AND NON-ALCOHOLIC BEVERAGES</c:v>
                </c:pt>
                <c:pt idx="11">
                  <c:v>OVERALL INDEX</c:v>
                </c:pt>
              </c:strCache>
            </c:strRef>
          </c:cat>
          <c:val>
            <c:numRef>
              <c:f>'M02(2026)_Graph SMES'!$J$7:$J$18</c:f>
              <c:numCache>
                <c:formatCode>##0.0</c:formatCode>
                <c:ptCount val="12"/>
                <c:pt idx="0">
                  <c:v>-0.47348000000000001</c:v>
                </c:pt>
                <c:pt idx="1">
                  <c:v>0.51619999999999999</c:v>
                </c:pt>
                <c:pt idx="2">
                  <c:v>0.25823000000000002</c:v>
                </c:pt>
                <c:pt idx="3">
                  <c:v>-1.1760200000000001</c:v>
                </c:pt>
                <c:pt idx="4">
                  <c:v>-3.4712900000000002</c:v>
                </c:pt>
                <c:pt idx="5">
                  <c:v>3.3349999999999998E-2</c:v>
                </c:pt>
                <c:pt idx="6">
                  <c:v>0.35792000000000002</c:v>
                </c:pt>
                <c:pt idx="7">
                  <c:v>0.28126000000000001</c:v>
                </c:pt>
                <c:pt idx="8">
                  <c:v>-0.15543000000000001</c:v>
                </c:pt>
                <c:pt idx="9">
                  <c:v>0.43131000000000003</c:v>
                </c:pt>
                <c:pt idx="10">
                  <c:v>0.89717999999999998</c:v>
                </c:pt>
                <c:pt idx="11">
                  <c:v>-1.5610000000000001E-2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9-4DAC-9758-91A27D2FE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9079232"/>
        <c:axId val="440806216"/>
      </c:barChart>
      <c:catAx>
        <c:axId val="309079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1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806216"/>
        <c:crosses val="autoZero"/>
        <c:auto val="1"/>
        <c:lblAlgn val="ctr"/>
        <c:lblOffset val="200"/>
        <c:noMultiLvlLbl val="0"/>
      </c:catAx>
      <c:valAx>
        <c:axId val="440806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7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baseline="0">
                <a:solidFill>
                  <a:sysClr val="windowText" lastClr="000000"/>
                </a:solidFill>
                <a:effectLst/>
              </a:rPr>
              <a:t>CPI Year-on-Year Changes in </a:t>
            </a:r>
            <a:r>
              <a:rPr lang="en-GB" sz="1400" b="1" i="0" u="none" strike="noStrike" kern="1200" baseline="0">
                <a:solidFill>
                  <a:sysClr val="windowText" lastClr="000000"/>
                </a:solidFill>
                <a:effectLst/>
              </a:rPr>
              <a:t>February 2026</a:t>
            </a:r>
            <a:endParaRPr lang="en-GB" sz="14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51806629347943511"/>
          <c:y val="0.15661394499600592"/>
          <c:w val="0.43633497851912312"/>
          <c:h val="0.689393686649998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4"/>
              <c:layout>
                <c:manualLayout>
                  <c:x val="-5.3130931908177293E-3"/>
                  <c:y val="2.8985507246376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31-46A5-8288-E21F7750B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'M02(2026)_Graph SMES'!$A$7:$A$18</c:f>
              <c:strCache>
                <c:ptCount val="12"/>
                <c:pt idx="0">
                  <c:v>MISCELLANEOUS GOODS AND SERVICES</c:v>
                </c:pt>
                <c:pt idx="1">
                  <c:v>RESTAURANTS AND HOTELS</c:v>
                </c:pt>
                <c:pt idx="2">
                  <c:v>EDUCATION</c:v>
                </c:pt>
                <c:pt idx="3">
                  <c:v>RECREATION AND CULTURE</c:v>
                </c:pt>
                <c:pt idx="4">
                  <c:v>COMMUNICATION</c:v>
                </c:pt>
                <c:pt idx="5">
                  <c:v>TRANSPORT</c:v>
                </c:pt>
                <c:pt idx="6">
                  <c:v>HEALTH</c:v>
                </c:pt>
                <c:pt idx="7">
                  <c:v>FURNISHINGS, HOUSEHOLD EQUIPMENT AND ROUTINE HOUSEHOLD MAINTENANCE</c:v>
                </c:pt>
                <c:pt idx="8">
                  <c:v>HOUSING, WATER, ELECTRICITY, GAS AND OTHER FUELS</c:v>
                </c:pt>
                <c:pt idx="9">
                  <c:v>CLOTHING AND FOOTWEAR</c:v>
                </c:pt>
                <c:pt idx="10">
                  <c:v>FOOD AND NON-ALCOHOLIC BEVERAGES</c:v>
                </c:pt>
                <c:pt idx="11">
                  <c:v>OVERALL INDEX</c:v>
                </c:pt>
              </c:strCache>
            </c:strRef>
          </c:cat>
          <c:val>
            <c:numRef>
              <c:f>'M02(2026)_Graph SMES'!$B$7:$B$18</c:f>
              <c:numCache>
                <c:formatCode>##0.0</c:formatCode>
                <c:ptCount val="12"/>
                <c:pt idx="0">
                  <c:v>-1.00183</c:v>
                </c:pt>
                <c:pt idx="1">
                  <c:v>0.56750999999999996</c:v>
                </c:pt>
                <c:pt idx="2">
                  <c:v>0.26641999999999999</c:v>
                </c:pt>
                <c:pt idx="3">
                  <c:v>0.73560999999999999</c:v>
                </c:pt>
                <c:pt idx="4">
                  <c:v>-3.5053999999999998</c:v>
                </c:pt>
                <c:pt idx="5" formatCode="##0.00">
                  <c:v>0.15051</c:v>
                </c:pt>
                <c:pt idx="6">
                  <c:v>0.64497000000000004</c:v>
                </c:pt>
                <c:pt idx="7">
                  <c:v>0.31789000000000001</c:v>
                </c:pt>
                <c:pt idx="8">
                  <c:v>2.4389999999999998E-2</c:v>
                </c:pt>
                <c:pt idx="9">
                  <c:v>-3.8018299999999998</c:v>
                </c:pt>
                <c:pt idx="10">
                  <c:v>1.24122</c:v>
                </c:pt>
                <c:pt idx="11">
                  <c:v>2.3050000000000001E-2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31-46A5-8288-E21F7750B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9079232"/>
        <c:axId val="440806216"/>
      </c:barChart>
      <c:catAx>
        <c:axId val="309079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1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806216"/>
        <c:crosses val="autoZero"/>
        <c:auto val="1"/>
        <c:lblAlgn val="ctr"/>
        <c:lblOffset val="200"/>
        <c:noMultiLvlLbl val="0"/>
      </c:catAx>
      <c:valAx>
        <c:axId val="440806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7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baseline="0">
                <a:solidFill>
                  <a:sysClr val="windowText" lastClr="000000"/>
                </a:solidFill>
                <a:effectLst/>
              </a:rPr>
              <a:t>CPI Month-on-Month Changes in </a:t>
            </a:r>
            <a:r>
              <a:rPr lang="en-GB" sz="1400" b="1" i="0" u="none" strike="noStrike" kern="1200" baseline="0">
                <a:solidFill>
                  <a:sysClr val="windowText" lastClr="000000"/>
                </a:solidFill>
                <a:effectLst/>
              </a:rPr>
              <a:t>February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726192655688421"/>
          <c:y val="0.16036951833491239"/>
          <c:w val="0.49077190057125214"/>
          <c:h val="0.69137756283958374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9"/>
              <c:layout>
                <c:manualLayout>
                  <c:x val="-4.0937003967882893E-3"/>
                  <c:y val="0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D-4BDF-94A3-B0E92AF94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'M02(2026)_Graph SMES'!$A$7:$A$18</c:f>
              <c:strCache>
                <c:ptCount val="12"/>
                <c:pt idx="0">
                  <c:v>MISCELLANEOUS GOODS AND SERVICES</c:v>
                </c:pt>
                <c:pt idx="1">
                  <c:v>RESTAURANTS AND HOTELS</c:v>
                </c:pt>
                <c:pt idx="2">
                  <c:v>EDUCATION</c:v>
                </c:pt>
                <c:pt idx="3">
                  <c:v>RECREATION AND CULTURE</c:v>
                </c:pt>
                <c:pt idx="4">
                  <c:v>COMMUNICATION</c:v>
                </c:pt>
                <c:pt idx="5">
                  <c:v>TRANSPORT</c:v>
                </c:pt>
                <c:pt idx="6">
                  <c:v>HEALTH</c:v>
                </c:pt>
                <c:pt idx="7">
                  <c:v>FURNISHINGS, HOUSEHOLD EQUIPMENT AND ROUTINE HOUSEHOLD MAINTENANCE</c:v>
                </c:pt>
                <c:pt idx="8">
                  <c:v>HOUSING, WATER, ELECTRICITY, GAS AND OTHER FUELS</c:v>
                </c:pt>
                <c:pt idx="9">
                  <c:v>CLOTHING AND FOOTWEAR</c:v>
                </c:pt>
                <c:pt idx="10">
                  <c:v>FOOD AND NON-ALCOHOLIC BEVERAGES</c:v>
                </c:pt>
                <c:pt idx="11">
                  <c:v>OVERALL INDEX</c:v>
                </c:pt>
              </c:strCache>
            </c:strRef>
          </c:cat>
          <c:val>
            <c:numRef>
              <c:f>'M02(2026)_Graph SMES'!$E$7:$E$18</c:f>
              <c:numCache>
                <c:formatCode>##0.0</c:formatCode>
                <c:ptCount val="12"/>
                <c:pt idx="0">
                  <c:v>-0.40784999999999999</c:v>
                </c:pt>
                <c:pt idx="1">
                  <c:v>0.11527</c:v>
                </c:pt>
                <c:pt idx="2">
                  <c:v>0</c:v>
                </c:pt>
                <c:pt idx="3">
                  <c:v>4.3860000000000003E-2</c:v>
                </c:pt>
                <c:pt idx="4">
                  <c:v>-3.4110000000000001E-2</c:v>
                </c:pt>
                <c:pt idx="5">
                  <c:v>0.41421000000000002</c:v>
                </c:pt>
                <c:pt idx="6">
                  <c:v>8.3899999999999999E-3</c:v>
                </c:pt>
                <c:pt idx="7">
                  <c:v>-0.19545000000000001</c:v>
                </c:pt>
                <c:pt idx="8">
                  <c:v>-3.2499999999999999E-3</c:v>
                </c:pt>
                <c:pt idx="9">
                  <c:v>-4.4333099999999996</c:v>
                </c:pt>
                <c:pt idx="10">
                  <c:v>-0.12603</c:v>
                </c:pt>
                <c:pt idx="11">
                  <c:v>-0.15371000000000001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D-4BDF-94A3-B0E92AF94B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09079232"/>
        <c:axId val="440806216"/>
      </c:barChart>
      <c:catAx>
        <c:axId val="309079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1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806216"/>
        <c:crosses val="autoZero"/>
        <c:auto val="1"/>
        <c:lblAlgn val="ctr"/>
        <c:lblOffset val="200"/>
        <c:noMultiLvlLbl val="0"/>
      </c:catAx>
      <c:valAx>
        <c:axId val="440806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7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23</xdr:col>
      <xdr:colOff>478289</xdr:colOff>
      <xdr:row>20</xdr:row>
      <xdr:rowOff>102506</xdr:rowOff>
    </xdr:from>
    <xdr:to>
      <xdr:col>35</xdr:col>
      <xdr:colOff>273957</xdr:colOff>
      <xdr:row>43</xdr:row>
      <xdr:rowOff>102506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016003-1E8F-43D5-93BD-04657E8AC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15</xdr:col>
      <xdr:colOff>604162</xdr:colOff>
      <xdr:row>12</xdr:row>
      <xdr:rowOff>163286</xdr:rowOff>
    </xdr:from>
    <xdr:to>
      <xdr:col>16</xdr:col>
      <xdr:colOff>381973</xdr:colOff>
      <xdr:row>14</xdr:row>
      <xdr:rowOff>39442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1B99B1D-9AD8-48B7-B063-66C0D5DBC829}"/>
            </a:ext>
          </a:extLst>
        </xdr:cNvPr>
        <xdr:cNvSpPr/>
      </xdr:nvSpPr>
      <xdr:spPr>
        <a:xfrm>
          <a:off x="15183762" y="2627086"/>
          <a:ext cx="419161" cy="24445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9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421831</xdr:colOff>
      <xdr:row>19</xdr:row>
      <xdr:rowOff>106134</xdr:rowOff>
    </xdr:from>
    <xdr:to>
      <xdr:col>11</xdr:col>
      <xdr:colOff>378287</xdr:colOff>
      <xdr:row>20</xdr:row>
      <xdr:rowOff>149678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6A47A3E-EF59-431D-8618-71BBAEF86E41}"/>
            </a:ext>
          </a:extLst>
        </xdr:cNvPr>
        <xdr:cNvSpPr/>
      </xdr:nvSpPr>
      <xdr:spPr>
        <a:xfrm>
          <a:off x="8270431" y="3865334"/>
          <a:ext cx="4122056" cy="22769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50" b="1">
              <a:solidFill>
                <a:schemeClr val="tx1"/>
              </a:solidFill>
            </a:rPr>
            <a:t>FURNISHINGS, HOUSEHOLD EQUIPMENT AND ROUTINE </a:t>
          </a:r>
          <a:r>
            <a:rPr lang="en-US" sz="900" b="1">
              <a:solidFill>
                <a:schemeClr val="tx1"/>
              </a:solidFill>
            </a:rPr>
            <a:t>HOUSEHOLD</a:t>
          </a:r>
          <a:r>
            <a:rPr lang="en-US" sz="850" b="1">
              <a:solidFill>
                <a:schemeClr val="tx1"/>
              </a:solidFill>
            </a:rPr>
            <a:t> MAINTENANCE</a:t>
          </a:r>
        </a:p>
      </xdr:txBody>
    </xdr:sp>
    <xdr:clientData/>
  </xdr:twoCellAnchor>
  <xdr:twoCellAnchor>
    <xdr:from>
      <xdr:col>0</xdr:col>
      <xdr:colOff>1270904</xdr:colOff>
      <xdr:row>19</xdr:row>
      <xdr:rowOff>65309</xdr:rowOff>
    </xdr:from>
    <xdr:to>
      <xdr:col>1</xdr:col>
      <xdr:colOff>391882</xdr:colOff>
      <xdr:row>20</xdr:row>
      <xdr:rowOff>108853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32D9CF3-662B-47A3-9E51-7A2AC0A89F1A}"/>
            </a:ext>
          </a:extLst>
        </xdr:cNvPr>
        <xdr:cNvSpPr/>
      </xdr:nvSpPr>
      <xdr:spPr>
        <a:xfrm>
          <a:off x="1270904" y="3824509"/>
          <a:ext cx="4239078" cy="22769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50" b="1">
              <a:solidFill>
                <a:schemeClr val="tx1"/>
              </a:solidFill>
            </a:rPr>
            <a:t>FURNISHINGS, HOUSEHOLD EQUIPMENT AND ROUTINE </a:t>
          </a:r>
          <a:r>
            <a:rPr lang="en-US" sz="900" b="1">
              <a:solidFill>
                <a:schemeClr val="tx1"/>
              </a:solidFill>
            </a:rPr>
            <a:t>HOUSEHOLD</a:t>
          </a:r>
          <a:r>
            <a:rPr lang="en-US" sz="850" b="1">
              <a:solidFill>
                <a:schemeClr val="tx1"/>
              </a:solidFill>
            </a:rPr>
            <a:t> MAINTENANCE</a:t>
          </a:r>
        </a:p>
      </xdr:txBody>
    </xdr:sp>
    <xdr:clientData/>
  </xdr:twoCellAnchor>
  <xdr:twoCellAnchor>
    <xdr:from>
      <xdr:col>0</xdr:col>
      <xdr:colOff>921197</xdr:colOff>
      <xdr:row>44</xdr:row>
      <xdr:rowOff>85520</xdr:rowOff>
    </xdr:from>
    <xdr:to>
      <xdr:col>5</xdr:col>
      <xdr:colOff>864865</xdr:colOff>
      <xdr:row>67</xdr:row>
      <xdr:rowOff>85520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6395308-6521-4485-BC92-0A5FC1CDA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331333</xdr:colOff>
      <xdr:row>21</xdr:row>
      <xdr:rowOff>87086</xdr:rowOff>
    </xdr:from>
    <xdr:to>
      <xdr:col>6</xdr:col>
      <xdr:colOff>312964</xdr:colOff>
      <xdr:row>44</xdr:row>
      <xdr:rowOff>87086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AC28766-21D6-44DB-9DB1-EA6341A41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7</xdr:col>
      <xdr:colOff>525997</xdr:colOff>
      <xdr:row>21</xdr:row>
      <xdr:rowOff>152400</xdr:rowOff>
    </xdr:from>
    <xdr:to>
      <xdr:col>22</xdr:col>
      <xdr:colOff>199123</xdr:colOff>
      <xdr:row>44</xdr:row>
      <xdr:rowOff>152400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17FA523-3D2F-4813-92CC-BC0C54AF6101}"/>
            </a:ext>
          </a:extLst>
        </xdr:cNvPr>
        <xdr:cNvGrpSpPr/>
      </xdr:nvGrpSpPr>
      <xdr:grpSpPr>
        <a:xfrm>
          <a:off x="9560740" y="4494679"/>
          <a:ext cx="8917979" cy="4510368"/>
          <a:chOff x="9987742" y="4269668"/>
          <a:chExt cx="9364239" cy="4208220"/>
        </a:xfrm>
      </xdr:grpSpPr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D9B0C031-A985-43AE-BB49-3B72D6FD3BC2}"/>
              </a:ext>
            </a:extLst>
          </xdr:cNvPr>
          <xdr:cNvGraphicFramePr>
            <a:graphicFrameLocks/>
          </xdr:cNvGraphicFramePr>
        </xdr:nvGraphicFramePr>
        <xdr:xfrm>
          <a:off x="9987742" y="4269668"/>
          <a:ext cx="9364239" cy="42082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3F44FD8C-60F6-3152-A889-B7109BF1B53D}"/>
              </a:ext>
            </a:extLst>
          </xdr:cNvPr>
          <xdr:cNvSpPr/>
        </xdr:nvSpPr>
        <xdr:spPr>
          <a:xfrm>
            <a:off x="15570540" y="5688006"/>
            <a:ext cx="350177" cy="208355"/>
          </a:xfrm>
          <a:prstGeom prst="rect">
            <a:avLst/>
          </a:prstGeom>
          <a:solidFill>
            <a:sysClr val="window" lastClr="FFFF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800" b="1">
                <a:solidFill>
                  <a:schemeClr val="tx1"/>
                </a:solidFill>
              </a:rPr>
              <a:t>NIL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0.96471</cdr:x>
      <cdr:y>0.93265</cdr:y>
    </cdr:from>
    <cdr:to>
      <cdr:x>0.98357</cdr:x>
      <cdr:y>0.9813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E0F6002-8959-4222-929D-3A495239BD9B}"/>
            </a:ext>
          </a:extLst>
        </cdr:cNvPr>
        <cdr:cNvSpPr txBox="1"/>
      </cdr:nvSpPr>
      <cdr:spPr>
        <a:xfrm xmlns:a="http://schemas.openxmlformats.org/drawingml/2006/main">
          <a:off x="7005414" y="3813979"/>
          <a:ext cx="136956" cy="198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</a:p>
      </cdr:txBody>
    </cdr:sp>
  </cdr:relSizeAnchor>
  <cdr:relSizeAnchor xmlns:cdr="http://schemas.openxmlformats.org/drawingml/2006/chartDrawing">
    <cdr:from>
      <cdr:x>0.72764</cdr:x>
      <cdr:y>0.69465</cdr:y>
    </cdr:from>
    <cdr:to>
      <cdr:x>0.78154</cdr:x>
      <cdr:y>0.75251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45FA4734-C131-4B53-9A7D-5343BD8C509B}"/>
            </a:ext>
          </a:extLst>
        </cdr:cNvPr>
        <cdr:cNvSpPr/>
      </cdr:nvSpPr>
      <cdr:spPr>
        <a:xfrm xmlns:a="http://schemas.openxmlformats.org/drawingml/2006/main">
          <a:off x="5283869" y="2840697"/>
          <a:ext cx="391404" cy="2366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chemeClr val="tx1"/>
              </a:solidFill>
            </a:rPr>
            <a:t>NIL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0.89049</cdr:x>
      <cdr:y>0.90147</cdr:y>
    </cdr:from>
    <cdr:to>
      <cdr:x>0.93926</cdr:x>
      <cdr:y>0.98848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E0F6002-8959-4222-929D-3A495239BD9B}"/>
            </a:ext>
          </a:extLst>
        </cdr:cNvPr>
        <cdr:cNvSpPr txBox="1"/>
      </cdr:nvSpPr>
      <cdr:spPr>
        <a:xfrm xmlns:a="http://schemas.openxmlformats.org/drawingml/2006/main">
          <a:off x="6910572" y="3894162"/>
          <a:ext cx="378512" cy="3758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0.96214</cdr:x>
      <cdr:y>0.84975</cdr:y>
    </cdr:from>
    <cdr:to>
      <cdr:x>0.9933</cdr:x>
      <cdr:y>0.91571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E0F6002-8959-4222-929D-3A495239BD9B}"/>
            </a:ext>
          </a:extLst>
        </cdr:cNvPr>
        <cdr:cNvSpPr txBox="1"/>
      </cdr:nvSpPr>
      <cdr:spPr>
        <a:xfrm xmlns:a="http://schemas.openxmlformats.org/drawingml/2006/main">
          <a:off x="8480461" y="3650188"/>
          <a:ext cx="274648" cy="28333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0.94801</cdr:x>
      <cdr:y>0.85651</cdr:y>
    </cdr:from>
    <cdr:to>
      <cdr:x>0.97376</cdr:x>
      <cdr:y>0.95471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E0F6002-8959-4222-929D-3A495239BD9B}"/>
            </a:ext>
          </a:extLst>
        </cdr:cNvPr>
        <cdr:cNvSpPr txBox="1"/>
      </cdr:nvSpPr>
      <cdr:spPr>
        <a:xfrm xmlns:a="http://schemas.openxmlformats.org/drawingml/2006/main">
          <a:off x="8848913" y="3574110"/>
          <a:ext cx="240356" cy="409774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%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>
  <person displayName="Hazim Ramlee" id="{F48BF29A-B0C1-4426-9803-F483A5CE3B1B}" userId="5610fa9fa0ddc579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2-04-22T15:10:19.15" personId="{F48BF29A-B0C1-4426-9803-F483A5CE3B1B}" id="{45665F5E-F24D-407E-8CE0-BD6564E6888E}">
    <text>Error may occur for items that were unavailable in all districts. This is mitigated by the usage of iferror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 codeName="Sheet1">
    <pageSetUpPr fitToPage="1"/>
  </sheetPr>
  <dimension ref="A1:R49"/>
  <sheetViews>
    <sheetView showGridLines="0" zoomScale="99" zoomScaleNormal="99" workbookViewId="0">
      <selection activeCell="G7" sqref="G7"/>
    </sheetView>
  </sheetViews>
  <sheetFormatPr defaultColWidth="9.140625" defaultRowHeight="15"/>
  <cols>
    <col min="1" max="1" width="9.140625" style="32"/>
    <col min="2" max="2" width="75.85546875" style="48" bestFit="1" customWidth="1"/>
    <col min="3" max="3" width="15.85546875" style="48" customWidth="1"/>
    <col min="4" max="17" width="12" style="48" customWidth="1"/>
    <col min="18" max="18" width="9.28515625" style="48" bestFit="1" customWidth="1"/>
    <col min="19" max="16384" width="9.140625" style="48"/>
  </cols>
  <sheetData>
    <row r="1" spans="1:18" ht="18.75">
      <c r="B1" s="73" t="s">
        <v>2219</v>
      </c>
      <c r="D1" s="29"/>
      <c r="E1" s="29"/>
      <c r="F1" s="29"/>
    </row>
    <row r="2" spans="1:18" ht="15.75" thickBot="1"/>
    <row r="3" spans="1:18" ht="15.75" thickBot="1">
      <c r="A3" s="376"/>
      <c r="B3" s="354"/>
      <c r="C3" s="354"/>
      <c r="D3" s="354"/>
      <c r="E3" s="354"/>
      <c r="F3" s="355"/>
      <c r="G3" s="402" t="s">
        <v>1955</v>
      </c>
      <c r="H3" s="403"/>
      <c r="I3" s="404"/>
      <c r="J3" s="402" t="s">
        <v>1956</v>
      </c>
      <c r="K3" s="403"/>
      <c r="L3" s="404"/>
      <c r="M3" s="402" t="s">
        <v>1957</v>
      </c>
      <c r="N3" s="403"/>
      <c r="O3" s="403"/>
      <c r="P3" s="403"/>
      <c r="Q3" s="404"/>
    </row>
    <row r="4" spans="1:18" ht="30">
      <c r="A4" s="377" t="s">
        <v>1958</v>
      </c>
      <c r="B4" s="357" t="s">
        <v>1959</v>
      </c>
      <c r="C4" s="358" t="s">
        <v>1960</v>
      </c>
      <c r="D4" s="358" t="s">
        <v>2216</v>
      </c>
      <c r="E4" s="358" t="s">
        <v>2217</v>
      </c>
      <c r="F4" s="359" t="s">
        <v>2218</v>
      </c>
      <c r="G4" s="360" t="s">
        <v>1961</v>
      </c>
      <c r="H4" s="361" t="s">
        <v>2</v>
      </c>
      <c r="I4" s="362" t="s">
        <v>1962</v>
      </c>
      <c r="J4" s="360" t="s">
        <v>1961</v>
      </c>
      <c r="K4" s="361" t="s">
        <v>2</v>
      </c>
      <c r="L4" s="362" t="s">
        <v>1962</v>
      </c>
      <c r="M4" s="360">
        <v>2025</v>
      </c>
      <c r="N4" s="360">
        <v>2026</v>
      </c>
      <c r="O4" s="360" t="s">
        <v>1961</v>
      </c>
      <c r="P4" s="361" t="s">
        <v>2</v>
      </c>
      <c r="Q4" s="362" t="s">
        <v>1962</v>
      </c>
    </row>
    <row r="5" spans="1:18" ht="15.75" thickBot="1">
      <c r="A5" s="378"/>
      <c r="B5" s="364"/>
      <c r="C5" s="364"/>
      <c r="D5" s="364"/>
      <c r="E5" s="364"/>
      <c r="F5" s="379"/>
      <c r="G5" s="370"/>
      <c r="H5" s="372"/>
      <c r="I5" s="373"/>
      <c r="J5" s="370"/>
      <c r="K5" s="372"/>
      <c r="L5" s="373"/>
      <c r="M5" s="370"/>
      <c r="N5" s="371"/>
      <c r="O5" s="370"/>
      <c r="P5" s="372"/>
      <c r="Q5" s="373"/>
    </row>
    <row r="6" spans="1:18">
      <c r="A6" s="270"/>
      <c r="F6" s="100"/>
      <c r="G6" s="199"/>
      <c r="H6" s="200"/>
      <c r="I6" s="201"/>
      <c r="J6" s="199"/>
      <c r="K6" s="200"/>
      <c r="L6" s="201"/>
      <c r="M6" s="199"/>
      <c r="N6" s="200"/>
      <c r="O6" s="199"/>
      <c r="P6" s="200"/>
      <c r="Q6" s="201"/>
    </row>
    <row r="7" spans="1:18">
      <c r="A7" s="271" t="s">
        <v>5</v>
      </c>
      <c r="B7" s="48" t="s">
        <v>6</v>
      </c>
      <c r="C7" s="49">
        <v>10000</v>
      </c>
      <c r="D7" s="50">
        <v>106.08087</v>
      </c>
      <c r="E7" s="50">
        <v>106.26867</v>
      </c>
      <c r="F7" s="218">
        <v>106.10533</v>
      </c>
      <c r="G7" s="219">
        <v>2.3050000000000001E-2</v>
      </c>
      <c r="H7" s="102">
        <v>2.3050000000000001E-2</v>
      </c>
      <c r="I7" s="220">
        <v>100</v>
      </c>
      <c r="J7" s="219">
        <v>-0.15371000000000001</v>
      </c>
      <c r="K7" s="102">
        <v>-0.15371000000000001</v>
      </c>
      <c r="L7" s="220">
        <v>100</v>
      </c>
      <c r="M7" s="219">
        <v>106.01005000000001</v>
      </c>
      <c r="N7" s="102">
        <v>105.99351</v>
      </c>
      <c r="O7" s="219">
        <v>-1.5610000000000001E-2</v>
      </c>
      <c r="P7" s="102">
        <v>-1.5610000000000001E-2</v>
      </c>
      <c r="Q7" s="220">
        <v>100</v>
      </c>
      <c r="R7" s="202"/>
    </row>
    <row r="8" spans="1:18">
      <c r="A8" s="271" t="s">
        <v>8</v>
      </c>
      <c r="B8" s="48" t="s">
        <v>9</v>
      </c>
      <c r="C8" s="49">
        <v>1883</v>
      </c>
      <c r="D8" s="50">
        <v>115.34564</v>
      </c>
      <c r="E8" s="50">
        <v>116.92469</v>
      </c>
      <c r="F8" s="218">
        <v>116.77733000000001</v>
      </c>
      <c r="G8" s="219">
        <v>1.24122</v>
      </c>
      <c r="H8" s="102">
        <v>0.25413000000000002</v>
      </c>
      <c r="I8" s="220">
        <v>1102.3162400000001</v>
      </c>
      <c r="J8" s="219">
        <v>-0.12603</v>
      </c>
      <c r="K8" s="102">
        <v>-2.6110000000000001E-2</v>
      </c>
      <c r="L8" s="220">
        <v>16.987570000000002</v>
      </c>
      <c r="M8" s="219">
        <v>115.62757000000001</v>
      </c>
      <c r="N8" s="102">
        <v>116.66495</v>
      </c>
      <c r="O8" s="219">
        <v>0.89717999999999998</v>
      </c>
      <c r="P8" s="102">
        <v>0.18426999999999999</v>
      </c>
      <c r="Q8" s="220">
        <v>-1180.7976000000001</v>
      </c>
      <c r="R8" s="50"/>
    </row>
    <row r="9" spans="1:18">
      <c r="A9" s="271" t="s">
        <v>639</v>
      </c>
      <c r="B9" s="48" t="s">
        <v>640</v>
      </c>
      <c r="C9" s="49">
        <v>403</v>
      </c>
      <c r="D9" s="50">
        <v>99.499470000000002</v>
      </c>
      <c r="E9" s="50">
        <v>100.15693</v>
      </c>
      <c r="F9" s="218">
        <v>95.716669999999993</v>
      </c>
      <c r="G9" s="219">
        <v>-3.8018299999999998</v>
      </c>
      <c r="H9" s="102">
        <v>-0.14371</v>
      </c>
      <c r="I9" s="220">
        <v>-623.34032999999999</v>
      </c>
      <c r="J9" s="219">
        <v>-4.4333099999999996</v>
      </c>
      <c r="K9" s="102">
        <v>-0.16839000000000001</v>
      </c>
      <c r="L9" s="220">
        <v>109.54931000000001</v>
      </c>
      <c r="M9" s="219">
        <v>96.770570000000006</v>
      </c>
      <c r="N9" s="102">
        <v>97.187950000000001</v>
      </c>
      <c r="O9" s="219">
        <v>0.43131000000000003</v>
      </c>
      <c r="P9" s="102">
        <v>1.5869999999999999E-2</v>
      </c>
      <c r="Q9" s="220">
        <v>-101.67652</v>
      </c>
      <c r="R9" s="50"/>
    </row>
    <row r="10" spans="1:18">
      <c r="A10" s="271" t="s">
        <v>828</v>
      </c>
      <c r="B10" s="48" t="s">
        <v>829</v>
      </c>
      <c r="C10" s="49">
        <v>1170</v>
      </c>
      <c r="D10" s="50">
        <v>94.093689999999995</v>
      </c>
      <c r="E10" s="50">
        <v>94.119690000000006</v>
      </c>
      <c r="F10" s="218">
        <v>94.116630000000001</v>
      </c>
      <c r="G10" s="219">
        <v>2.4389999999999998E-2</v>
      </c>
      <c r="H10" s="102">
        <v>2.5300000000000001E-3</v>
      </c>
      <c r="I10" s="220">
        <v>10.976900000000001</v>
      </c>
      <c r="J10" s="219">
        <v>-3.2499999999999999E-3</v>
      </c>
      <c r="K10" s="102">
        <v>-3.4000000000000002E-4</v>
      </c>
      <c r="L10" s="220">
        <v>0.21915000000000001</v>
      </c>
      <c r="M10" s="219">
        <v>94.045450000000002</v>
      </c>
      <c r="N10" s="102">
        <v>93.899280000000005</v>
      </c>
      <c r="O10" s="219">
        <v>-0.15543000000000001</v>
      </c>
      <c r="P10" s="102">
        <v>-1.6129999999999999E-2</v>
      </c>
      <c r="Q10" s="220">
        <v>103.3814</v>
      </c>
      <c r="R10" s="50"/>
    </row>
    <row r="11" spans="1:18">
      <c r="A11" s="271" t="s">
        <v>913</v>
      </c>
      <c r="B11" s="48" t="s">
        <v>914</v>
      </c>
      <c r="C11" s="49">
        <v>702</v>
      </c>
      <c r="D11" s="50">
        <v>100.91385</v>
      </c>
      <c r="E11" s="50">
        <v>101.4329</v>
      </c>
      <c r="F11" s="218">
        <v>101.23465</v>
      </c>
      <c r="G11" s="219">
        <v>0.31789000000000001</v>
      </c>
      <c r="H11" s="102">
        <v>2.1229999999999999E-2</v>
      </c>
      <c r="I11" s="220">
        <v>92.081729999999993</v>
      </c>
      <c r="J11" s="219">
        <v>-0.19545000000000001</v>
      </c>
      <c r="K11" s="102">
        <v>-1.3100000000000001E-2</v>
      </c>
      <c r="L11" s="220">
        <v>8.5202500000000008</v>
      </c>
      <c r="M11" s="219">
        <v>100.59130999999999</v>
      </c>
      <c r="N11" s="102">
        <v>100.87423</v>
      </c>
      <c r="O11" s="219">
        <v>0.28126000000000001</v>
      </c>
      <c r="P11" s="102">
        <v>1.873E-2</v>
      </c>
      <c r="Q11" s="220">
        <v>-120.05565</v>
      </c>
      <c r="R11" s="50"/>
    </row>
    <row r="12" spans="1:18">
      <c r="A12" s="271" t="s">
        <v>1161</v>
      </c>
      <c r="B12" s="48" t="s">
        <v>1162</v>
      </c>
      <c r="C12" s="49">
        <v>91</v>
      </c>
      <c r="D12" s="50">
        <v>104.53077999999999</v>
      </c>
      <c r="E12" s="50">
        <v>105.19614</v>
      </c>
      <c r="F12" s="218">
        <v>105.20497</v>
      </c>
      <c r="G12" s="219">
        <v>0.64497000000000004</v>
      </c>
      <c r="H12" s="102">
        <v>5.7800000000000004E-3</v>
      </c>
      <c r="I12" s="220">
        <v>25.08587</v>
      </c>
      <c r="J12" s="219">
        <v>8.3899999999999999E-3</v>
      </c>
      <c r="K12" s="102">
        <v>8.0000000000000007E-5</v>
      </c>
      <c r="L12" s="220">
        <v>-4.9189999999999998E-2</v>
      </c>
      <c r="M12" s="219">
        <v>104.51887000000001</v>
      </c>
      <c r="N12" s="102">
        <v>104.89296</v>
      </c>
      <c r="O12" s="219">
        <v>0.35792000000000002</v>
      </c>
      <c r="P12" s="102">
        <v>3.2100000000000002E-3</v>
      </c>
      <c r="Q12" s="220">
        <v>-20.578250000000001</v>
      </c>
      <c r="R12" s="50"/>
    </row>
    <row r="13" spans="1:18">
      <c r="A13" s="271" t="s">
        <v>1240</v>
      </c>
      <c r="B13" s="48" t="s">
        <v>1241</v>
      </c>
      <c r="C13" s="49">
        <v>1961</v>
      </c>
      <c r="D13" s="50">
        <v>101.10454</v>
      </c>
      <c r="E13" s="50">
        <v>100.83902</v>
      </c>
      <c r="F13" s="218">
        <v>101.25671</v>
      </c>
      <c r="G13" s="219">
        <v>0.15051</v>
      </c>
      <c r="H13" s="102">
        <v>2.8129999999999999E-2</v>
      </c>
      <c r="I13" s="220">
        <v>122.01367999999999</v>
      </c>
      <c r="J13" s="219">
        <v>0.41421000000000002</v>
      </c>
      <c r="K13" s="102">
        <v>7.7079999999999996E-2</v>
      </c>
      <c r="L13" s="220">
        <v>-50.144590000000001</v>
      </c>
      <c r="M13" s="219">
        <v>100.98567</v>
      </c>
      <c r="N13" s="102">
        <v>101.01935</v>
      </c>
      <c r="O13" s="219">
        <v>3.3349999999999998E-2</v>
      </c>
      <c r="P13" s="102">
        <v>6.2300000000000003E-3</v>
      </c>
      <c r="Q13" s="220">
        <v>-39.921939999999999</v>
      </c>
      <c r="R13" s="50"/>
    </row>
    <row r="14" spans="1:18">
      <c r="A14" s="271" t="s">
        <v>1383</v>
      </c>
      <c r="B14" s="48" t="s">
        <v>1384</v>
      </c>
      <c r="C14" s="49">
        <v>594</v>
      </c>
      <c r="D14" s="50">
        <v>93.599299999999999</v>
      </c>
      <c r="E14" s="50">
        <v>90.349080000000001</v>
      </c>
      <c r="F14" s="218">
        <v>90.318269999999998</v>
      </c>
      <c r="G14" s="219">
        <v>-3.5053999999999998</v>
      </c>
      <c r="H14" s="102">
        <v>-0.18371999999999999</v>
      </c>
      <c r="I14" s="220">
        <v>-796.89895999999999</v>
      </c>
      <c r="J14" s="219">
        <v>-3.4110000000000001E-2</v>
      </c>
      <c r="K14" s="102">
        <v>-1.72E-3</v>
      </c>
      <c r="L14" s="220">
        <v>1.1205799999999999</v>
      </c>
      <c r="M14" s="219">
        <v>93.653130000000004</v>
      </c>
      <c r="N14" s="102">
        <v>90.402150000000006</v>
      </c>
      <c r="O14" s="219">
        <v>-3.4712900000000002</v>
      </c>
      <c r="P14" s="102">
        <v>-0.18215999999999999</v>
      </c>
      <c r="Q14" s="220">
        <v>1167.30339</v>
      </c>
      <c r="R14" s="50"/>
    </row>
    <row r="15" spans="1:18">
      <c r="A15" s="271" t="s">
        <v>1425</v>
      </c>
      <c r="B15" s="48" t="s">
        <v>1426</v>
      </c>
      <c r="C15" s="49">
        <v>664</v>
      </c>
      <c r="D15" s="50">
        <v>104.93246000000001</v>
      </c>
      <c r="E15" s="50">
        <v>105.65801</v>
      </c>
      <c r="F15" s="218">
        <v>105.70435000000001</v>
      </c>
      <c r="G15" s="219">
        <v>0.73560999999999999</v>
      </c>
      <c r="H15" s="102">
        <v>4.8320000000000002E-2</v>
      </c>
      <c r="I15" s="220">
        <v>209.57109</v>
      </c>
      <c r="J15" s="219">
        <v>4.3860000000000003E-2</v>
      </c>
      <c r="K15" s="102">
        <v>2.8999999999999998E-3</v>
      </c>
      <c r="L15" s="220">
        <v>-1.8839699999999999</v>
      </c>
      <c r="M15" s="219">
        <v>105.89716</v>
      </c>
      <c r="N15" s="102">
        <v>104.65179000000001</v>
      </c>
      <c r="O15" s="219">
        <v>-1.1760200000000001</v>
      </c>
      <c r="P15" s="102">
        <v>-7.8E-2</v>
      </c>
      <c r="Q15" s="220">
        <v>499.86439000000001</v>
      </c>
      <c r="R15" s="50"/>
    </row>
    <row r="16" spans="1:18">
      <c r="A16" s="271" t="s">
        <v>1638</v>
      </c>
      <c r="B16" s="48" t="s">
        <v>1639</v>
      </c>
      <c r="C16" s="49">
        <v>696</v>
      </c>
      <c r="D16" s="50">
        <v>106.59202000000001</v>
      </c>
      <c r="E16" s="50">
        <v>106.876</v>
      </c>
      <c r="F16" s="218">
        <v>106.876</v>
      </c>
      <c r="G16" s="219">
        <v>0.26641999999999999</v>
      </c>
      <c r="H16" s="102">
        <v>1.8630000000000001E-2</v>
      </c>
      <c r="I16" s="220">
        <v>80.819130000000001</v>
      </c>
      <c r="J16" s="219">
        <v>0</v>
      </c>
      <c r="K16" s="102">
        <v>0</v>
      </c>
      <c r="L16" s="220">
        <v>0</v>
      </c>
      <c r="M16" s="219">
        <v>106.59202000000001</v>
      </c>
      <c r="N16" s="102">
        <v>106.86727</v>
      </c>
      <c r="O16" s="219">
        <v>0.25823000000000002</v>
      </c>
      <c r="P16" s="102">
        <v>1.8069999999999999E-2</v>
      </c>
      <c r="Q16" s="220">
        <v>-115.80253</v>
      </c>
      <c r="R16" s="50"/>
    </row>
    <row r="17" spans="1:18">
      <c r="A17" s="271" t="s">
        <v>1690</v>
      </c>
      <c r="B17" s="48" t="s">
        <v>1691</v>
      </c>
      <c r="C17" s="49">
        <v>1069</v>
      </c>
      <c r="D17" s="50">
        <v>110.72054</v>
      </c>
      <c r="E17" s="50">
        <v>111.22069</v>
      </c>
      <c r="F17" s="218">
        <v>111.34889</v>
      </c>
      <c r="G17" s="219">
        <v>0.56750999999999996</v>
      </c>
      <c r="H17" s="102">
        <v>6.3320000000000001E-2</v>
      </c>
      <c r="I17" s="220">
        <v>274.65568999999999</v>
      </c>
      <c r="J17" s="219">
        <v>0.11527</v>
      </c>
      <c r="K17" s="102">
        <v>1.29E-2</v>
      </c>
      <c r="L17" s="220">
        <v>-8.3902900000000002</v>
      </c>
      <c r="M17" s="219">
        <v>110.5835</v>
      </c>
      <c r="N17" s="102">
        <v>111.15434</v>
      </c>
      <c r="O17" s="219">
        <v>0.51619999999999999</v>
      </c>
      <c r="P17" s="102">
        <v>5.756E-2</v>
      </c>
      <c r="Q17" s="220">
        <v>-368.87042000000002</v>
      </c>
      <c r="R17" s="50"/>
    </row>
    <row r="18" spans="1:18">
      <c r="A18" s="271" t="s">
        <v>1768</v>
      </c>
      <c r="B18" s="48" t="s">
        <v>1769</v>
      </c>
      <c r="C18" s="49">
        <v>767</v>
      </c>
      <c r="D18" s="50">
        <v>126.44553000000001</v>
      </c>
      <c r="E18" s="50">
        <v>125.6914</v>
      </c>
      <c r="F18" s="218">
        <v>125.17876</v>
      </c>
      <c r="G18" s="219">
        <v>-1.00183</v>
      </c>
      <c r="H18" s="102">
        <v>-9.1590000000000005E-2</v>
      </c>
      <c r="I18" s="220">
        <v>-397.28102999999999</v>
      </c>
      <c r="J18" s="219">
        <v>-0.40784999999999999</v>
      </c>
      <c r="K18" s="102">
        <v>-3.6999999999999998E-2</v>
      </c>
      <c r="L18" s="220">
        <v>24.071169999999999</v>
      </c>
      <c r="M18" s="219">
        <v>126.25218</v>
      </c>
      <c r="N18" s="102">
        <v>125.6544</v>
      </c>
      <c r="O18" s="219">
        <v>-0.47348000000000001</v>
      </c>
      <c r="P18" s="102">
        <v>-4.3249999999999997E-2</v>
      </c>
      <c r="Q18" s="220">
        <v>277.15374000000003</v>
      </c>
      <c r="R18" s="50"/>
    </row>
    <row r="19" spans="1:18">
      <c r="A19" s="255"/>
      <c r="C19" s="203"/>
      <c r="D19" s="102"/>
      <c r="E19" s="102"/>
      <c r="F19" s="220"/>
      <c r="G19" s="219"/>
      <c r="H19" s="102"/>
      <c r="I19" s="220"/>
      <c r="J19" s="219"/>
      <c r="K19" s="102"/>
      <c r="L19" s="220"/>
      <c r="M19" s="219"/>
      <c r="N19" s="102"/>
      <c r="O19" s="219"/>
      <c r="P19" s="102"/>
      <c r="Q19" s="220"/>
    </row>
    <row r="20" spans="1:18">
      <c r="A20" s="271" t="s">
        <v>5</v>
      </c>
      <c r="B20" s="48" t="s">
        <v>1963</v>
      </c>
      <c r="C20" s="49">
        <v>10000</v>
      </c>
      <c r="D20" s="50">
        <v>106.08087</v>
      </c>
      <c r="E20" s="50">
        <v>106.26867</v>
      </c>
      <c r="F20" s="388">
        <v>106.10533</v>
      </c>
      <c r="G20" s="219">
        <v>2.3050000000000001E-2</v>
      </c>
      <c r="H20" s="102">
        <v>2.3050000000000001E-2</v>
      </c>
      <c r="I20" s="220">
        <v>100</v>
      </c>
      <c r="J20" s="219">
        <v>-0.15371000000000001</v>
      </c>
      <c r="K20" s="102">
        <v>-0.15371000000000001</v>
      </c>
      <c r="L20" s="220">
        <v>100</v>
      </c>
      <c r="M20" s="219">
        <v>106.01005000000001</v>
      </c>
      <c r="N20" s="102">
        <v>105.99351</v>
      </c>
      <c r="O20" s="219">
        <v>-1.5610000000000001E-2</v>
      </c>
      <c r="P20" s="102">
        <v>-1.5610000000000001E-2</v>
      </c>
      <c r="Q20" s="220">
        <v>100</v>
      </c>
      <c r="R20" s="101"/>
    </row>
    <row r="21" spans="1:18">
      <c r="A21" s="271" t="s">
        <v>8</v>
      </c>
      <c r="B21" s="48" t="s">
        <v>9</v>
      </c>
      <c r="C21" s="49">
        <v>1883</v>
      </c>
      <c r="D21" s="50">
        <v>115.34564</v>
      </c>
      <c r="E21" s="50">
        <v>116.92469</v>
      </c>
      <c r="F21" s="388">
        <v>116.77733000000001</v>
      </c>
      <c r="G21" s="219">
        <v>1.24122</v>
      </c>
      <c r="H21" s="102">
        <v>0.25413000000000002</v>
      </c>
      <c r="I21" s="220">
        <v>1102.3162400000001</v>
      </c>
      <c r="J21" s="219">
        <v>-0.12603</v>
      </c>
      <c r="K21" s="102">
        <v>-2.6110000000000001E-2</v>
      </c>
      <c r="L21" s="220">
        <v>16.987570000000002</v>
      </c>
      <c r="M21" s="219">
        <v>115.62757000000001</v>
      </c>
      <c r="N21" s="102">
        <v>116.66495</v>
      </c>
      <c r="O21" s="219">
        <v>0.89717999999999998</v>
      </c>
      <c r="P21" s="102">
        <v>0.18426999999999999</v>
      </c>
      <c r="Q21" s="218">
        <v>-1180.7976000000001</v>
      </c>
      <c r="R21" s="101"/>
    </row>
    <row r="22" spans="1:18" ht="15.75" thickBot="1">
      <c r="A22" s="278" t="s">
        <v>639</v>
      </c>
      <c r="B22" s="280" t="s">
        <v>1964</v>
      </c>
      <c r="C22" s="204">
        <v>8117</v>
      </c>
      <c r="D22" s="223">
        <v>103.93161000000001</v>
      </c>
      <c r="E22" s="223">
        <v>103.79667000000001</v>
      </c>
      <c r="F22" s="389">
        <v>103.62961</v>
      </c>
      <c r="G22" s="222">
        <v>-0.29056999999999999</v>
      </c>
      <c r="H22" s="223">
        <v>-0.23108000000000001</v>
      </c>
      <c r="I22" s="224">
        <v>-1002.31624</v>
      </c>
      <c r="J22" s="222">
        <v>-0.16094</v>
      </c>
      <c r="K22" s="223">
        <v>-0.12759999999999999</v>
      </c>
      <c r="L22" s="224">
        <v>83.012429999999995</v>
      </c>
      <c r="M22" s="223">
        <v>103.77896</v>
      </c>
      <c r="N22" s="223">
        <v>103.51793000000001</v>
      </c>
      <c r="O22" s="222">
        <v>-0.25152999999999998</v>
      </c>
      <c r="P22" s="223">
        <v>-0.19986999999999999</v>
      </c>
      <c r="Q22" s="267">
        <v>1280.78909</v>
      </c>
      <c r="R22" s="101"/>
    </row>
    <row r="23" spans="1:18">
      <c r="A23" s="27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</row>
    <row r="24" spans="1:18" ht="15.75" thickBot="1">
      <c r="A24" s="27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</row>
    <row r="25" spans="1:18" ht="15.75" thickBot="1">
      <c r="A25" s="353"/>
      <c r="B25" s="354"/>
      <c r="C25" s="354"/>
      <c r="D25" s="354"/>
      <c r="E25" s="354"/>
      <c r="F25" s="355"/>
      <c r="G25" s="399" t="s">
        <v>1955</v>
      </c>
      <c r="H25" s="400"/>
      <c r="I25" s="401"/>
      <c r="J25" s="399" t="s">
        <v>1956</v>
      </c>
      <c r="K25" s="400"/>
      <c r="L25" s="401"/>
      <c r="M25" s="399" t="s">
        <v>1957</v>
      </c>
      <c r="N25" s="400"/>
      <c r="O25" s="400"/>
      <c r="P25" s="400"/>
      <c r="Q25" s="401"/>
    </row>
    <row r="26" spans="1:18" ht="30">
      <c r="A26" s="374" t="s">
        <v>1965</v>
      </c>
      <c r="B26" s="357" t="s">
        <v>1959</v>
      </c>
      <c r="C26" s="358" t="s">
        <v>1960</v>
      </c>
      <c r="D26" s="358" t="s">
        <v>2216</v>
      </c>
      <c r="E26" s="358" t="s">
        <v>2217</v>
      </c>
      <c r="F26" s="359" t="s">
        <v>2218</v>
      </c>
      <c r="G26" s="360" t="s">
        <v>1961</v>
      </c>
      <c r="H26" s="361" t="s">
        <v>2</v>
      </c>
      <c r="I26" s="362" t="s">
        <v>1962</v>
      </c>
      <c r="J26" s="360" t="s">
        <v>1961</v>
      </c>
      <c r="K26" s="361" t="s">
        <v>2</v>
      </c>
      <c r="L26" s="362" t="s">
        <v>1962</v>
      </c>
      <c r="M26" s="360">
        <v>2025</v>
      </c>
      <c r="N26" s="360">
        <v>2026</v>
      </c>
      <c r="O26" s="360" t="s">
        <v>1961</v>
      </c>
      <c r="P26" s="361" t="s">
        <v>2</v>
      </c>
      <c r="Q26" s="362" t="s">
        <v>1962</v>
      </c>
    </row>
    <row r="27" spans="1:18" ht="15.75" thickBot="1">
      <c r="A27" s="363"/>
      <c r="B27" s="364"/>
      <c r="C27" s="364"/>
      <c r="D27" s="365"/>
      <c r="E27" s="365"/>
      <c r="F27" s="365"/>
      <c r="G27" s="367"/>
      <c r="H27" s="368"/>
      <c r="I27" s="369"/>
      <c r="J27" s="367"/>
      <c r="K27" s="368"/>
      <c r="L27" s="369"/>
      <c r="M27" s="367"/>
      <c r="N27" s="375"/>
      <c r="O27" s="367"/>
      <c r="P27" s="368"/>
      <c r="Q27" s="369"/>
    </row>
    <row r="28" spans="1:18">
      <c r="A28" s="255"/>
      <c r="D28" s="188"/>
      <c r="E28" s="188"/>
      <c r="F28" s="188"/>
      <c r="G28" s="210"/>
      <c r="H28" s="211"/>
      <c r="I28" s="212"/>
      <c r="J28" s="213"/>
      <c r="K28" s="211"/>
      <c r="L28" s="212"/>
      <c r="M28" s="214"/>
      <c r="N28" s="215"/>
      <c r="O28" s="214"/>
      <c r="P28" s="215"/>
      <c r="Q28" s="216"/>
    </row>
    <row r="29" spans="1:18">
      <c r="A29" s="255" t="s">
        <v>3</v>
      </c>
      <c r="B29" s="217" t="s">
        <v>1967</v>
      </c>
      <c r="C29" s="49">
        <v>10000</v>
      </c>
      <c r="D29" s="50">
        <v>106.08087</v>
      </c>
      <c r="E29" s="50">
        <v>106.26867</v>
      </c>
      <c r="F29" s="50">
        <v>106.10533</v>
      </c>
      <c r="G29" s="263">
        <v>2.3050000000000001E-2</v>
      </c>
      <c r="H29" s="50">
        <v>2.3050000000000001E-2</v>
      </c>
      <c r="I29" s="218">
        <v>100</v>
      </c>
      <c r="J29" s="263">
        <v>-0.15371000000000001</v>
      </c>
      <c r="K29" s="50">
        <v>-0.15371000000000001</v>
      </c>
      <c r="L29" s="218">
        <v>100</v>
      </c>
      <c r="M29" s="219">
        <v>106.01005000000001</v>
      </c>
      <c r="N29" s="102">
        <v>105.99351</v>
      </c>
      <c r="O29" s="219">
        <v>-1.5610000000000001E-2</v>
      </c>
      <c r="P29" s="102">
        <v>-1.5610000000000001E-2</v>
      </c>
      <c r="Q29" s="220">
        <v>100</v>
      </c>
      <c r="R29" s="101"/>
    </row>
    <row r="30" spans="1:18">
      <c r="A30" s="255"/>
      <c r="B30" s="217"/>
      <c r="C30" s="49"/>
      <c r="D30" s="188"/>
      <c r="E30" s="188"/>
      <c r="F30" s="188"/>
      <c r="G30" s="210"/>
      <c r="H30" s="188"/>
      <c r="I30" s="264"/>
      <c r="J30" s="210"/>
      <c r="K30" s="188"/>
      <c r="L30" s="264"/>
      <c r="M30" s="219"/>
      <c r="N30" s="102"/>
      <c r="O30" s="219"/>
      <c r="P30" s="102"/>
      <c r="Q30" s="220"/>
      <c r="R30" s="101"/>
    </row>
    <row r="31" spans="1:18">
      <c r="A31" s="255" t="s">
        <v>10</v>
      </c>
      <c r="B31" s="217" t="s">
        <v>1968</v>
      </c>
      <c r="C31" s="49">
        <v>5726</v>
      </c>
      <c r="D31" s="50">
        <v>105.62746</v>
      </c>
      <c r="E31" s="50">
        <v>106.32250999999999</v>
      </c>
      <c r="F31" s="50">
        <v>105.91981</v>
      </c>
      <c r="G31" s="263">
        <v>0.27678000000000003</v>
      </c>
      <c r="H31" s="50">
        <v>0.15781000000000001</v>
      </c>
      <c r="I31" s="218">
        <v>684.49076000000002</v>
      </c>
      <c r="J31" s="263">
        <v>-0.37874999999999998</v>
      </c>
      <c r="K31" s="50">
        <v>-0.21698000000000001</v>
      </c>
      <c r="L31" s="218">
        <v>141.16622000000001</v>
      </c>
      <c r="M31" s="219">
        <v>105.40373</v>
      </c>
      <c r="N31" s="102">
        <v>105.82576</v>
      </c>
      <c r="O31" s="219">
        <v>0.40039000000000002</v>
      </c>
      <c r="P31" s="102">
        <v>0.22795000000000001</v>
      </c>
      <c r="Q31" s="220">
        <v>-1460.7504100000001</v>
      </c>
      <c r="R31" s="101"/>
    </row>
    <row r="32" spans="1:18">
      <c r="A32" s="255" t="s">
        <v>7</v>
      </c>
      <c r="B32" s="217" t="s">
        <v>1969</v>
      </c>
      <c r="C32" s="49">
        <v>1220</v>
      </c>
      <c r="D32" s="50">
        <v>99.580709999999996</v>
      </c>
      <c r="E32" s="50">
        <v>99.862710000000007</v>
      </c>
      <c r="F32" s="50">
        <v>100.33378</v>
      </c>
      <c r="G32" s="263">
        <v>0.75624000000000002</v>
      </c>
      <c r="H32" s="50">
        <v>8.6610000000000006E-2</v>
      </c>
      <c r="I32" s="218">
        <v>375.66505000000001</v>
      </c>
      <c r="J32" s="263">
        <v>0.47171999999999997</v>
      </c>
      <c r="K32" s="50">
        <v>5.4080000000000003E-2</v>
      </c>
      <c r="L32" s="218">
        <v>-35.183570000000003</v>
      </c>
      <c r="M32" s="219">
        <v>99.287009999999995</v>
      </c>
      <c r="N32" s="102">
        <v>99.720910000000003</v>
      </c>
      <c r="O32" s="219">
        <v>0.43702000000000002</v>
      </c>
      <c r="P32" s="102">
        <v>4.9939999999999998E-2</v>
      </c>
      <c r="Q32" s="220">
        <v>-319.98908</v>
      </c>
      <c r="R32" s="101"/>
    </row>
    <row r="33" spans="1:18">
      <c r="A33" s="255" t="s">
        <v>647</v>
      </c>
      <c r="B33" s="217" t="s">
        <v>1970</v>
      </c>
      <c r="C33" s="49">
        <v>790</v>
      </c>
      <c r="D33" s="50">
        <v>102.67606000000001</v>
      </c>
      <c r="E33" s="50">
        <v>103.15438</v>
      </c>
      <c r="F33" s="50">
        <v>100.23775000000001</v>
      </c>
      <c r="G33" s="263">
        <v>-2.3747600000000002</v>
      </c>
      <c r="H33" s="50">
        <v>-0.18157999999999999</v>
      </c>
      <c r="I33" s="218">
        <v>-787.62945999999999</v>
      </c>
      <c r="J33" s="263">
        <v>-2.8274400000000002</v>
      </c>
      <c r="K33" s="50">
        <v>-0.21682000000000001</v>
      </c>
      <c r="L33" s="218">
        <v>141.06009</v>
      </c>
      <c r="M33" s="219">
        <v>100.976</v>
      </c>
      <c r="N33" s="102">
        <v>100.85944000000001</v>
      </c>
      <c r="O33" s="219">
        <v>-0.11543</v>
      </c>
      <c r="P33" s="102">
        <v>-8.6899999999999998E-3</v>
      </c>
      <c r="Q33" s="220">
        <v>55.659590000000001</v>
      </c>
      <c r="R33" s="101"/>
    </row>
    <row r="34" spans="1:18">
      <c r="A34" s="255" t="s">
        <v>21</v>
      </c>
      <c r="B34" s="217" t="s">
        <v>1971</v>
      </c>
      <c r="C34" s="49">
        <v>3716</v>
      </c>
      <c r="D34" s="50">
        <v>108.24011</v>
      </c>
      <c r="E34" s="50">
        <v>109.11686</v>
      </c>
      <c r="F34" s="50">
        <v>108.96173</v>
      </c>
      <c r="G34" s="263">
        <v>0.66668000000000005</v>
      </c>
      <c r="H34" s="50">
        <v>0.25278</v>
      </c>
      <c r="I34" s="218">
        <v>1096.45517</v>
      </c>
      <c r="J34" s="263">
        <v>-0.14216000000000001</v>
      </c>
      <c r="K34" s="50">
        <v>-5.4239999999999997E-2</v>
      </c>
      <c r="L34" s="218">
        <v>35.289700000000003</v>
      </c>
      <c r="M34" s="219">
        <v>108.35321</v>
      </c>
      <c r="N34" s="102">
        <v>108.88585</v>
      </c>
      <c r="O34" s="219">
        <v>0.49157000000000001</v>
      </c>
      <c r="P34" s="102">
        <v>0.1867</v>
      </c>
      <c r="Q34" s="220">
        <v>-1196.4228499999999</v>
      </c>
      <c r="R34" s="101"/>
    </row>
    <row r="35" spans="1:18">
      <c r="A35" s="255"/>
      <c r="B35" s="217"/>
      <c r="C35" s="49"/>
      <c r="D35" s="188"/>
      <c r="E35" s="188"/>
      <c r="F35" s="188"/>
      <c r="G35" s="210"/>
      <c r="H35" s="188"/>
      <c r="I35" s="264"/>
      <c r="J35" s="210"/>
      <c r="K35" s="188"/>
      <c r="L35" s="264"/>
      <c r="M35" s="219"/>
      <c r="N35" s="102"/>
      <c r="O35" s="219"/>
      <c r="P35" s="102"/>
      <c r="Q35" s="220"/>
      <c r="R35" s="101"/>
    </row>
    <row r="36" spans="1:18">
      <c r="A36" s="255" t="s">
        <v>16</v>
      </c>
      <c r="B36" s="217" t="s">
        <v>1972</v>
      </c>
      <c r="C36" s="49">
        <v>4274</v>
      </c>
      <c r="D36" s="50">
        <v>106.68832999999999</v>
      </c>
      <c r="E36" s="50">
        <v>106.19654</v>
      </c>
      <c r="F36" s="50">
        <v>106.35387</v>
      </c>
      <c r="G36" s="263">
        <v>-0.31348999999999999</v>
      </c>
      <c r="H36" s="50">
        <v>-0.13475000000000001</v>
      </c>
      <c r="I36" s="218">
        <v>-584.49076000000002</v>
      </c>
      <c r="J36" s="263">
        <v>0.14815</v>
      </c>
      <c r="K36" s="50">
        <v>6.3280000000000003E-2</v>
      </c>
      <c r="L36" s="218">
        <v>-41.166220000000003</v>
      </c>
      <c r="M36" s="219">
        <v>106.82237000000001</v>
      </c>
      <c r="N36" s="102">
        <v>106.21825</v>
      </c>
      <c r="O36" s="219">
        <v>-0.56552999999999998</v>
      </c>
      <c r="P36" s="102">
        <v>-0.24356</v>
      </c>
      <c r="Q36" s="220">
        <v>1560.7590600000001</v>
      </c>
      <c r="R36" s="101"/>
    </row>
    <row r="37" spans="1:18">
      <c r="A37" s="255"/>
      <c r="B37" s="217"/>
      <c r="C37" s="49"/>
      <c r="D37" s="188"/>
      <c r="E37" s="188"/>
      <c r="F37" s="188"/>
      <c r="G37" s="210"/>
      <c r="H37" s="188"/>
      <c r="I37" s="264"/>
      <c r="J37" s="210"/>
      <c r="K37" s="188"/>
      <c r="L37" s="264"/>
      <c r="M37" s="219"/>
      <c r="N37" s="102"/>
      <c r="O37" s="219"/>
      <c r="P37" s="102"/>
      <c r="Q37" s="220"/>
      <c r="R37" s="101"/>
    </row>
    <row r="38" spans="1:18">
      <c r="A38" s="255" t="s">
        <v>1973</v>
      </c>
      <c r="B38" s="217" t="s">
        <v>1974</v>
      </c>
      <c r="C38" s="49">
        <v>1883</v>
      </c>
      <c r="D38" s="50">
        <v>115.34564</v>
      </c>
      <c r="E38" s="50">
        <v>116.92469</v>
      </c>
      <c r="F38" s="50">
        <v>116.77733000000001</v>
      </c>
      <c r="G38" s="263">
        <v>1.24122</v>
      </c>
      <c r="H38" s="50">
        <v>0.25413000000000002</v>
      </c>
      <c r="I38" s="218">
        <v>1102.3162400000001</v>
      </c>
      <c r="J38" s="263">
        <v>-0.12603</v>
      </c>
      <c r="K38" s="50">
        <v>-2.6110000000000001E-2</v>
      </c>
      <c r="L38" s="218">
        <v>16.987570000000002</v>
      </c>
      <c r="M38" s="219">
        <v>115.62757000000001</v>
      </c>
      <c r="N38" s="102">
        <v>116.66495</v>
      </c>
      <c r="O38" s="219">
        <v>0.89717999999999998</v>
      </c>
      <c r="P38" s="102">
        <v>0.18426999999999999</v>
      </c>
      <c r="Q38" s="220">
        <v>-1180.79141</v>
      </c>
      <c r="R38" s="101"/>
    </row>
    <row r="39" spans="1:18" ht="15.75" thickBot="1">
      <c r="A39" s="282" t="s">
        <v>1975</v>
      </c>
      <c r="B39" s="280" t="s">
        <v>1976</v>
      </c>
      <c r="C39" s="221">
        <v>8117</v>
      </c>
      <c r="D39" s="265">
        <v>103.93161000000001</v>
      </c>
      <c r="E39" s="265">
        <v>103.79667000000001</v>
      </c>
      <c r="F39" s="265">
        <v>103.62961</v>
      </c>
      <c r="G39" s="385">
        <v>-0.29056999999999999</v>
      </c>
      <c r="H39" s="265">
        <v>-0.23108000000000001</v>
      </c>
      <c r="I39" s="267">
        <v>-1002.31624</v>
      </c>
      <c r="J39" s="266">
        <v>-0.16094</v>
      </c>
      <c r="K39" s="265">
        <v>-0.12759999999999999</v>
      </c>
      <c r="L39" s="267">
        <v>83.012429999999995</v>
      </c>
      <c r="M39" s="222">
        <v>103.77896</v>
      </c>
      <c r="N39" s="223">
        <v>103.51793000000001</v>
      </c>
      <c r="O39" s="222">
        <v>-0.25152999999999998</v>
      </c>
      <c r="P39" s="223">
        <v>-0.19986999999999999</v>
      </c>
      <c r="Q39" s="224">
        <v>1280.78909</v>
      </c>
      <c r="R39" s="101"/>
    </row>
    <row r="40" spans="1:18">
      <c r="A40" s="273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</row>
    <row r="41" spans="1:18" ht="15.75" thickBot="1">
      <c r="A41" s="273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Q41" s="102"/>
    </row>
    <row r="42" spans="1:18" ht="15.75" thickBot="1">
      <c r="A42" s="353"/>
      <c r="B42" s="354"/>
      <c r="C42" s="354"/>
      <c r="D42" s="354"/>
      <c r="E42" s="354"/>
      <c r="F42" s="355"/>
      <c r="G42" s="399" t="s">
        <v>1955</v>
      </c>
      <c r="H42" s="400"/>
      <c r="I42" s="401"/>
      <c r="J42" s="399" t="s">
        <v>1956</v>
      </c>
      <c r="K42" s="400"/>
      <c r="L42" s="401"/>
      <c r="M42" s="402" t="s">
        <v>1957</v>
      </c>
      <c r="N42" s="403"/>
      <c r="O42" s="403"/>
      <c r="P42" s="403"/>
      <c r="Q42" s="404"/>
    </row>
    <row r="43" spans="1:18" ht="30">
      <c r="A43" s="356" t="s">
        <v>1958</v>
      </c>
      <c r="B43" s="357" t="s">
        <v>1959</v>
      </c>
      <c r="C43" s="358" t="s">
        <v>1960</v>
      </c>
      <c r="D43" s="358" t="s">
        <v>2216</v>
      </c>
      <c r="E43" s="358" t="s">
        <v>2217</v>
      </c>
      <c r="F43" s="359" t="s">
        <v>2218</v>
      </c>
      <c r="G43" s="360" t="s">
        <v>1961</v>
      </c>
      <c r="H43" s="361" t="s">
        <v>2</v>
      </c>
      <c r="I43" s="362" t="s">
        <v>1962</v>
      </c>
      <c r="J43" s="360" t="s">
        <v>1961</v>
      </c>
      <c r="K43" s="361" t="s">
        <v>2</v>
      </c>
      <c r="L43" s="362" t="s">
        <v>1962</v>
      </c>
      <c r="M43" s="360">
        <v>2025</v>
      </c>
      <c r="N43" s="360">
        <v>2026</v>
      </c>
      <c r="O43" s="360" t="s">
        <v>1961</v>
      </c>
      <c r="P43" s="361" t="s">
        <v>2</v>
      </c>
      <c r="Q43" s="362" t="s">
        <v>1962</v>
      </c>
    </row>
    <row r="44" spans="1:18" ht="15.75" thickBot="1">
      <c r="A44" s="363"/>
      <c r="B44" s="364"/>
      <c r="C44" s="364"/>
      <c r="D44" s="365"/>
      <c r="E44" s="365"/>
      <c r="F44" s="366"/>
      <c r="G44" s="367"/>
      <c r="H44" s="368"/>
      <c r="I44" s="369"/>
      <c r="J44" s="367"/>
      <c r="K44" s="368"/>
      <c r="L44" s="369"/>
      <c r="M44" s="370"/>
      <c r="N44" s="371"/>
      <c r="O44" s="370"/>
      <c r="P44" s="372"/>
      <c r="Q44" s="373"/>
    </row>
    <row r="45" spans="1:18">
      <c r="A45" s="271" t="s">
        <v>5</v>
      </c>
      <c r="B45" s="48" t="s">
        <v>6</v>
      </c>
      <c r="C45" s="49">
        <v>10000</v>
      </c>
      <c r="D45" s="50">
        <v>106.08087</v>
      </c>
      <c r="E45" s="50">
        <v>106.26867</v>
      </c>
      <c r="F45" s="225">
        <v>106.10533</v>
      </c>
      <c r="G45" s="226">
        <v>2.3050000000000001E-2</v>
      </c>
      <c r="H45" s="227">
        <v>2.3050000000000001E-2</v>
      </c>
      <c r="I45" s="228">
        <v>100</v>
      </c>
      <c r="J45" s="226">
        <v>-0.15371000000000001</v>
      </c>
      <c r="K45" s="227">
        <v>-0.15371000000000001</v>
      </c>
      <c r="L45" s="228">
        <v>100</v>
      </c>
      <c r="M45" s="214">
        <v>106.01005000000001</v>
      </c>
      <c r="N45" s="215">
        <v>105.99351</v>
      </c>
      <c r="O45" s="214">
        <v>-1.5610000000000001E-2</v>
      </c>
      <c r="P45" s="215">
        <v>-1.5610000000000001E-2</v>
      </c>
      <c r="Q45" s="216">
        <v>100</v>
      </c>
    </row>
    <row r="46" spans="1:18">
      <c r="A46" s="271" t="s">
        <v>8</v>
      </c>
      <c r="B46" s="48" t="s">
        <v>9</v>
      </c>
      <c r="C46" s="49">
        <v>1883</v>
      </c>
      <c r="D46" s="50">
        <v>115.34564</v>
      </c>
      <c r="E46" s="50">
        <v>116.92469</v>
      </c>
      <c r="F46" s="225">
        <v>116.77733000000001</v>
      </c>
      <c r="G46" s="226">
        <v>1.24122</v>
      </c>
      <c r="H46" s="227">
        <v>0.25413000000000002</v>
      </c>
      <c r="I46" s="228">
        <v>1102.3162400000001</v>
      </c>
      <c r="J46" s="226">
        <v>-0.12603</v>
      </c>
      <c r="K46" s="227">
        <v>-2.6110000000000001E-2</v>
      </c>
      <c r="L46" s="228">
        <v>16.987570000000002</v>
      </c>
      <c r="M46" s="219">
        <v>115.62757000000001</v>
      </c>
      <c r="N46" s="102">
        <v>116.66495</v>
      </c>
      <c r="O46" s="219">
        <v>0.89717999999999998</v>
      </c>
      <c r="P46" s="102">
        <v>0.18426999999999999</v>
      </c>
      <c r="Q46" s="220">
        <v>-1180.7976000000001</v>
      </c>
    </row>
    <row r="47" spans="1:18">
      <c r="A47" s="271" t="s">
        <v>11</v>
      </c>
      <c r="B47" s="48" t="s">
        <v>12</v>
      </c>
      <c r="C47" s="49">
        <v>1642</v>
      </c>
      <c r="D47" s="102">
        <v>114.68206000000001</v>
      </c>
      <c r="E47" s="102">
        <v>116.28118000000001</v>
      </c>
      <c r="F47" s="229">
        <v>116.09704000000001</v>
      </c>
      <c r="G47" s="226">
        <v>1.23383</v>
      </c>
      <c r="H47" s="227">
        <v>0.21901999999999999</v>
      </c>
      <c r="I47" s="228">
        <v>950.01517999999999</v>
      </c>
      <c r="J47" s="226">
        <v>-0.15836</v>
      </c>
      <c r="K47" s="227">
        <v>-2.845E-2</v>
      </c>
      <c r="L47" s="228">
        <v>18.510940000000002</v>
      </c>
      <c r="M47" s="219">
        <v>115.10124999999999</v>
      </c>
      <c r="N47" s="102">
        <v>116.06142</v>
      </c>
      <c r="O47" s="219">
        <v>0.83420000000000005</v>
      </c>
      <c r="P47" s="102">
        <v>0.14871999999999999</v>
      </c>
      <c r="Q47" s="220">
        <v>-953.02778000000001</v>
      </c>
    </row>
    <row r="48" spans="1:18" ht="15.75" thickBot="1">
      <c r="A48" s="278" t="s">
        <v>580</v>
      </c>
      <c r="B48" s="279" t="s">
        <v>2044</v>
      </c>
      <c r="C48" s="221">
        <v>241</v>
      </c>
      <c r="D48" s="223">
        <v>119.86678999999999</v>
      </c>
      <c r="E48" s="223">
        <v>121.30907999999999</v>
      </c>
      <c r="F48" s="230">
        <v>121.41233</v>
      </c>
      <c r="G48" s="231">
        <v>1.28938</v>
      </c>
      <c r="H48" s="232">
        <v>3.5110000000000002E-2</v>
      </c>
      <c r="I48" s="233">
        <v>152.30106000000001</v>
      </c>
      <c r="J48" s="231">
        <v>8.5110000000000005E-2</v>
      </c>
      <c r="K48" s="232">
        <v>2.3400000000000001E-3</v>
      </c>
      <c r="L48" s="233">
        <v>-1.52338</v>
      </c>
      <c r="M48" s="222">
        <v>119.2135</v>
      </c>
      <c r="N48" s="223">
        <v>120.77699</v>
      </c>
      <c r="O48" s="222">
        <v>1.3115000000000001</v>
      </c>
      <c r="P48" s="223">
        <v>3.5540000000000002E-2</v>
      </c>
      <c r="Q48" s="224">
        <v>-227.76981000000001</v>
      </c>
    </row>
    <row r="49" spans="14:14">
      <c r="N49" s="102"/>
    </row>
  </sheetData>
  <sheetProtection algorithmName="SHA-512" hashValue="o1hS8pt+eJUifjqAXAWuISQt/Em0WtfTyXZymik7cn/hE+kL2s4Vm4cghcAFnRCth8UTBItBR06sbor8kVs2bQ==" saltValue="/Cfv/HKMwm9LKF+8cw1X4Q==" spinCount="100000" sheet="1" objects="1" scenarios="1"/>
  <autoFilter ref="G6:Q18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19" priority="1">
      <formula>A6=""</formula>
    </cfRule>
  </conditionalFormatting>
  <conditionalFormatting sqref="G7:Q22 G28:Q40 G44:L48 M45:Q48 O23:Q23 G24:Q24 G25:L25 G27:L27 G41:O41 Q41 G42:L42">
    <cfRule type="cellIs" dxfId="18" priority="5" operator="lessThan">
      <formula>0</formula>
    </cfRule>
  </conditionalFormatting>
  <conditionalFormatting sqref="G7:Q22 O23:Q23 G24:Q24 G25:L25 G27:L27 G28:Q40 G41:O41 Q41 G42:L42 G44:L48 M45:Q48">
    <cfRule type="cellIs" dxfId="17" priority="4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C1CB-9020-4438-A480-DF4F2025D2AC}">
  <sheetPr codeName="Sheet12"/>
  <dimension ref="A2:W141"/>
  <sheetViews>
    <sheetView topLeftCell="D1" workbookViewId="0">
      <selection activeCell="C3" sqref="C3"/>
    </sheetView>
  </sheetViews>
  <sheetFormatPr defaultColWidth="9" defaultRowHeight="15"/>
  <cols>
    <col min="1" max="1" width="7.5703125" style="48" customWidth="1"/>
    <col min="2" max="2" width="9.5703125" style="48" bestFit="1" customWidth="1"/>
    <col min="3" max="3" width="42.28515625" style="48" customWidth="1"/>
    <col min="4" max="4" width="13" style="48" customWidth="1"/>
    <col min="5" max="5" width="9" style="48"/>
    <col min="6" max="6" width="8.85546875" style="48" customWidth="1"/>
    <col min="7" max="9" width="11.28515625" style="48" customWidth="1"/>
    <col min="10" max="10" width="10" style="48" bestFit="1" customWidth="1"/>
    <col min="11" max="12" width="10.28515625" style="48" bestFit="1" customWidth="1"/>
    <col min="13" max="13" width="2.28515625" style="48" bestFit="1" customWidth="1"/>
    <col min="14" max="16" width="9" style="48"/>
    <col min="17" max="17" width="12" style="48" customWidth="1"/>
    <col min="18" max="18" width="9" style="48"/>
    <col min="19" max="19" width="9.140625" style="48" bestFit="1" customWidth="1"/>
    <col min="20" max="21" width="9.42578125" style="48" bestFit="1" customWidth="1"/>
    <col min="22" max="16384" width="9" style="48"/>
  </cols>
  <sheetData>
    <row r="2" spans="1:23">
      <c r="C2" s="189" t="s">
        <v>2194</v>
      </c>
    </row>
    <row r="4" spans="1:23">
      <c r="A4" s="75"/>
      <c r="B4" s="75"/>
      <c r="C4" s="75"/>
      <c r="D4" s="75"/>
      <c r="E4" s="75"/>
      <c r="F4" s="75"/>
      <c r="G4" s="190"/>
      <c r="H4" s="190"/>
      <c r="I4" s="190"/>
      <c r="J4" s="160"/>
      <c r="K4" s="75"/>
      <c r="L4" s="75"/>
    </row>
    <row r="5" spans="1:23" ht="45">
      <c r="A5" s="78" t="s">
        <v>1965</v>
      </c>
      <c r="B5" s="78" t="s">
        <v>1958</v>
      </c>
      <c r="C5" s="78" t="s">
        <v>1959</v>
      </c>
      <c r="D5" s="78" t="s">
        <v>1960</v>
      </c>
      <c r="E5" s="1" t="s">
        <v>1977</v>
      </c>
      <c r="F5" s="1" t="s">
        <v>1978</v>
      </c>
      <c r="G5" s="191" t="s">
        <v>1979</v>
      </c>
      <c r="H5" s="191" t="s">
        <v>1980</v>
      </c>
      <c r="I5" s="191" t="s">
        <v>1981</v>
      </c>
      <c r="J5" s="165" t="s">
        <v>1979</v>
      </c>
      <c r="K5" s="78" t="s">
        <v>1980</v>
      </c>
      <c r="L5" s="78" t="s">
        <v>1981</v>
      </c>
      <c r="M5" s="192" t="s">
        <v>1978</v>
      </c>
      <c r="N5" s="193" t="s">
        <v>1965</v>
      </c>
      <c r="O5" s="193" t="s">
        <v>1958</v>
      </c>
      <c r="P5" s="193" t="s">
        <v>1959</v>
      </c>
      <c r="Q5" s="193" t="s">
        <v>1960</v>
      </c>
      <c r="R5" s="193"/>
      <c r="S5" s="193" t="s">
        <v>1982</v>
      </c>
      <c r="T5" s="193" t="s">
        <v>1983</v>
      </c>
      <c r="U5" s="193" t="s">
        <v>1984</v>
      </c>
    </row>
    <row r="6" spans="1:23">
      <c r="A6" s="2"/>
      <c r="B6" s="2"/>
      <c r="C6" s="2"/>
      <c r="D6" s="2"/>
      <c r="E6" s="2"/>
      <c r="F6" s="2"/>
      <c r="G6" s="405" t="s">
        <v>1985</v>
      </c>
      <c r="H6" s="405"/>
      <c r="I6" s="405"/>
      <c r="J6" s="3"/>
      <c r="K6" s="2"/>
      <c r="L6" s="2"/>
    </row>
    <row r="7" spans="1:23">
      <c r="A7" s="32" t="s">
        <v>3</v>
      </c>
      <c r="B7" s="47" t="s">
        <v>5</v>
      </c>
      <c r="C7" s="48" t="s">
        <v>6</v>
      </c>
      <c r="D7" s="173">
        <v>10000</v>
      </c>
      <c r="E7" s="173"/>
      <c r="F7" s="173"/>
      <c r="G7" s="194"/>
      <c r="H7" s="194"/>
      <c r="I7" s="194"/>
      <c r="J7" s="48" t="e" cm="1">
        <f t="array" ref="J7:L7">S7:U7</f>
        <v>#REF!</v>
      </c>
      <c r="K7" s="48">
        <v>0</v>
      </c>
      <c r="L7" s="48">
        <v>0</v>
      </c>
      <c r="M7" s="48" t="str">
        <f>IF(A7&amp;B7&amp;C7&amp;D7=N7&amp;O7&amp;P7&amp;Q7,"","F")</f>
        <v/>
      </c>
      <c r="N7" s="48" t="s">
        <v>3</v>
      </c>
      <c r="O7" s="48" t="s">
        <v>5</v>
      </c>
      <c r="P7" s="48" t="s">
        <v>6</v>
      </c>
      <c r="Q7" s="48">
        <v>10000</v>
      </c>
      <c r="R7" s="48" t="s">
        <v>4</v>
      </c>
      <c r="S7" s="154" t="e" cm="1">
        <f t="array" ref="S7">_xlfn.XLOOKUP(O7,#REF!,#REF!,"",0,1)</f>
        <v>#REF!</v>
      </c>
      <c r="T7" s="154"/>
      <c r="U7" s="154"/>
      <c r="W7" s="48" t="s">
        <v>4</v>
      </c>
    </row>
    <row r="8" spans="1:23">
      <c r="A8" s="32" t="s">
        <v>7</v>
      </c>
      <c r="B8" s="47" t="s">
        <v>8</v>
      </c>
      <c r="C8" s="48" t="s">
        <v>9</v>
      </c>
      <c r="D8" s="173">
        <v>1883</v>
      </c>
      <c r="E8" s="173" t="s">
        <v>1973</v>
      </c>
      <c r="F8" s="173"/>
      <c r="G8" s="195" t="e">
        <f>J8*D8</f>
        <v>#REF!</v>
      </c>
      <c r="H8" s="195">
        <f>K8*D8</f>
        <v>0</v>
      </c>
      <c r="I8" s="195">
        <f>L8*D8</f>
        <v>0</v>
      </c>
      <c r="J8" s="48" t="e" cm="1">
        <f t="array" ref="J8:L8">S8:U8</f>
        <v>#REF!</v>
      </c>
      <c r="K8" s="48">
        <v>0</v>
      </c>
      <c r="L8" s="48">
        <v>0</v>
      </c>
      <c r="M8" s="48" t="str">
        <f t="shared" ref="M8:M71" si="0">IF(A8&amp;B8&amp;C8&amp;D8=N8&amp;O8&amp;P8&amp;Q8,"","F")</f>
        <v/>
      </c>
      <c r="N8" s="48" t="s">
        <v>7</v>
      </c>
      <c r="O8" s="48" t="s">
        <v>8</v>
      </c>
      <c r="P8" s="48" t="s">
        <v>2155</v>
      </c>
      <c r="Q8" s="48">
        <v>1883</v>
      </c>
      <c r="R8" s="48" t="s">
        <v>4</v>
      </c>
      <c r="S8" s="48" t="e" cm="1">
        <f t="array" ref="S8">_xlfn.XLOOKUP(O8,#REF!,#REF!,"",0,1)</f>
        <v>#REF!</v>
      </c>
      <c r="W8" s="48" t="s">
        <v>4</v>
      </c>
    </row>
    <row r="9" spans="1:23">
      <c r="A9" s="32" t="s">
        <v>10</v>
      </c>
      <c r="B9" s="47" t="s">
        <v>11</v>
      </c>
      <c r="C9" s="48" t="s">
        <v>12</v>
      </c>
      <c r="D9" s="173">
        <v>1642</v>
      </c>
      <c r="E9" s="173"/>
      <c r="F9" s="173"/>
      <c r="G9" s="173"/>
      <c r="H9" s="173"/>
      <c r="I9" s="173"/>
      <c r="J9" s="48" t="e" cm="1">
        <f t="array" ref="J9:L9">S9:U9</f>
        <v>#REF!</v>
      </c>
      <c r="K9" s="48">
        <v>0</v>
      </c>
      <c r="L9" s="48">
        <v>0</v>
      </c>
      <c r="M9" s="48" t="str">
        <f t="shared" si="0"/>
        <v/>
      </c>
      <c r="N9" s="48" t="s">
        <v>10</v>
      </c>
      <c r="O9" s="48" t="s">
        <v>11</v>
      </c>
      <c r="P9" s="48" t="s">
        <v>12</v>
      </c>
      <c r="Q9" s="48">
        <v>1642</v>
      </c>
      <c r="R9" s="48" t="s">
        <v>4</v>
      </c>
      <c r="S9" s="48" t="e" cm="1">
        <f t="array" ref="S9">_xlfn.XLOOKUP(O9,#REF!,#REF!,"",0,1)</f>
        <v>#REF!</v>
      </c>
      <c r="W9" s="48" t="s">
        <v>4</v>
      </c>
    </row>
    <row r="10" spans="1:23">
      <c r="A10" s="32" t="s">
        <v>13</v>
      </c>
      <c r="B10" s="47" t="s">
        <v>14</v>
      </c>
      <c r="C10" s="48" t="s">
        <v>15</v>
      </c>
      <c r="D10" s="173">
        <v>370</v>
      </c>
      <c r="E10" s="173" t="s">
        <v>21</v>
      </c>
      <c r="F10" s="196" t="e">
        <f t="shared" ref="F10:F15" si="1">G10/D10</f>
        <v>#REF!</v>
      </c>
      <c r="G10" s="195" t="e">
        <f>J10*D10</f>
        <v>#REF!</v>
      </c>
      <c r="H10" s="195">
        <f t="shared" ref="H10:H18" si="2">K10*D10</f>
        <v>0</v>
      </c>
      <c r="I10" s="195">
        <f t="shared" ref="I10:I18" si="3">L10*D10</f>
        <v>0</v>
      </c>
      <c r="J10" s="48" t="e" cm="1">
        <f t="array" ref="J10:L10">S10:U10</f>
        <v>#REF!</v>
      </c>
      <c r="K10" s="48">
        <v>0</v>
      </c>
      <c r="L10" s="48">
        <v>0</v>
      </c>
      <c r="M10" s="48" t="str">
        <f t="shared" si="0"/>
        <v/>
      </c>
      <c r="N10" s="48" t="s">
        <v>13</v>
      </c>
      <c r="O10" s="48" t="s">
        <v>14</v>
      </c>
      <c r="P10" s="48" t="s">
        <v>15</v>
      </c>
      <c r="Q10" s="48">
        <v>370</v>
      </c>
      <c r="R10" s="48" t="s">
        <v>4</v>
      </c>
      <c r="S10" s="48" t="e" cm="1">
        <f t="array" ref="S10">_xlfn.XLOOKUP(O10,#REF!,#REF!,"",0,1)</f>
        <v>#REF!</v>
      </c>
      <c r="W10" s="48" t="s">
        <v>4</v>
      </c>
    </row>
    <row r="11" spans="1:23">
      <c r="A11" s="32" t="s">
        <v>13</v>
      </c>
      <c r="B11" s="47" t="s">
        <v>112</v>
      </c>
      <c r="C11" s="48" t="s">
        <v>113</v>
      </c>
      <c r="D11" s="173">
        <v>319</v>
      </c>
      <c r="E11" s="173" t="s">
        <v>21</v>
      </c>
      <c r="F11" s="196" t="e">
        <f t="shared" si="1"/>
        <v>#REF!</v>
      </c>
      <c r="G11" s="195" t="e">
        <f t="shared" ref="G11:G18" si="4">J11*D11</f>
        <v>#REF!</v>
      </c>
      <c r="H11" s="195">
        <f t="shared" si="2"/>
        <v>0</v>
      </c>
      <c r="I11" s="195">
        <f t="shared" si="3"/>
        <v>0</v>
      </c>
      <c r="J11" s="48" t="e" cm="1">
        <f t="array" ref="J11:L11">S11:U11</f>
        <v>#REF!</v>
      </c>
      <c r="K11" s="48">
        <v>0</v>
      </c>
      <c r="L11" s="48">
        <v>0</v>
      </c>
      <c r="M11" s="48" t="str">
        <f t="shared" si="0"/>
        <v/>
      </c>
      <c r="N11" s="48" t="s">
        <v>13</v>
      </c>
      <c r="O11" s="48" t="s">
        <v>112</v>
      </c>
      <c r="P11" s="48" t="s">
        <v>113</v>
      </c>
      <c r="Q11" s="48">
        <v>319</v>
      </c>
      <c r="R11" s="48" t="s">
        <v>4</v>
      </c>
      <c r="S11" s="48" t="e" cm="1">
        <f t="array" ref="S11">_xlfn.XLOOKUP(O11,#REF!,#REF!,"",0,1)</f>
        <v>#REF!</v>
      </c>
      <c r="W11" s="48" t="s">
        <v>4</v>
      </c>
    </row>
    <row r="12" spans="1:23">
      <c r="A12" s="32" t="s">
        <v>13</v>
      </c>
      <c r="B12" s="47" t="s">
        <v>169</v>
      </c>
      <c r="C12" s="48" t="s">
        <v>170</v>
      </c>
      <c r="D12" s="173">
        <v>225</v>
      </c>
      <c r="E12" s="173" t="s">
        <v>21</v>
      </c>
      <c r="F12" s="196" t="e">
        <f t="shared" si="1"/>
        <v>#REF!</v>
      </c>
      <c r="G12" s="195" t="e">
        <f t="shared" si="4"/>
        <v>#REF!</v>
      </c>
      <c r="H12" s="195">
        <f t="shared" si="2"/>
        <v>0</v>
      </c>
      <c r="I12" s="195">
        <f t="shared" si="3"/>
        <v>0</v>
      </c>
      <c r="J12" s="48" t="e" cm="1">
        <f t="array" ref="J12:L12">S12:U12</f>
        <v>#REF!</v>
      </c>
      <c r="K12" s="48">
        <v>0</v>
      </c>
      <c r="L12" s="48">
        <v>0</v>
      </c>
      <c r="M12" s="48" t="str">
        <f t="shared" si="0"/>
        <v/>
      </c>
      <c r="N12" s="48" t="s">
        <v>13</v>
      </c>
      <c r="O12" s="48" t="s">
        <v>169</v>
      </c>
      <c r="P12" s="48" t="s">
        <v>170</v>
      </c>
      <c r="Q12" s="48">
        <v>225</v>
      </c>
      <c r="R12" s="48" t="s">
        <v>4</v>
      </c>
      <c r="S12" s="48" t="e" cm="1">
        <f t="array" ref="S12">_xlfn.XLOOKUP(O12,#REF!,#REF!,"",0,1)</f>
        <v>#REF!</v>
      </c>
      <c r="W12" s="48" t="s">
        <v>4</v>
      </c>
    </row>
    <row r="13" spans="1:23">
      <c r="A13" s="32" t="s">
        <v>13</v>
      </c>
      <c r="B13" s="47" t="s">
        <v>239</v>
      </c>
      <c r="C13" s="48" t="s">
        <v>240</v>
      </c>
      <c r="D13" s="173">
        <v>180</v>
      </c>
      <c r="E13" s="173" t="s">
        <v>21</v>
      </c>
      <c r="F13" s="196" t="e">
        <f t="shared" si="1"/>
        <v>#REF!</v>
      </c>
      <c r="G13" s="195" t="e">
        <f t="shared" si="4"/>
        <v>#REF!</v>
      </c>
      <c r="H13" s="195">
        <f t="shared" si="2"/>
        <v>0</v>
      </c>
      <c r="I13" s="195">
        <f t="shared" si="3"/>
        <v>0</v>
      </c>
      <c r="J13" s="48" t="e" cm="1">
        <f t="array" ref="J13:L13">S13:U13</f>
        <v>#REF!</v>
      </c>
      <c r="K13" s="48">
        <v>0</v>
      </c>
      <c r="L13" s="48">
        <v>0</v>
      </c>
      <c r="M13" s="48" t="str">
        <f t="shared" si="0"/>
        <v/>
      </c>
      <c r="N13" s="48" t="s">
        <v>13</v>
      </c>
      <c r="O13" s="48" t="s">
        <v>239</v>
      </c>
      <c r="P13" s="48" t="s">
        <v>240</v>
      </c>
      <c r="Q13" s="48">
        <v>180</v>
      </c>
      <c r="R13" s="48" t="s">
        <v>4</v>
      </c>
      <c r="S13" s="48" t="e" cm="1">
        <f t="array" ref="S13">_xlfn.XLOOKUP(O13,#REF!,#REF!,"",0,1)</f>
        <v>#REF!</v>
      </c>
      <c r="W13" s="48" t="s">
        <v>4</v>
      </c>
    </row>
    <row r="14" spans="1:23">
      <c r="A14" s="32" t="s">
        <v>13</v>
      </c>
      <c r="B14" s="47" t="s">
        <v>301</v>
      </c>
      <c r="C14" s="48" t="s">
        <v>302</v>
      </c>
      <c r="D14" s="173">
        <v>55</v>
      </c>
      <c r="E14" s="173" t="s">
        <v>21</v>
      </c>
      <c r="F14" s="196" t="e">
        <f t="shared" si="1"/>
        <v>#REF!</v>
      </c>
      <c r="G14" s="195" t="e">
        <f t="shared" si="4"/>
        <v>#REF!</v>
      </c>
      <c r="H14" s="195">
        <f t="shared" si="2"/>
        <v>0</v>
      </c>
      <c r="I14" s="195">
        <f t="shared" si="3"/>
        <v>0</v>
      </c>
      <c r="J14" s="48" t="e" cm="1">
        <f t="array" ref="J14:L14">S14:U14</f>
        <v>#REF!</v>
      </c>
      <c r="K14" s="48">
        <v>0</v>
      </c>
      <c r="L14" s="48">
        <v>0</v>
      </c>
      <c r="M14" s="48" t="str">
        <f t="shared" si="0"/>
        <v/>
      </c>
      <c r="N14" s="48" t="s">
        <v>13</v>
      </c>
      <c r="O14" s="48" t="s">
        <v>301</v>
      </c>
      <c r="P14" s="48" t="s">
        <v>302</v>
      </c>
      <c r="Q14" s="48">
        <v>55</v>
      </c>
      <c r="R14" s="48" t="s">
        <v>4</v>
      </c>
      <c r="S14" s="48" t="e" cm="1">
        <f t="array" ref="S14">_xlfn.XLOOKUP(O14,#REF!,#REF!,"",0,1)</f>
        <v>#REF!</v>
      </c>
      <c r="W14" s="48" t="s">
        <v>4</v>
      </c>
    </row>
    <row r="15" spans="1:23">
      <c r="A15" s="32" t="s">
        <v>13</v>
      </c>
      <c r="B15" s="47" t="s">
        <v>341</v>
      </c>
      <c r="C15" s="48" t="s">
        <v>342</v>
      </c>
      <c r="D15" s="173">
        <v>134</v>
      </c>
      <c r="E15" s="173" t="s">
        <v>21</v>
      </c>
      <c r="F15" s="196" t="e">
        <f t="shared" si="1"/>
        <v>#REF!</v>
      </c>
      <c r="G15" s="195" t="e">
        <f t="shared" si="4"/>
        <v>#REF!</v>
      </c>
      <c r="H15" s="195">
        <f t="shared" si="2"/>
        <v>0</v>
      </c>
      <c r="I15" s="195">
        <f t="shared" si="3"/>
        <v>0</v>
      </c>
      <c r="J15" s="48" t="e" cm="1">
        <f t="array" ref="J15:L15">S15:U15</f>
        <v>#REF!</v>
      </c>
      <c r="K15" s="48">
        <v>0</v>
      </c>
      <c r="L15" s="48">
        <v>0</v>
      </c>
      <c r="M15" s="48" t="str">
        <f t="shared" si="0"/>
        <v/>
      </c>
      <c r="N15" s="48" t="s">
        <v>13</v>
      </c>
      <c r="O15" s="48" t="s">
        <v>341</v>
      </c>
      <c r="P15" s="48" t="s">
        <v>342</v>
      </c>
      <c r="Q15" s="48">
        <v>134</v>
      </c>
      <c r="R15" s="48" t="s">
        <v>4</v>
      </c>
      <c r="S15" s="48" t="e" cm="1">
        <f t="array" ref="S15">_xlfn.XLOOKUP(O15,#REF!,#REF!,"",0,1)</f>
        <v>#REF!</v>
      </c>
      <c r="W15" s="48" t="s">
        <v>4</v>
      </c>
    </row>
    <row r="16" spans="1:23">
      <c r="A16" s="32" t="s">
        <v>13</v>
      </c>
      <c r="B16" s="47" t="s">
        <v>405</v>
      </c>
      <c r="C16" s="48" t="s">
        <v>406</v>
      </c>
      <c r="D16" s="173">
        <v>149</v>
      </c>
      <c r="E16" s="173" t="s">
        <v>21</v>
      </c>
      <c r="F16" s="173"/>
      <c r="G16" s="195" t="e">
        <f t="shared" si="4"/>
        <v>#REF!</v>
      </c>
      <c r="H16" s="195">
        <f t="shared" si="2"/>
        <v>0</v>
      </c>
      <c r="I16" s="195">
        <f t="shared" si="3"/>
        <v>0</v>
      </c>
      <c r="J16" s="48" t="e" cm="1">
        <f t="array" ref="J16:L16">S16:U16</f>
        <v>#REF!</v>
      </c>
      <c r="K16" s="48">
        <v>0</v>
      </c>
      <c r="L16" s="48">
        <v>0</v>
      </c>
      <c r="M16" s="48" t="str">
        <f t="shared" si="0"/>
        <v/>
      </c>
      <c r="N16" s="48" t="s">
        <v>13</v>
      </c>
      <c r="O16" s="48" t="s">
        <v>405</v>
      </c>
      <c r="P16" s="48" t="s">
        <v>406</v>
      </c>
      <c r="Q16" s="48">
        <v>149</v>
      </c>
      <c r="R16" s="48" t="s">
        <v>4</v>
      </c>
      <c r="S16" s="48" t="e" cm="1">
        <f t="array" ref="S16">_xlfn.XLOOKUP(O16,#REF!,#REF!,"",0,1)</f>
        <v>#REF!</v>
      </c>
      <c r="W16" s="48" t="s">
        <v>4</v>
      </c>
    </row>
    <row r="17" spans="1:23">
      <c r="A17" s="32" t="s">
        <v>13</v>
      </c>
      <c r="B17" s="47" t="s">
        <v>470</v>
      </c>
      <c r="C17" s="48" t="s">
        <v>471</v>
      </c>
      <c r="D17" s="173">
        <v>91</v>
      </c>
      <c r="E17" s="173" t="s">
        <v>21</v>
      </c>
      <c r="F17" s="173"/>
      <c r="G17" s="195" t="e">
        <f t="shared" si="4"/>
        <v>#REF!</v>
      </c>
      <c r="H17" s="195">
        <f t="shared" si="2"/>
        <v>0</v>
      </c>
      <c r="I17" s="195">
        <f t="shared" si="3"/>
        <v>0</v>
      </c>
      <c r="J17" s="48" t="e" cm="1">
        <f t="array" ref="J17:L17">S17:U17</f>
        <v>#REF!</v>
      </c>
      <c r="K17" s="48">
        <v>0</v>
      </c>
      <c r="L17" s="48">
        <v>0</v>
      </c>
      <c r="M17" s="48" t="str">
        <f t="shared" si="0"/>
        <v/>
      </c>
      <c r="N17" s="48" t="s">
        <v>13</v>
      </c>
      <c r="O17" s="48" t="s">
        <v>470</v>
      </c>
      <c r="P17" s="48" t="s">
        <v>2039</v>
      </c>
      <c r="Q17" s="48">
        <v>91</v>
      </c>
      <c r="R17" s="48" t="s">
        <v>4</v>
      </c>
      <c r="S17" s="48" t="e" cm="1">
        <f t="array" ref="S17">_xlfn.XLOOKUP(O17,#REF!,#REF!,"",0,1)</f>
        <v>#REF!</v>
      </c>
      <c r="W17" s="48" t="s">
        <v>4</v>
      </c>
    </row>
    <row r="18" spans="1:23">
      <c r="A18" s="32" t="s">
        <v>13</v>
      </c>
      <c r="B18" s="47" t="s">
        <v>511</v>
      </c>
      <c r="C18" s="48" t="s">
        <v>512</v>
      </c>
      <c r="D18" s="173">
        <v>119</v>
      </c>
      <c r="E18" s="173" t="s">
        <v>21</v>
      </c>
      <c r="F18" s="173"/>
      <c r="G18" s="195" t="e">
        <f t="shared" si="4"/>
        <v>#REF!</v>
      </c>
      <c r="H18" s="195">
        <f t="shared" si="2"/>
        <v>0</v>
      </c>
      <c r="I18" s="195">
        <f t="shared" si="3"/>
        <v>0</v>
      </c>
      <c r="J18" s="48" t="e" cm="1">
        <f t="array" ref="J18:L18">S18:U18</f>
        <v>#REF!</v>
      </c>
      <c r="K18" s="48">
        <v>0</v>
      </c>
      <c r="L18" s="48">
        <v>0</v>
      </c>
      <c r="M18" s="48" t="str">
        <f t="shared" si="0"/>
        <v/>
      </c>
      <c r="N18" s="48" t="s">
        <v>13</v>
      </c>
      <c r="O18" s="48" t="s">
        <v>511</v>
      </c>
      <c r="P18" s="48" t="s">
        <v>512</v>
      </c>
      <c r="Q18" s="48">
        <v>119</v>
      </c>
      <c r="R18" s="48" t="s">
        <v>4</v>
      </c>
      <c r="S18" s="48" t="e" cm="1">
        <f t="array" ref="S18">_xlfn.XLOOKUP(O18,#REF!,#REF!,"",0,1)</f>
        <v>#REF!</v>
      </c>
    </row>
    <row r="19" spans="1:23">
      <c r="A19" s="32" t="s">
        <v>10</v>
      </c>
      <c r="B19" s="47" t="s">
        <v>580</v>
      </c>
      <c r="C19" s="48" t="s">
        <v>581</v>
      </c>
      <c r="D19" s="173">
        <v>241</v>
      </c>
      <c r="E19" s="173"/>
      <c r="F19" s="173"/>
      <c r="G19" s="173"/>
      <c r="H19" s="173"/>
      <c r="I19" s="173"/>
      <c r="J19" s="48" t="e" cm="1">
        <f t="array" ref="J19:L19">S19:U19</f>
        <v>#REF!</v>
      </c>
      <c r="K19" s="48">
        <v>0</v>
      </c>
      <c r="L19" s="48">
        <v>0</v>
      </c>
      <c r="M19" s="48" t="str">
        <f t="shared" si="0"/>
        <v/>
      </c>
      <c r="N19" s="48" t="s">
        <v>10</v>
      </c>
      <c r="O19" s="48" t="s">
        <v>580</v>
      </c>
      <c r="P19" s="48" t="s">
        <v>581</v>
      </c>
      <c r="Q19" s="48">
        <v>241</v>
      </c>
      <c r="R19" s="48" t="s">
        <v>4</v>
      </c>
      <c r="S19" s="48" t="e" cm="1">
        <f t="array" ref="S19">_xlfn.XLOOKUP(O19,#REF!,#REF!,"",0,1)</f>
        <v>#REF!</v>
      </c>
      <c r="W19" s="48" t="s">
        <v>4</v>
      </c>
    </row>
    <row r="20" spans="1:23">
      <c r="A20" s="32" t="s">
        <v>13</v>
      </c>
      <c r="B20" s="47" t="s">
        <v>582</v>
      </c>
      <c r="C20" s="48" t="s">
        <v>583</v>
      </c>
      <c r="D20" s="173">
        <v>72</v>
      </c>
      <c r="E20" s="173" t="s">
        <v>21</v>
      </c>
      <c r="F20" s="173"/>
      <c r="G20" s="195" t="e">
        <f>J20*D20</f>
        <v>#REF!</v>
      </c>
      <c r="H20" s="195">
        <f>K20*D20</f>
        <v>0</v>
      </c>
      <c r="I20" s="195">
        <f>L20*D20</f>
        <v>0</v>
      </c>
      <c r="J20" s="48" t="e" cm="1">
        <f t="array" ref="J20:L20">S20:U20</f>
        <v>#REF!</v>
      </c>
      <c r="K20" s="48">
        <v>0</v>
      </c>
      <c r="L20" s="48">
        <v>0</v>
      </c>
      <c r="M20" s="48" t="str">
        <f t="shared" si="0"/>
        <v/>
      </c>
      <c r="N20" s="48" t="s">
        <v>13</v>
      </c>
      <c r="O20" s="48" t="s">
        <v>582</v>
      </c>
      <c r="P20" s="48" t="s">
        <v>2045</v>
      </c>
      <c r="Q20" s="48">
        <v>72</v>
      </c>
      <c r="R20" s="48" t="s">
        <v>4</v>
      </c>
      <c r="S20" s="48" t="e" cm="1">
        <f t="array" ref="S20">_xlfn.XLOOKUP(O20,#REF!,#REF!,"",0,1)</f>
        <v>#REF!</v>
      </c>
      <c r="W20" s="48" t="s">
        <v>4</v>
      </c>
    </row>
    <row r="21" spans="1:23">
      <c r="A21" s="32" t="s">
        <v>13</v>
      </c>
      <c r="B21" s="47" t="s">
        <v>611</v>
      </c>
      <c r="C21" s="48" t="s">
        <v>612</v>
      </c>
      <c r="D21" s="173">
        <v>169</v>
      </c>
      <c r="E21" s="173" t="s">
        <v>21</v>
      </c>
      <c r="F21" s="173"/>
      <c r="G21" s="195" t="e">
        <f>J21*D21</f>
        <v>#REF!</v>
      </c>
      <c r="H21" s="195">
        <f>K21*D21</f>
        <v>0</v>
      </c>
      <c r="I21" s="195">
        <f>L21*D21</f>
        <v>0</v>
      </c>
      <c r="J21" s="48" t="e" cm="1">
        <f t="array" ref="J21:L21">S21:U21</f>
        <v>#REF!</v>
      </c>
      <c r="K21" s="48">
        <v>0</v>
      </c>
      <c r="L21" s="48">
        <v>0</v>
      </c>
      <c r="M21" s="48" t="str">
        <f t="shared" si="0"/>
        <v/>
      </c>
      <c r="N21" s="48" t="s">
        <v>13</v>
      </c>
      <c r="O21" s="48" t="s">
        <v>611</v>
      </c>
      <c r="P21" s="48" t="s">
        <v>2046</v>
      </c>
      <c r="Q21" s="48">
        <v>169</v>
      </c>
      <c r="R21" s="48" t="s">
        <v>4</v>
      </c>
      <c r="S21" s="48" t="e" cm="1">
        <f t="array" ref="S21">_xlfn.XLOOKUP(O21,#REF!,#REF!,"",0,1)</f>
        <v>#REF!</v>
      </c>
      <c r="W21" s="48" t="s">
        <v>4</v>
      </c>
    </row>
    <row r="22" spans="1:23">
      <c r="A22" s="32" t="s">
        <v>7</v>
      </c>
      <c r="B22" s="47" t="s">
        <v>639</v>
      </c>
      <c r="C22" s="48" t="s">
        <v>640</v>
      </c>
      <c r="D22" s="173">
        <v>403</v>
      </c>
      <c r="E22" s="173" t="s">
        <v>1975</v>
      </c>
      <c r="F22" s="173"/>
      <c r="G22" s="195" t="e">
        <f>J22*D22</f>
        <v>#REF!</v>
      </c>
      <c r="H22" s="195">
        <f>K22*D22</f>
        <v>0</v>
      </c>
      <c r="I22" s="195">
        <f>L22*D22</f>
        <v>0</v>
      </c>
      <c r="J22" s="48" t="e" cm="1">
        <f t="array" ref="J22:L22">S22:U22</f>
        <v>#REF!</v>
      </c>
      <c r="K22" s="48">
        <v>0</v>
      </c>
      <c r="L22" s="48">
        <v>0</v>
      </c>
      <c r="M22" s="48" t="str">
        <f t="shared" si="0"/>
        <v/>
      </c>
      <c r="N22" s="48" t="s">
        <v>7</v>
      </c>
      <c r="O22" s="48" t="s">
        <v>639</v>
      </c>
      <c r="P22" s="48" t="s">
        <v>2156</v>
      </c>
      <c r="Q22" s="48">
        <v>403</v>
      </c>
      <c r="R22" s="48" t="s">
        <v>4</v>
      </c>
      <c r="S22" s="48" t="e" cm="1">
        <f t="array" ref="S22">_xlfn.XLOOKUP(O22,#REF!,#REF!,"",0,1)</f>
        <v>#REF!</v>
      </c>
      <c r="W22" s="48" t="s">
        <v>4</v>
      </c>
    </row>
    <row r="23" spans="1:23">
      <c r="A23" s="32" t="s">
        <v>10</v>
      </c>
      <c r="B23" s="47" t="s">
        <v>641</v>
      </c>
      <c r="C23" s="48" t="s">
        <v>642</v>
      </c>
      <c r="D23" s="173">
        <v>335</v>
      </c>
      <c r="E23" s="173"/>
      <c r="F23" s="173"/>
      <c r="G23" s="173"/>
      <c r="H23" s="173"/>
      <c r="I23" s="173"/>
      <c r="J23" s="48" t="e" cm="1">
        <f t="array" ref="J23:L23">S23:U23</f>
        <v>#REF!</v>
      </c>
      <c r="K23" s="48">
        <v>0</v>
      </c>
      <c r="L23" s="48">
        <v>0</v>
      </c>
      <c r="M23" s="48" t="str">
        <f t="shared" si="0"/>
        <v/>
      </c>
      <c r="N23" s="48" t="s">
        <v>10</v>
      </c>
      <c r="O23" s="48" t="s">
        <v>641</v>
      </c>
      <c r="P23" s="48" t="s">
        <v>642</v>
      </c>
      <c r="Q23" s="48">
        <v>335</v>
      </c>
      <c r="R23" s="48" t="s">
        <v>4</v>
      </c>
      <c r="S23" s="48" t="e" cm="1">
        <f t="array" ref="S23">_xlfn.XLOOKUP(O23,#REF!,#REF!,"",0,1)</f>
        <v>#REF!</v>
      </c>
      <c r="W23" s="48" t="s">
        <v>4</v>
      </c>
    </row>
    <row r="24" spans="1:23">
      <c r="A24" s="32" t="s">
        <v>13</v>
      </c>
      <c r="B24" s="47" t="s">
        <v>643</v>
      </c>
      <c r="C24" s="48" t="s">
        <v>644</v>
      </c>
      <c r="D24" s="173">
        <v>56</v>
      </c>
      <c r="E24" s="173" t="s">
        <v>647</v>
      </c>
      <c r="F24" s="173"/>
      <c r="G24" s="195" t="e">
        <f>J24*D24</f>
        <v>#REF!</v>
      </c>
      <c r="H24" s="195">
        <f>K24*D24</f>
        <v>0</v>
      </c>
      <c r="I24" s="195">
        <f>L24*D24</f>
        <v>0</v>
      </c>
      <c r="J24" s="48" t="e" cm="1">
        <f t="array" ref="J24:L24">S24:U24</f>
        <v>#REF!</v>
      </c>
      <c r="K24" s="48">
        <v>0</v>
      </c>
      <c r="L24" s="48">
        <v>0</v>
      </c>
      <c r="M24" s="48" t="str">
        <f t="shared" si="0"/>
        <v/>
      </c>
      <c r="N24" s="48" t="s">
        <v>13</v>
      </c>
      <c r="O24" s="48" t="s">
        <v>643</v>
      </c>
      <c r="P24" s="48" t="s">
        <v>644</v>
      </c>
      <c r="Q24" s="48">
        <v>56</v>
      </c>
      <c r="R24" s="48" t="s">
        <v>4</v>
      </c>
      <c r="S24" s="48" t="e" cm="1">
        <f t="array" ref="S24">_xlfn.XLOOKUP(O24,#REF!,#REF!,"",0,1)</f>
        <v>#REF!</v>
      </c>
      <c r="W24" s="48" t="s">
        <v>4</v>
      </c>
    </row>
    <row r="25" spans="1:23">
      <c r="A25" s="32" t="s">
        <v>13</v>
      </c>
      <c r="B25" s="47" t="s">
        <v>667</v>
      </c>
      <c r="C25" s="48" t="s">
        <v>668</v>
      </c>
      <c r="D25" s="173">
        <v>204</v>
      </c>
      <c r="E25" s="173" t="s">
        <v>647</v>
      </c>
      <c r="F25" s="173"/>
      <c r="G25" s="195" t="e">
        <f>J25*D25</f>
        <v>#REF!</v>
      </c>
      <c r="H25" s="195">
        <f>K25*D25</f>
        <v>0</v>
      </c>
      <c r="I25" s="195">
        <f>L25*D25</f>
        <v>0</v>
      </c>
      <c r="J25" s="48" t="e" cm="1">
        <f t="array" ref="J25:L25">S25:U25</f>
        <v>#REF!</v>
      </c>
      <c r="K25" s="48">
        <v>0</v>
      </c>
      <c r="L25" s="48">
        <v>0</v>
      </c>
      <c r="M25" s="48" t="str">
        <f t="shared" si="0"/>
        <v/>
      </c>
      <c r="N25" s="48" t="s">
        <v>13</v>
      </c>
      <c r="O25" s="48" t="s">
        <v>667</v>
      </c>
      <c r="P25" s="48" t="s">
        <v>668</v>
      </c>
      <c r="Q25" s="48">
        <v>204</v>
      </c>
      <c r="R25" s="48" t="s">
        <v>4</v>
      </c>
      <c r="S25" s="48" t="e" cm="1">
        <f t="array" ref="S25">_xlfn.XLOOKUP(O25,#REF!,#REF!,"",0,1)</f>
        <v>#REF!</v>
      </c>
      <c r="W25" s="48" t="s">
        <v>4</v>
      </c>
    </row>
    <row r="26" spans="1:23">
      <c r="A26" s="32" t="s">
        <v>13</v>
      </c>
      <c r="B26" s="47" t="s">
        <v>775</v>
      </c>
      <c r="C26" s="48" t="s">
        <v>776</v>
      </c>
      <c r="D26" s="173">
        <v>10</v>
      </c>
      <c r="E26" s="173" t="s">
        <v>647</v>
      </c>
      <c r="F26" s="173"/>
      <c r="G26" s="195" t="e">
        <f>J26*D26</f>
        <v>#REF!</v>
      </c>
      <c r="H26" s="195">
        <f>K26*D26</f>
        <v>0</v>
      </c>
      <c r="I26" s="195">
        <f>L26*D26</f>
        <v>0</v>
      </c>
      <c r="J26" s="48" t="e" cm="1">
        <f t="array" ref="J26:L26">S26:U26</f>
        <v>#REF!</v>
      </c>
      <c r="K26" s="48">
        <v>0</v>
      </c>
      <c r="L26" s="48">
        <v>0</v>
      </c>
      <c r="M26" s="48" t="str">
        <f t="shared" si="0"/>
        <v/>
      </c>
      <c r="N26" s="48" t="s">
        <v>13</v>
      </c>
      <c r="O26" s="48" t="s">
        <v>775</v>
      </c>
      <c r="P26" s="48" t="s">
        <v>776</v>
      </c>
      <c r="Q26" s="48">
        <v>10</v>
      </c>
      <c r="R26" s="48" t="s">
        <v>4</v>
      </c>
      <c r="S26" s="48" t="e" cm="1">
        <f t="array" ref="S26">_xlfn.XLOOKUP(O26,#REF!,#REF!,"",0,1)</f>
        <v>#REF!</v>
      </c>
      <c r="W26" s="48" t="s">
        <v>4</v>
      </c>
    </row>
    <row r="27" spans="1:23">
      <c r="A27" s="32" t="s">
        <v>13</v>
      </c>
      <c r="B27" s="47" t="s">
        <v>784</v>
      </c>
      <c r="C27" s="48" t="s">
        <v>785</v>
      </c>
      <c r="D27" s="173">
        <v>65</v>
      </c>
      <c r="E27" s="173" t="s">
        <v>16</v>
      </c>
      <c r="F27" s="173"/>
      <c r="G27" s="195" t="e">
        <f>J27*D27</f>
        <v>#REF!</v>
      </c>
      <c r="H27" s="195">
        <f>K27*D27</f>
        <v>0</v>
      </c>
      <c r="I27" s="195">
        <f>L27*D27</f>
        <v>0</v>
      </c>
      <c r="J27" s="48" t="e" cm="1">
        <f t="array" ref="J27:L27">S27:U27</f>
        <v>#REF!</v>
      </c>
      <c r="K27" s="48">
        <v>0</v>
      </c>
      <c r="L27" s="48">
        <v>0</v>
      </c>
      <c r="M27" s="48" t="str">
        <f t="shared" si="0"/>
        <v/>
      </c>
      <c r="N27" s="48" t="s">
        <v>13</v>
      </c>
      <c r="O27" s="48" t="s">
        <v>784</v>
      </c>
      <c r="P27" s="48" t="s">
        <v>785</v>
      </c>
      <c r="Q27" s="48">
        <v>65</v>
      </c>
      <c r="R27" s="48" t="s">
        <v>4</v>
      </c>
      <c r="S27" s="48" t="e" cm="1">
        <f t="array" ref="S27">_xlfn.XLOOKUP(O27,#REF!,#REF!,"",0,1)</f>
        <v>#REF!</v>
      </c>
      <c r="W27" s="48" t="s">
        <v>4</v>
      </c>
    </row>
    <row r="28" spans="1:23">
      <c r="A28" s="32" t="s">
        <v>10</v>
      </c>
      <c r="B28" s="47" t="s">
        <v>802</v>
      </c>
      <c r="C28" s="48" t="s">
        <v>803</v>
      </c>
      <c r="D28" s="173">
        <v>68</v>
      </c>
      <c r="E28" s="173"/>
      <c r="F28" s="173"/>
      <c r="G28" s="173"/>
      <c r="H28" s="173"/>
      <c r="I28" s="173"/>
      <c r="J28" s="48" t="e" cm="1">
        <f t="array" ref="J28:L28">S28:U28</f>
        <v>#REF!</v>
      </c>
      <c r="K28" s="48">
        <v>0</v>
      </c>
      <c r="L28" s="48">
        <v>0</v>
      </c>
      <c r="M28" s="48" t="str">
        <f t="shared" si="0"/>
        <v/>
      </c>
      <c r="N28" s="48" t="s">
        <v>10</v>
      </c>
      <c r="O28" s="48" t="s">
        <v>802</v>
      </c>
      <c r="P28" s="48" t="s">
        <v>803</v>
      </c>
      <c r="Q28" s="48">
        <v>68</v>
      </c>
      <c r="R28" s="48" t="s">
        <v>4</v>
      </c>
      <c r="S28" s="48" t="e" cm="1">
        <f t="array" ref="S28">_xlfn.XLOOKUP(O28,#REF!,#REF!,"",0,1)</f>
        <v>#REF!</v>
      </c>
      <c r="W28" s="48" t="s">
        <v>4</v>
      </c>
    </row>
    <row r="29" spans="1:23">
      <c r="A29" s="32" t="s">
        <v>13</v>
      </c>
      <c r="B29" s="47" t="s">
        <v>804</v>
      </c>
      <c r="C29" s="48" t="s">
        <v>805</v>
      </c>
      <c r="D29" s="173">
        <v>68</v>
      </c>
      <c r="E29" s="173" t="s">
        <v>647</v>
      </c>
      <c r="F29" s="173"/>
      <c r="G29" s="195" t="e">
        <f>J29*D29</f>
        <v>#REF!</v>
      </c>
      <c r="H29" s="195">
        <f>K29*D29</f>
        <v>0</v>
      </c>
      <c r="I29" s="195">
        <f>L29*D29</f>
        <v>0</v>
      </c>
      <c r="J29" s="48" t="e" cm="1">
        <f t="array" ref="J29:L29">S29:U29</f>
        <v>#REF!</v>
      </c>
      <c r="K29" s="48">
        <v>0</v>
      </c>
      <c r="L29" s="48">
        <v>0</v>
      </c>
      <c r="M29" s="48" t="str">
        <f t="shared" si="0"/>
        <v/>
      </c>
      <c r="N29" s="48" t="s">
        <v>13</v>
      </c>
      <c r="O29" s="48" t="s">
        <v>804</v>
      </c>
      <c r="P29" s="48" t="s">
        <v>805</v>
      </c>
      <c r="Q29" s="48">
        <v>68</v>
      </c>
      <c r="R29" s="48" t="s">
        <v>4</v>
      </c>
      <c r="S29" s="48" t="e" cm="1">
        <f t="array" ref="S29">_xlfn.XLOOKUP(O29,#REF!,#REF!,"",0,1)</f>
        <v>#REF!</v>
      </c>
      <c r="W29" s="48" t="s">
        <v>4</v>
      </c>
    </row>
    <row r="30" spans="1:23">
      <c r="A30" s="32" t="s">
        <v>7</v>
      </c>
      <c r="B30" s="47" t="s">
        <v>828</v>
      </c>
      <c r="C30" s="48" t="s">
        <v>829</v>
      </c>
      <c r="D30" s="173">
        <v>1170</v>
      </c>
      <c r="E30" s="173" t="s">
        <v>1975</v>
      </c>
      <c r="F30" s="173"/>
      <c r="G30" s="195" t="e">
        <f>J30*D30</f>
        <v>#REF!</v>
      </c>
      <c r="H30" s="195">
        <f>K30*D30</f>
        <v>0</v>
      </c>
      <c r="I30" s="195">
        <f>L30*D30</f>
        <v>0</v>
      </c>
      <c r="J30" s="48" t="e" cm="1">
        <f t="array" ref="J30:L30">S30:U30</f>
        <v>#REF!</v>
      </c>
      <c r="K30" s="48">
        <v>0</v>
      </c>
      <c r="L30" s="48">
        <v>0</v>
      </c>
      <c r="M30" s="48" t="str">
        <f t="shared" si="0"/>
        <v/>
      </c>
      <c r="N30" s="48" t="s">
        <v>7</v>
      </c>
      <c r="O30" s="48" t="s">
        <v>828</v>
      </c>
      <c r="P30" s="48" t="s">
        <v>2157</v>
      </c>
      <c r="Q30" s="48">
        <v>1170</v>
      </c>
      <c r="R30" s="48" t="s">
        <v>4</v>
      </c>
      <c r="S30" s="48" t="e" cm="1">
        <f t="array" ref="S30">_xlfn.XLOOKUP(O30,#REF!,#REF!,"",0,1)</f>
        <v>#REF!</v>
      </c>
      <c r="W30" s="48" t="s">
        <v>4</v>
      </c>
    </row>
    <row r="31" spans="1:23">
      <c r="A31" s="32" t="s">
        <v>10</v>
      </c>
      <c r="B31" s="47" t="s">
        <v>830</v>
      </c>
      <c r="C31" s="48" t="s">
        <v>831</v>
      </c>
      <c r="D31" s="173">
        <v>238</v>
      </c>
      <c r="E31" s="173"/>
      <c r="F31" s="173"/>
      <c r="G31" s="173"/>
      <c r="H31" s="173"/>
      <c r="I31" s="173"/>
      <c r="J31" s="48" t="e" cm="1">
        <f t="array" ref="J31:L31">S31:U31</f>
        <v>#REF!</v>
      </c>
      <c r="K31" s="48">
        <v>0</v>
      </c>
      <c r="L31" s="48">
        <v>0</v>
      </c>
      <c r="M31" s="48" t="str">
        <f t="shared" si="0"/>
        <v/>
      </c>
      <c r="N31" s="48" t="s">
        <v>10</v>
      </c>
      <c r="O31" s="48" t="s">
        <v>830</v>
      </c>
      <c r="P31" s="48" t="s">
        <v>831</v>
      </c>
      <c r="Q31" s="48">
        <v>238</v>
      </c>
      <c r="R31" s="48" t="s">
        <v>4</v>
      </c>
      <c r="S31" s="48" t="e" cm="1">
        <f t="array" ref="S31">_xlfn.XLOOKUP(O31,#REF!,#REF!,"",0,1)</f>
        <v>#REF!</v>
      </c>
      <c r="W31" s="48" t="s">
        <v>4</v>
      </c>
    </row>
    <row r="32" spans="1:23">
      <c r="A32" s="32" t="s">
        <v>13</v>
      </c>
      <c r="B32" s="47" t="s">
        <v>832</v>
      </c>
      <c r="C32" s="48" t="s">
        <v>833</v>
      </c>
      <c r="D32" s="173">
        <v>238</v>
      </c>
      <c r="E32" s="173" t="s">
        <v>16</v>
      </c>
      <c r="F32" s="173"/>
      <c r="G32" s="195" t="e">
        <f>J32*D32</f>
        <v>#REF!</v>
      </c>
      <c r="H32" s="195">
        <f>K32*D32</f>
        <v>0</v>
      </c>
      <c r="I32" s="195">
        <f>L32*D32</f>
        <v>0</v>
      </c>
      <c r="J32" s="48" t="e" cm="1">
        <f t="array" ref="J32:L32">S32:U32</f>
        <v>#REF!</v>
      </c>
      <c r="K32" s="48">
        <v>0</v>
      </c>
      <c r="L32" s="48">
        <v>0</v>
      </c>
      <c r="M32" s="48" t="str">
        <f t="shared" si="0"/>
        <v/>
      </c>
      <c r="N32" s="48" t="s">
        <v>13</v>
      </c>
      <c r="O32" s="48" t="s">
        <v>832</v>
      </c>
      <c r="P32" s="48" t="s">
        <v>833</v>
      </c>
      <c r="Q32" s="48">
        <v>238</v>
      </c>
      <c r="R32" s="48" t="s">
        <v>4</v>
      </c>
      <c r="S32" s="48" t="e" cm="1">
        <f t="array" ref="S32">_xlfn.XLOOKUP(O32,#REF!,#REF!,"",0,1)</f>
        <v>#REF!</v>
      </c>
      <c r="W32" s="48" t="s">
        <v>4</v>
      </c>
    </row>
    <row r="33" spans="1:23">
      <c r="A33" s="32" t="s">
        <v>10</v>
      </c>
      <c r="B33" s="47" t="s">
        <v>844</v>
      </c>
      <c r="C33" s="48" t="s">
        <v>845</v>
      </c>
      <c r="D33" s="173">
        <v>169</v>
      </c>
      <c r="E33" s="173"/>
      <c r="F33" s="173"/>
      <c r="G33" s="173"/>
      <c r="H33" s="173"/>
      <c r="I33" s="173"/>
      <c r="J33" s="48" t="e" cm="1">
        <f t="array" ref="J33:L33">S33:U33</f>
        <v>#REF!</v>
      </c>
      <c r="K33" s="48">
        <v>0</v>
      </c>
      <c r="L33" s="48">
        <v>0</v>
      </c>
      <c r="M33" s="48" t="str">
        <f t="shared" si="0"/>
        <v/>
      </c>
      <c r="N33" s="48" t="s">
        <v>10</v>
      </c>
      <c r="O33" s="48" t="s">
        <v>844</v>
      </c>
      <c r="P33" s="48" t="s">
        <v>845</v>
      </c>
      <c r="Q33" s="48">
        <v>169</v>
      </c>
      <c r="R33" s="48" t="s">
        <v>4</v>
      </c>
      <c r="S33" s="48" t="e" cm="1">
        <f t="array" ref="S33">_xlfn.XLOOKUP(O33,#REF!,#REF!,"",0,1)</f>
        <v>#REF!</v>
      </c>
      <c r="W33" s="48" t="s">
        <v>4</v>
      </c>
    </row>
    <row r="34" spans="1:23">
      <c r="A34" s="32" t="s">
        <v>13</v>
      </c>
      <c r="B34" s="47" t="s">
        <v>846</v>
      </c>
      <c r="C34" s="48" t="s">
        <v>847</v>
      </c>
      <c r="D34" s="173">
        <v>97</v>
      </c>
      <c r="E34" s="173" t="s">
        <v>7</v>
      </c>
      <c r="F34" s="173"/>
      <c r="G34" s="195" t="e">
        <f>J34*D34</f>
        <v>#REF!</v>
      </c>
      <c r="H34" s="195">
        <f>K34*D34</f>
        <v>0</v>
      </c>
      <c r="I34" s="195">
        <f>L34*D34</f>
        <v>0</v>
      </c>
      <c r="J34" s="48" t="e" cm="1">
        <f t="array" ref="J34:L34">S34:U34</f>
        <v>#REF!</v>
      </c>
      <c r="K34" s="48">
        <v>0</v>
      </c>
      <c r="L34" s="48">
        <v>0</v>
      </c>
      <c r="M34" s="48" t="str">
        <f t="shared" si="0"/>
        <v/>
      </c>
      <c r="N34" s="48" t="s">
        <v>13</v>
      </c>
      <c r="O34" s="48" t="s">
        <v>846</v>
      </c>
      <c r="P34" s="48" t="s">
        <v>847</v>
      </c>
      <c r="Q34" s="48">
        <v>97</v>
      </c>
      <c r="R34" s="48" t="s">
        <v>4</v>
      </c>
      <c r="S34" s="48" t="e" cm="1">
        <f t="array" ref="S34">_xlfn.XLOOKUP(O34,#REF!,#REF!,"",0,1)</f>
        <v>#REF!</v>
      </c>
      <c r="W34" s="48" t="s">
        <v>4</v>
      </c>
    </row>
    <row r="35" spans="1:23">
      <c r="A35" s="32" t="s">
        <v>13</v>
      </c>
      <c r="B35" s="47" t="s">
        <v>878</v>
      </c>
      <c r="C35" s="48" t="s">
        <v>879</v>
      </c>
      <c r="D35" s="173">
        <v>72</v>
      </c>
      <c r="E35" s="173" t="s">
        <v>16</v>
      </c>
      <c r="F35" s="173"/>
      <c r="G35" s="195" t="e">
        <f>J35*D35</f>
        <v>#REF!</v>
      </c>
      <c r="H35" s="195">
        <f>K35*D35</f>
        <v>0</v>
      </c>
      <c r="I35" s="195">
        <f>L35*D35</f>
        <v>0</v>
      </c>
      <c r="J35" s="48" t="e" cm="1">
        <f t="array" ref="J35:L35">S35:U35</f>
        <v>#REF!</v>
      </c>
      <c r="K35" s="48">
        <v>0</v>
      </c>
      <c r="L35" s="48">
        <v>0</v>
      </c>
      <c r="M35" s="48" t="str">
        <f t="shared" si="0"/>
        <v/>
      </c>
      <c r="N35" s="48" t="s">
        <v>13</v>
      </c>
      <c r="O35" s="48" t="s">
        <v>878</v>
      </c>
      <c r="P35" s="48" t="s">
        <v>879</v>
      </c>
      <c r="Q35" s="48">
        <v>72</v>
      </c>
      <c r="R35" s="48" t="s">
        <v>4</v>
      </c>
      <c r="S35" s="48" t="e" cm="1">
        <f t="array" ref="S35">_xlfn.XLOOKUP(O35,#REF!,#REF!,"",0,1)</f>
        <v>#REF!</v>
      </c>
      <c r="W35" s="48" t="s">
        <v>4</v>
      </c>
    </row>
    <row r="36" spans="1:23">
      <c r="A36" s="32" t="s">
        <v>10</v>
      </c>
      <c r="B36" s="47" t="s">
        <v>883</v>
      </c>
      <c r="C36" s="48" t="s">
        <v>884</v>
      </c>
      <c r="D36" s="173">
        <v>168</v>
      </c>
      <c r="E36" s="173"/>
      <c r="F36" s="173"/>
      <c r="G36" s="173"/>
      <c r="H36" s="173"/>
      <c r="I36" s="173"/>
      <c r="J36" s="48" t="e" cm="1">
        <f t="array" ref="J36:L36">S36:U36</f>
        <v>#REF!</v>
      </c>
      <c r="K36" s="48">
        <v>0</v>
      </c>
      <c r="L36" s="48">
        <v>0</v>
      </c>
      <c r="M36" s="48" t="str">
        <f t="shared" si="0"/>
        <v/>
      </c>
      <c r="N36" s="48" t="s">
        <v>10</v>
      </c>
      <c r="O36" s="48" t="s">
        <v>883</v>
      </c>
      <c r="P36" s="48" t="s">
        <v>884</v>
      </c>
      <c r="Q36" s="48">
        <v>168</v>
      </c>
      <c r="R36" s="48" t="s">
        <v>4</v>
      </c>
      <c r="S36" s="48" t="e" cm="1">
        <f t="array" ref="S36">_xlfn.XLOOKUP(O36,#REF!,#REF!,"",0,1)</f>
        <v>#REF!</v>
      </c>
      <c r="W36" s="48" t="s">
        <v>4</v>
      </c>
    </row>
    <row r="37" spans="1:23">
      <c r="A37" s="32" t="s">
        <v>13</v>
      </c>
      <c r="B37" s="47" t="s">
        <v>885</v>
      </c>
      <c r="C37" s="48" t="s">
        <v>886</v>
      </c>
      <c r="D37" s="173">
        <v>134</v>
      </c>
      <c r="E37" s="173" t="s">
        <v>21</v>
      </c>
      <c r="F37" s="173"/>
      <c r="G37" s="195" t="e">
        <f>J37*D37</f>
        <v>#REF!</v>
      </c>
      <c r="H37" s="195">
        <f>K37*D37</f>
        <v>0</v>
      </c>
      <c r="I37" s="195">
        <f>L37*D37</f>
        <v>0</v>
      </c>
      <c r="J37" s="48" t="e" cm="1">
        <f t="array" ref="J37:L37">S37:U37</f>
        <v>#REF!</v>
      </c>
      <c r="K37" s="48">
        <v>0</v>
      </c>
      <c r="L37" s="48">
        <v>0</v>
      </c>
      <c r="M37" s="48" t="str">
        <f t="shared" si="0"/>
        <v/>
      </c>
      <c r="N37" s="48" t="s">
        <v>13</v>
      </c>
      <c r="O37" s="48" t="s">
        <v>885</v>
      </c>
      <c r="P37" s="48" t="s">
        <v>886</v>
      </c>
      <c r="Q37" s="48">
        <v>134</v>
      </c>
      <c r="R37" s="48" t="s">
        <v>4</v>
      </c>
      <c r="S37" s="48" t="e" cm="1">
        <f t="array" ref="S37">_xlfn.XLOOKUP(O37,#REF!,#REF!,"",0,1)</f>
        <v>#REF!</v>
      </c>
      <c r="W37" s="48" t="s">
        <v>4</v>
      </c>
    </row>
    <row r="38" spans="1:23">
      <c r="A38" s="32" t="s">
        <v>13</v>
      </c>
      <c r="B38" s="47" t="s">
        <v>891</v>
      </c>
      <c r="C38" s="48" t="s">
        <v>892</v>
      </c>
      <c r="D38" s="173">
        <v>34</v>
      </c>
      <c r="E38" s="173" t="s">
        <v>16</v>
      </c>
      <c r="F38" s="173"/>
      <c r="G38" s="195" t="e">
        <f>J38*D38</f>
        <v>#REF!</v>
      </c>
      <c r="H38" s="195">
        <f>K38*D38</f>
        <v>0</v>
      </c>
      <c r="I38" s="195">
        <f>L38*D38</f>
        <v>0</v>
      </c>
      <c r="J38" s="48" t="e" cm="1">
        <f t="array" ref="J38:L38">S38:U38</f>
        <v>#REF!</v>
      </c>
      <c r="K38" s="48">
        <v>0</v>
      </c>
      <c r="L38" s="48">
        <v>0</v>
      </c>
      <c r="M38" s="48" t="str">
        <f t="shared" si="0"/>
        <v/>
      </c>
      <c r="N38" s="48" t="s">
        <v>13</v>
      </c>
      <c r="O38" s="48" t="s">
        <v>891</v>
      </c>
      <c r="P38" s="48" t="s">
        <v>892</v>
      </c>
      <c r="Q38" s="48">
        <v>34</v>
      </c>
      <c r="R38" s="48" t="s">
        <v>4</v>
      </c>
      <c r="S38" s="48" t="e" cm="1">
        <f t="array" ref="S38">_xlfn.XLOOKUP(O38,#REF!,#REF!,"",0,1)</f>
        <v>#REF!</v>
      </c>
      <c r="W38" s="48" t="s">
        <v>4</v>
      </c>
    </row>
    <row r="39" spans="1:23">
      <c r="A39" s="32" t="s">
        <v>10</v>
      </c>
      <c r="B39" s="47" t="s">
        <v>896</v>
      </c>
      <c r="C39" s="48" t="s">
        <v>897</v>
      </c>
      <c r="D39" s="173">
        <v>595</v>
      </c>
      <c r="E39" s="173"/>
      <c r="F39" s="173"/>
      <c r="G39" s="173"/>
      <c r="H39" s="173"/>
      <c r="I39" s="173"/>
      <c r="J39" s="48" t="e" cm="1">
        <f t="array" ref="J39:L39">S39:U39</f>
        <v>#REF!</v>
      </c>
      <c r="K39" s="48">
        <v>0</v>
      </c>
      <c r="L39" s="48">
        <v>0</v>
      </c>
      <c r="M39" s="48" t="str">
        <f t="shared" si="0"/>
        <v/>
      </c>
      <c r="N39" s="48" t="s">
        <v>10</v>
      </c>
      <c r="O39" s="48" t="s">
        <v>896</v>
      </c>
      <c r="P39" s="48" t="s">
        <v>897</v>
      </c>
      <c r="Q39" s="48">
        <v>595</v>
      </c>
      <c r="R39" s="48" t="s">
        <v>4</v>
      </c>
      <c r="S39" s="48" t="e" cm="1">
        <f t="array" ref="S39">_xlfn.XLOOKUP(O39,#REF!,#REF!,"",0,1)</f>
        <v>#REF!</v>
      </c>
      <c r="W39" s="48" t="s">
        <v>4</v>
      </c>
    </row>
    <row r="40" spans="1:23">
      <c r="A40" s="32" t="s">
        <v>13</v>
      </c>
      <c r="B40" s="47" t="s">
        <v>898</v>
      </c>
      <c r="C40" s="48" t="s">
        <v>899</v>
      </c>
      <c r="D40" s="173">
        <v>575</v>
      </c>
      <c r="E40" s="173" t="s">
        <v>21</v>
      </c>
      <c r="F40" s="173"/>
      <c r="G40" s="195" t="e">
        <f>J40*D40</f>
        <v>#REF!</v>
      </c>
      <c r="H40" s="195">
        <f>K40*D40</f>
        <v>0</v>
      </c>
      <c r="I40" s="195">
        <f>L40*D40</f>
        <v>0</v>
      </c>
      <c r="J40" s="48" t="e" cm="1">
        <f t="array" ref="J40:L40">S40:U40</f>
        <v>#REF!</v>
      </c>
      <c r="K40" s="48">
        <v>0</v>
      </c>
      <c r="L40" s="48">
        <v>0</v>
      </c>
      <c r="M40" s="48" t="str">
        <f t="shared" si="0"/>
        <v/>
      </c>
      <c r="N40" s="48" t="s">
        <v>13</v>
      </c>
      <c r="O40" s="48" t="s">
        <v>898</v>
      </c>
      <c r="P40" s="48" t="s">
        <v>899</v>
      </c>
      <c r="Q40" s="48">
        <v>575</v>
      </c>
      <c r="R40" s="48" t="s">
        <v>4</v>
      </c>
      <c r="S40" s="48" t="e" cm="1">
        <f t="array" ref="S40">_xlfn.XLOOKUP(O40,#REF!,#REF!,"",0,1)</f>
        <v>#REF!</v>
      </c>
      <c r="W40" s="48" t="s">
        <v>4</v>
      </c>
    </row>
    <row r="41" spans="1:23">
      <c r="A41" s="32" t="s">
        <v>13</v>
      </c>
      <c r="B41" s="47" t="s">
        <v>906</v>
      </c>
      <c r="C41" s="48" t="s">
        <v>907</v>
      </c>
      <c r="D41" s="173">
        <v>20</v>
      </c>
      <c r="E41" s="173" t="s">
        <v>21</v>
      </c>
      <c r="F41" s="173"/>
      <c r="G41" s="195" t="e">
        <f>J41*D41</f>
        <v>#REF!</v>
      </c>
      <c r="H41" s="195">
        <f>K41*D41</f>
        <v>0</v>
      </c>
      <c r="I41" s="195">
        <f>L41*D41</f>
        <v>0</v>
      </c>
      <c r="J41" s="48" t="e" cm="1">
        <f t="array" ref="J41:L41">S41:U41</f>
        <v>#REF!</v>
      </c>
      <c r="K41" s="48">
        <v>0</v>
      </c>
      <c r="L41" s="48">
        <v>0</v>
      </c>
      <c r="M41" s="48" t="str">
        <f t="shared" si="0"/>
        <v/>
      </c>
      <c r="N41" s="48" t="s">
        <v>13</v>
      </c>
      <c r="O41" s="48" t="s">
        <v>906</v>
      </c>
      <c r="P41" s="48" t="s">
        <v>907</v>
      </c>
      <c r="Q41" s="48">
        <v>20</v>
      </c>
      <c r="R41" s="48" t="s">
        <v>4</v>
      </c>
      <c r="S41" s="48" t="e" cm="1">
        <f t="array" ref="S41">_xlfn.XLOOKUP(O41,#REF!,#REF!,"",0,1)</f>
        <v>#REF!</v>
      </c>
      <c r="W41" s="48" t="s">
        <v>4</v>
      </c>
    </row>
    <row r="42" spans="1:23">
      <c r="A42" s="32" t="s">
        <v>7</v>
      </c>
      <c r="B42" s="47" t="s">
        <v>913</v>
      </c>
      <c r="C42" s="48" t="s">
        <v>914</v>
      </c>
      <c r="D42" s="173">
        <v>702</v>
      </c>
      <c r="E42" s="173" t="s">
        <v>1975</v>
      </c>
      <c r="F42" s="173"/>
      <c r="G42" s="195" t="e">
        <f>J42*D42</f>
        <v>#REF!</v>
      </c>
      <c r="H42" s="195">
        <f>K42*D42</f>
        <v>0</v>
      </c>
      <c r="I42" s="195">
        <f>L42*D42</f>
        <v>0</v>
      </c>
      <c r="J42" s="48" t="e" cm="1">
        <f t="array" ref="J42:L42">S42:U42</f>
        <v>#REF!</v>
      </c>
      <c r="K42" s="48">
        <v>0</v>
      </c>
      <c r="L42" s="48">
        <v>0</v>
      </c>
      <c r="M42" s="48" t="str">
        <f t="shared" si="0"/>
        <v/>
      </c>
      <c r="N42" s="48" t="s">
        <v>7</v>
      </c>
      <c r="O42" s="48" t="s">
        <v>913</v>
      </c>
      <c r="P42" s="48" t="s">
        <v>2158</v>
      </c>
      <c r="Q42" s="48">
        <v>702</v>
      </c>
      <c r="R42" s="48" t="s">
        <v>4</v>
      </c>
      <c r="S42" s="48" t="e" cm="1">
        <f t="array" ref="S42">_xlfn.XLOOKUP(O42,#REF!,#REF!,"",0,1)</f>
        <v>#REF!</v>
      </c>
      <c r="W42" s="48" t="s">
        <v>4</v>
      </c>
    </row>
    <row r="43" spans="1:23">
      <c r="A43" s="32" t="s">
        <v>10</v>
      </c>
      <c r="B43" s="47" t="s">
        <v>915</v>
      </c>
      <c r="C43" s="48" t="s">
        <v>916</v>
      </c>
      <c r="D43" s="173">
        <v>45</v>
      </c>
      <c r="E43" s="173"/>
      <c r="F43" s="173"/>
      <c r="G43" s="173"/>
      <c r="H43" s="173"/>
      <c r="I43" s="173"/>
      <c r="J43" s="48" t="e" cm="1">
        <f t="array" ref="J43:L43">S43:U43</f>
        <v>#REF!</v>
      </c>
      <c r="K43" s="48">
        <v>0</v>
      </c>
      <c r="L43" s="48">
        <v>0</v>
      </c>
      <c r="M43" s="48" t="str">
        <f t="shared" si="0"/>
        <v/>
      </c>
      <c r="N43" s="48" t="s">
        <v>10</v>
      </c>
      <c r="O43" s="48" t="s">
        <v>915</v>
      </c>
      <c r="P43" s="48" t="s">
        <v>2056</v>
      </c>
      <c r="Q43" s="48">
        <v>45</v>
      </c>
      <c r="R43" s="48" t="s">
        <v>4</v>
      </c>
      <c r="S43" s="48" t="e" cm="1">
        <f t="array" ref="S43">_xlfn.XLOOKUP(O43,#REF!,#REF!,"",0,1)</f>
        <v>#REF!</v>
      </c>
      <c r="W43" s="48" t="s">
        <v>4</v>
      </c>
    </row>
    <row r="44" spans="1:23">
      <c r="A44" s="32" t="s">
        <v>13</v>
      </c>
      <c r="B44" s="47" t="s">
        <v>917</v>
      </c>
      <c r="C44" s="48" t="s">
        <v>918</v>
      </c>
      <c r="D44" s="173">
        <v>43</v>
      </c>
      <c r="E44" s="173" t="s">
        <v>7</v>
      </c>
      <c r="F44" s="173"/>
      <c r="G44" s="195" t="e">
        <f>J44*D44</f>
        <v>#REF!</v>
      </c>
      <c r="H44" s="195">
        <f>K44*D44</f>
        <v>0</v>
      </c>
      <c r="I44" s="195">
        <f>L44*D44</f>
        <v>0</v>
      </c>
      <c r="J44" s="48" t="e" cm="1">
        <f t="array" ref="J44:L44">S44:U44</f>
        <v>#REF!</v>
      </c>
      <c r="K44" s="48">
        <v>0</v>
      </c>
      <c r="L44" s="48">
        <v>0</v>
      </c>
      <c r="M44" s="48" t="str">
        <f t="shared" si="0"/>
        <v/>
      </c>
      <c r="N44" s="48" t="s">
        <v>13</v>
      </c>
      <c r="O44" s="48" t="s">
        <v>917</v>
      </c>
      <c r="P44" s="48" t="s">
        <v>2057</v>
      </c>
      <c r="Q44" s="48">
        <v>43</v>
      </c>
      <c r="R44" s="48" t="s">
        <v>4</v>
      </c>
      <c r="S44" s="48" t="e" cm="1">
        <f t="array" ref="S44">_xlfn.XLOOKUP(O44,#REF!,#REF!,"",0,1)</f>
        <v>#REF!</v>
      </c>
      <c r="W44" s="48" t="s">
        <v>4</v>
      </c>
    </row>
    <row r="45" spans="1:23">
      <c r="A45" s="32" t="s">
        <v>13</v>
      </c>
      <c r="B45" s="47" t="s">
        <v>957</v>
      </c>
      <c r="C45" s="48" t="s">
        <v>958</v>
      </c>
      <c r="D45" s="173">
        <v>2</v>
      </c>
      <c r="E45" s="173" t="s">
        <v>7</v>
      </c>
      <c r="F45" s="173"/>
      <c r="G45" s="195" t="e">
        <f>J45*D45</f>
        <v>#REF!</v>
      </c>
      <c r="H45" s="195">
        <f>K45*D45</f>
        <v>0</v>
      </c>
      <c r="I45" s="195">
        <f>L45*D45</f>
        <v>0</v>
      </c>
      <c r="J45" s="48" t="e" cm="1">
        <f t="array" ref="J45:L45">S45:U45</f>
        <v>#REF!</v>
      </c>
      <c r="K45" s="48">
        <v>0</v>
      </c>
      <c r="L45" s="48">
        <v>0</v>
      </c>
      <c r="M45" s="48" t="str">
        <f t="shared" si="0"/>
        <v/>
      </c>
      <c r="N45" s="48" t="s">
        <v>13</v>
      </c>
      <c r="O45" s="48" t="s">
        <v>957</v>
      </c>
      <c r="P45" s="48" t="s">
        <v>958</v>
      </c>
      <c r="Q45" s="48">
        <v>2</v>
      </c>
      <c r="R45" s="48" t="s">
        <v>4</v>
      </c>
      <c r="S45" s="48" t="e" cm="1">
        <f t="array" ref="S45">_xlfn.XLOOKUP(O45,#REF!,#REF!,"",0,1)</f>
        <v>#REF!</v>
      </c>
      <c r="W45" s="48" t="s">
        <v>4</v>
      </c>
    </row>
    <row r="46" spans="1:23">
      <c r="A46" s="32" t="s">
        <v>10</v>
      </c>
      <c r="B46" s="47" t="s">
        <v>963</v>
      </c>
      <c r="C46" s="48" t="s">
        <v>964</v>
      </c>
      <c r="D46" s="173">
        <v>47</v>
      </c>
      <c r="E46" s="173"/>
      <c r="F46" s="173"/>
      <c r="G46" s="173"/>
      <c r="H46" s="173"/>
      <c r="I46" s="173"/>
      <c r="J46" s="48" t="e" cm="1">
        <f t="array" ref="J46:L46">S46:U46</f>
        <v>#REF!</v>
      </c>
      <c r="K46" s="48">
        <v>0</v>
      </c>
      <c r="L46" s="48">
        <v>0</v>
      </c>
      <c r="M46" s="48" t="str">
        <f t="shared" si="0"/>
        <v/>
      </c>
      <c r="N46" s="48" t="s">
        <v>10</v>
      </c>
      <c r="O46" s="48" t="s">
        <v>963</v>
      </c>
      <c r="P46" s="48" t="s">
        <v>964</v>
      </c>
      <c r="Q46" s="48">
        <v>47</v>
      </c>
      <c r="R46" s="48" t="s">
        <v>4</v>
      </c>
      <c r="S46" s="48" t="e" cm="1">
        <f t="array" ref="S46">_xlfn.XLOOKUP(O46,#REF!,#REF!,"",0,1)</f>
        <v>#REF!</v>
      </c>
      <c r="W46" s="48" t="s">
        <v>4</v>
      </c>
    </row>
    <row r="47" spans="1:23">
      <c r="A47" s="32" t="s">
        <v>13</v>
      </c>
      <c r="B47" s="47" t="s">
        <v>965</v>
      </c>
      <c r="C47" s="48" t="s">
        <v>964</v>
      </c>
      <c r="D47" s="173">
        <v>47</v>
      </c>
      <c r="E47" s="173" t="s">
        <v>647</v>
      </c>
      <c r="F47" s="173"/>
      <c r="G47" s="195" t="e">
        <f>J47*D47</f>
        <v>#REF!</v>
      </c>
      <c r="H47" s="195">
        <f>K47*D47</f>
        <v>0</v>
      </c>
      <c r="I47" s="195">
        <f>L47*D47</f>
        <v>0</v>
      </c>
      <c r="J47" s="48" t="e" cm="1">
        <f t="array" ref="J47:L47">S47:U47</f>
        <v>#REF!</v>
      </c>
      <c r="K47" s="48">
        <v>0</v>
      </c>
      <c r="L47" s="48">
        <v>0</v>
      </c>
      <c r="M47" s="48" t="str">
        <f t="shared" si="0"/>
        <v/>
      </c>
      <c r="N47" s="48" t="s">
        <v>13</v>
      </c>
      <c r="O47" s="48" t="s">
        <v>965</v>
      </c>
      <c r="P47" s="48" t="s">
        <v>964</v>
      </c>
      <c r="Q47" s="48">
        <v>47</v>
      </c>
      <c r="R47" s="48" t="s">
        <v>4</v>
      </c>
      <c r="S47" s="48" t="e" cm="1">
        <f t="array" ref="S47">_xlfn.XLOOKUP(O47,#REF!,#REF!,"",0,1)</f>
        <v>#REF!</v>
      </c>
      <c r="W47" s="48" t="s">
        <v>4</v>
      </c>
    </row>
    <row r="48" spans="1:23">
      <c r="A48" s="32" t="s">
        <v>10</v>
      </c>
      <c r="B48" s="47" t="s">
        <v>985</v>
      </c>
      <c r="C48" s="48" t="s">
        <v>986</v>
      </c>
      <c r="D48" s="173">
        <v>74</v>
      </c>
      <c r="E48" s="173"/>
      <c r="F48" s="173"/>
      <c r="G48" s="173"/>
      <c r="H48" s="173"/>
      <c r="I48" s="173"/>
      <c r="J48" s="48" t="e" cm="1">
        <f t="array" ref="J48:L48">S48:U48</f>
        <v>#REF!</v>
      </c>
      <c r="K48" s="48">
        <v>0</v>
      </c>
      <c r="L48" s="48">
        <v>0</v>
      </c>
      <c r="M48" s="48" t="str">
        <f t="shared" si="0"/>
        <v/>
      </c>
      <c r="N48" s="48" t="s">
        <v>10</v>
      </c>
      <c r="O48" s="48" t="s">
        <v>985</v>
      </c>
      <c r="P48" s="48" t="s">
        <v>986</v>
      </c>
      <c r="Q48" s="48">
        <v>74</v>
      </c>
      <c r="R48" s="48" t="s">
        <v>4</v>
      </c>
      <c r="S48" s="48" t="e" cm="1">
        <f t="array" ref="S48">_xlfn.XLOOKUP(O48,#REF!,#REF!,"",0,1)</f>
        <v>#REF!</v>
      </c>
      <c r="W48" s="48" t="s">
        <v>2142</v>
      </c>
    </row>
    <row r="49" spans="1:23">
      <c r="A49" s="32" t="s">
        <v>13</v>
      </c>
      <c r="B49" s="47" t="s">
        <v>987</v>
      </c>
      <c r="C49" s="48" t="s">
        <v>988</v>
      </c>
      <c r="D49" s="173">
        <v>71</v>
      </c>
      <c r="E49" s="173" t="s">
        <v>7</v>
      </c>
      <c r="F49" s="173"/>
      <c r="G49" s="195" t="e">
        <f>J49*D49</f>
        <v>#REF!</v>
      </c>
      <c r="H49" s="195">
        <f>K49*D49</f>
        <v>0</v>
      </c>
      <c r="I49" s="195">
        <f>L49*D49</f>
        <v>0</v>
      </c>
      <c r="J49" s="48" t="e" cm="1">
        <f t="array" ref="J49:L49">S49:U49</f>
        <v>#REF!</v>
      </c>
      <c r="K49" s="48">
        <v>0</v>
      </c>
      <c r="L49" s="48">
        <v>0</v>
      </c>
      <c r="M49" s="48" t="str">
        <f t="shared" si="0"/>
        <v/>
      </c>
      <c r="N49" s="48" t="s">
        <v>13</v>
      </c>
      <c r="O49" s="48" t="s">
        <v>987</v>
      </c>
      <c r="P49" s="48" t="s">
        <v>988</v>
      </c>
      <c r="Q49" s="48">
        <v>71</v>
      </c>
      <c r="R49" s="48" t="s">
        <v>4</v>
      </c>
      <c r="S49" s="48" t="e" cm="1">
        <f t="array" ref="S49">_xlfn.XLOOKUP(O49,#REF!,#REF!,"",0,1)</f>
        <v>#REF!</v>
      </c>
      <c r="W49" s="48" t="s">
        <v>2142</v>
      </c>
    </row>
    <row r="50" spans="1:23">
      <c r="A50" s="32" t="s">
        <v>13</v>
      </c>
      <c r="B50" s="47" t="s">
        <v>1014</v>
      </c>
      <c r="C50" s="48" t="s">
        <v>1015</v>
      </c>
      <c r="D50" s="173">
        <v>3</v>
      </c>
      <c r="E50" s="173" t="s">
        <v>647</v>
      </c>
      <c r="F50" s="173"/>
      <c r="G50" s="195" t="e">
        <f>J50*D50</f>
        <v>#REF!</v>
      </c>
      <c r="H50" s="195">
        <f>K50*D50</f>
        <v>0</v>
      </c>
      <c r="I50" s="195">
        <f>L50*D50</f>
        <v>0</v>
      </c>
      <c r="J50" s="48" t="e" cm="1">
        <f t="array" ref="J50:L50">S50:U50</f>
        <v>#REF!</v>
      </c>
      <c r="K50" s="48">
        <v>0</v>
      </c>
      <c r="L50" s="48">
        <v>0</v>
      </c>
      <c r="M50" s="48" t="str">
        <f t="shared" si="0"/>
        <v/>
      </c>
      <c r="N50" s="48" t="s">
        <v>13</v>
      </c>
      <c r="O50" s="48" t="s">
        <v>1014</v>
      </c>
      <c r="P50" s="48" t="s">
        <v>1015</v>
      </c>
      <c r="Q50" s="48">
        <v>3</v>
      </c>
      <c r="R50" s="48" t="s">
        <v>4</v>
      </c>
      <c r="S50" s="48" t="e" cm="1">
        <f t="array" ref="S50">_xlfn.XLOOKUP(O50,#REF!,#REF!,"",0,1)</f>
        <v>#REF!</v>
      </c>
      <c r="W50" s="48" t="s">
        <v>4</v>
      </c>
    </row>
    <row r="51" spans="1:23">
      <c r="A51" s="32" t="s">
        <v>10</v>
      </c>
      <c r="B51" s="47" t="s">
        <v>1023</v>
      </c>
      <c r="C51" s="48" t="s">
        <v>1024</v>
      </c>
      <c r="D51" s="173">
        <v>55</v>
      </c>
      <c r="E51" s="173"/>
      <c r="F51" s="173"/>
      <c r="G51" s="173"/>
      <c r="H51" s="173"/>
      <c r="I51" s="173"/>
      <c r="J51" s="48" t="e" cm="1">
        <f t="array" ref="J51:L51">S51:U51</f>
        <v>#REF!</v>
      </c>
      <c r="K51" s="48">
        <v>0</v>
      </c>
      <c r="L51" s="48">
        <v>0</v>
      </c>
      <c r="M51" s="48" t="str">
        <f t="shared" si="0"/>
        <v/>
      </c>
      <c r="N51" s="48" t="s">
        <v>10</v>
      </c>
      <c r="O51" s="48" t="s">
        <v>1023</v>
      </c>
      <c r="P51" s="48" t="s">
        <v>1024</v>
      </c>
      <c r="Q51" s="48">
        <v>55</v>
      </c>
      <c r="R51" s="48" t="s">
        <v>4</v>
      </c>
      <c r="S51" s="48" t="e" cm="1">
        <f t="array" ref="S51">_xlfn.XLOOKUP(O51,#REF!,#REF!,"",0,1)</f>
        <v>#REF!</v>
      </c>
      <c r="W51" s="48" t="s">
        <v>4</v>
      </c>
    </row>
    <row r="52" spans="1:23">
      <c r="A52" s="32" t="s">
        <v>13</v>
      </c>
      <c r="B52" s="47" t="s">
        <v>1025</v>
      </c>
      <c r="C52" s="48" t="s">
        <v>1024</v>
      </c>
      <c r="D52" s="173">
        <v>55</v>
      </c>
      <c r="E52" s="173" t="s">
        <v>647</v>
      </c>
      <c r="F52" s="173"/>
      <c r="G52" s="195" t="e">
        <f>J52*D52</f>
        <v>#REF!</v>
      </c>
      <c r="H52" s="195">
        <f>K52*D52</f>
        <v>0</v>
      </c>
      <c r="I52" s="195">
        <f>L52*D52</f>
        <v>0</v>
      </c>
      <c r="J52" s="48" t="e" cm="1">
        <f t="array" ref="J52:L52">S52:U52</f>
        <v>#REF!</v>
      </c>
      <c r="K52" s="48">
        <v>0</v>
      </c>
      <c r="L52" s="48">
        <v>0</v>
      </c>
      <c r="M52" s="48" t="str">
        <f t="shared" si="0"/>
        <v/>
      </c>
      <c r="N52" s="48" t="s">
        <v>13</v>
      </c>
      <c r="O52" s="48" t="s">
        <v>1025</v>
      </c>
      <c r="P52" s="48" t="s">
        <v>1024</v>
      </c>
      <c r="Q52" s="48">
        <v>55</v>
      </c>
      <c r="R52" s="48" t="s">
        <v>4</v>
      </c>
      <c r="S52" s="48" t="e" cm="1">
        <f t="array" ref="S52">_xlfn.XLOOKUP(O52,#REF!,#REF!,"",0,1)</f>
        <v>#REF!</v>
      </c>
      <c r="W52" s="48" t="s">
        <v>4</v>
      </c>
    </row>
    <row r="53" spans="1:23">
      <c r="A53" s="32" t="s">
        <v>10</v>
      </c>
      <c r="B53" s="47" t="s">
        <v>1063</v>
      </c>
      <c r="C53" s="48" t="s">
        <v>1064</v>
      </c>
      <c r="D53" s="173">
        <v>10</v>
      </c>
      <c r="E53" s="173"/>
      <c r="F53" s="173"/>
      <c r="G53" s="173"/>
      <c r="H53" s="173"/>
      <c r="I53" s="173"/>
      <c r="J53" s="48" t="e" cm="1">
        <f t="array" ref="J53:L53">S53:U53</f>
        <v>#REF!</v>
      </c>
      <c r="K53" s="48">
        <v>0</v>
      </c>
      <c r="L53" s="48">
        <v>0</v>
      </c>
      <c r="M53" s="48" t="str">
        <f t="shared" si="0"/>
        <v/>
      </c>
      <c r="N53" s="48" t="s">
        <v>10</v>
      </c>
      <c r="O53" s="48" t="s">
        <v>1063</v>
      </c>
      <c r="P53" s="48" t="s">
        <v>2149</v>
      </c>
      <c r="Q53" s="48">
        <v>10</v>
      </c>
      <c r="R53" s="48" t="s">
        <v>4</v>
      </c>
      <c r="S53" s="48" t="e" cm="1">
        <f t="array" ref="S53">_xlfn.XLOOKUP(O53,#REF!,#REF!,"",0,1)</f>
        <v>#REF!</v>
      </c>
      <c r="W53" s="48" t="s">
        <v>4</v>
      </c>
    </row>
    <row r="54" spans="1:23">
      <c r="A54" s="32" t="s">
        <v>13</v>
      </c>
      <c r="B54" s="47" t="s">
        <v>1065</v>
      </c>
      <c r="C54" s="48" t="s">
        <v>1066</v>
      </c>
      <c r="D54" s="173">
        <v>2</v>
      </c>
      <c r="E54" s="173" t="s">
        <v>647</v>
      </c>
      <c r="F54" s="173"/>
      <c r="G54" s="195" t="e">
        <f>J54*D54</f>
        <v>#REF!</v>
      </c>
      <c r="H54" s="195">
        <f>K54*D54</f>
        <v>0</v>
      </c>
      <c r="I54" s="195">
        <f>L54*D54</f>
        <v>0</v>
      </c>
      <c r="J54" s="48" t="e" cm="1">
        <f t="array" ref="J54:L54">S54:U54</f>
        <v>#REF!</v>
      </c>
      <c r="K54" s="48">
        <v>0</v>
      </c>
      <c r="L54" s="48">
        <v>0</v>
      </c>
      <c r="M54" s="48" t="str">
        <f t="shared" si="0"/>
        <v/>
      </c>
      <c r="N54" s="48" t="s">
        <v>13</v>
      </c>
      <c r="O54" s="48" t="s">
        <v>1065</v>
      </c>
      <c r="P54" s="48" t="s">
        <v>1066</v>
      </c>
      <c r="Q54" s="48">
        <v>2</v>
      </c>
      <c r="R54" s="48" t="s">
        <v>4</v>
      </c>
      <c r="S54" s="48" t="e" cm="1">
        <f t="array" ref="S54">_xlfn.XLOOKUP(O54,#REF!,#REF!,"",0,1)</f>
        <v>#REF!</v>
      </c>
      <c r="W54" s="48" t="s">
        <v>4</v>
      </c>
    </row>
    <row r="55" spans="1:23">
      <c r="A55" s="32" t="s">
        <v>13</v>
      </c>
      <c r="B55" s="47" t="s">
        <v>1071</v>
      </c>
      <c r="C55" s="48" t="s">
        <v>1072</v>
      </c>
      <c r="D55" s="173">
        <v>8</v>
      </c>
      <c r="E55" s="173" t="s">
        <v>647</v>
      </c>
      <c r="F55" s="173"/>
      <c r="G55" s="195" t="e">
        <f>J55*D55</f>
        <v>#REF!</v>
      </c>
      <c r="H55" s="195">
        <f>K55*D55</f>
        <v>0</v>
      </c>
      <c r="I55" s="195">
        <f>L55*D55</f>
        <v>0</v>
      </c>
      <c r="J55" s="48" t="e" cm="1">
        <f t="array" ref="J55:L55">S55:U55</f>
        <v>#REF!</v>
      </c>
      <c r="K55" s="48">
        <v>0</v>
      </c>
      <c r="L55" s="48">
        <v>0</v>
      </c>
      <c r="M55" s="48" t="str">
        <f t="shared" si="0"/>
        <v/>
      </c>
      <c r="N55" s="48" t="s">
        <v>13</v>
      </c>
      <c r="O55" s="48" t="s">
        <v>1071</v>
      </c>
      <c r="P55" s="48" t="s">
        <v>1072</v>
      </c>
      <c r="Q55" s="48">
        <v>8</v>
      </c>
      <c r="R55" s="48" t="s">
        <v>4</v>
      </c>
      <c r="S55" s="48" t="e" cm="1">
        <f t="array" ref="S55">_xlfn.XLOOKUP(O55,#REF!,#REF!,"",0,1)</f>
        <v>#REF!</v>
      </c>
      <c r="W55" s="48" t="s">
        <v>4</v>
      </c>
    </row>
    <row r="56" spans="1:23">
      <c r="A56" s="32" t="s">
        <v>10</v>
      </c>
      <c r="B56" s="47" t="s">
        <v>1083</v>
      </c>
      <c r="C56" s="48" t="s">
        <v>1084</v>
      </c>
      <c r="D56" s="173">
        <v>471</v>
      </c>
      <c r="E56" s="173"/>
      <c r="F56" s="173"/>
      <c r="G56" s="173"/>
      <c r="H56" s="173"/>
      <c r="I56" s="173"/>
      <c r="J56" s="48" t="e" cm="1">
        <f t="array" ref="J56:L56">S56:U56</f>
        <v>#REF!</v>
      </c>
      <c r="K56" s="48">
        <v>0</v>
      </c>
      <c r="L56" s="48">
        <v>0</v>
      </c>
      <c r="M56" s="48" t="str">
        <f t="shared" si="0"/>
        <v/>
      </c>
      <c r="N56" s="48" t="s">
        <v>10</v>
      </c>
      <c r="O56" s="48" t="s">
        <v>1083</v>
      </c>
      <c r="P56" s="48" t="s">
        <v>1084</v>
      </c>
      <c r="Q56" s="48">
        <v>471</v>
      </c>
      <c r="R56" s="48" t="s">
        <v>4</v>
      </c>
      <c r="S56" s="48" t="e" cm="1">
        <f t="array" ref="S56">_xlfn.XLOOKUP(O56,#REF!,#REF!,"",0,1)</f>
        <v>#REF!</v>
      </c>
      <c r="W56" s="48" t="s">
        <v>4</v>
      </c>
    </row>
    <row r="57" spans="1:23">
      <c r="A57" s="32" t="s">
        <v>13</v>
      </c>
      <c r="B57" s="47" t="s">
        <v>1085</v>
      </c>
      <c r="C57" s="48" t="s">
        <v>1086</v>
      </c>
      <c r="D57" s="173">
        <v>135</v>
      </c>
      <c r="E57" s="173" t="s">
        <v>21</v>
      </c>
      <c r="F57" s="173"/>
      <c r="G57" s="195" t="e">
        <f>J57*D57</f>
        <v>#REF!</v>
      </c>
      <c r="H57" s="195">
        <f>K57*D57</f>
        <v>0</v>
      </c>
      <c r="I57" s="195">
        <f>L57*D57</f>
        <v>0</v>
      </c>
      <c r="J57" s="48" t="e" cm="1">
        <f t="array" ref="J57:L57">S57:U57</f>
        <v>#REF!</v>
      </c>
      <c r="K57" s="48">
        <v>0</v>
      </c>
      <c r="L57" s="48">
        <v>0</v>
      </c>
      <c r="M57" s="48" t="str">
        <f t="shared" si="0"/>
        <v/>
      </c>
      <c r="N57" s="48" t="s">
        <v>13</v>
      </c>
      <c r="O57" s="48" t="s">
        <v>1085</v>
      </c>
      <c r="P57" s="48" t="s">
        <v>1086</v>
      </c>
      <c r="Q57" s="48">
        <v>135</v>
      </c>
      <c r="R57" s="48" t="s">
        <v>4</v>
      </c>
      <c r="S57" s="48" t="e" cm="1">
        <f t="array" ref="S57">_xlfn.XLOOKUP(O57,#REF!,#REF!,"",0,1)</f>
        <v>#REF!</v>
      </c>
      <c r="W57" s="48" t="s">
        <v>4</v>
      </c>
    </row>
    <row r="58" spans="1:23">
      <c r="A58" s="32" t="s">
        <v>13</v>
      </c>
      <c r="B58" s="47" t="s">
        <v>1149</v>
      </c>
      <c r="C58" s="48" t="s">
        <v>1150</v>
      </c>
      <c r="D58" s="173">
        <v>336</v>
      </c>
      <c r="E58" s="173" t="s">
        <v>16</v>
      </c>
      <c r="F58" s="173"/>
      <c r="G58" s="195" t="e">
        <f>J58*D58</f>
        <v>#REF!</v>
      </c>
      <c r="H58" s="195">
        <f>K58*D58</f>
        <v>0</v>
      </c>
      <c r="I58" s="195">
        <f>L58*D58</f>
        <v>0</v>
      </c>
      <c r="J58" s="48" t="e" cm="1">
        <f t="array" ref="J58:L58">S58:U58</f>
        <v>#REF!</v>
      </c>
      <c r="K58" s="48">
        <v>0</v>
      </c>
      <c r="L58" s="48">
        <v>0</v>
      </c>
      <c r="M58" s="48" t="str">
        <f t="shared" si="0"/>
        <v/>
      </c>
      <c r="N58" s="48" t="s">
        <v>13</v>
      </c>
      <c r="O58" s="48" t="s">
        <v>1149</v>
      </c>
      <c r="P58" s="48" t="s">
        <v>1150</v>
      </c>
      <c r="Q58" s="48">
        <v>336</v>
      </c>
      <c r="R58" s="48" t="s">
        <v>4</v>
      </c>
      <c r="S58" s="48" t="e" cm="1">
        <f t="array" ref="S58">_xlfn.XLOOKUP(O58,#REF!,#REF!,"",0,1)</f>
        <v>#REF!</v>
      </c>
      <c r="W58" s="48" t="s">
        <v>4</v>
      </c>
    </row>
    <row r="59" spans="1:23">
      <c r="A59" s="32" t="s">
        <v>7</v>
      </c>
      <c r="B59" s="47" t="s">
        <v>1161</v>
      </c>
      <c r="C59" s="48" t="s">
        <v>1162</v>
      </c>
      <c r="D59" s="173">
        <v>91</v>
      </c>
      <c r="E59" s="173" t="s">
        <v>1975</v>
      </c>
      <c r="F59" s="173"/>
      <c r="G59" s="195" t="e">
        <f>J59*D59</f>
        <v>#REF!</v>
      </c>
      <c r="H59" s="195">
        <f>K59*D59</f>
        <v>0</v>
      </c>
      <c r="I59" s="195">
        <f>L59*D59</f>
        <v>0</v>
      </c>
      <c r="J59" s="48" t="e" cm="1">
        <f t="array" ref="J59:L59">S59:U59</f>
        <v>#REF!</v>
      </c>
      <c r="K59" s="48">
        <v>0</v>
      </c>
      <c r="L59" s="48">
        <v>0</v>
      </c>
      <c r="M59" s="48" t="str">
        <f t="shared" si="0"/>
        <v/>
      </c>
      <c r="N59" s="48" t="s">
        <v>7</v>
      </c>
      <c r="O59" s="48" t="s">
        <v>1161</v>
      </c>
      <c r="P59" s="48" t="s">
        <v>1162</v>
      </c>
      <c r="Q59" s="48">
        <v>91</v>
      </c>
      <c r="R59" s="48" t="s">
        <v>4</v>
      </c>
      <c r="S59" s="48" t="e" cm="1">
        <f t="array" ref="S59">_xlfn.XLOOKUP(O59,#REF!,#REF!,"",0,1)</f>
        <v>#REF!</v>
      </c>
      <c r="W59" s="48" t="s">
        <v>4</v>
      </c>
    </row>
    <row r="60" spans="1:23">
      <c r="A60" s="32" t="s">
        <v>10</v>
      </c>
      <c r="B60" s="47" t="s">
        <v>1163</v>
      </c>
      <c r="C60" s="48" t="s">
        <v>1164</v>
      </c>
      <c r="D60" s="173">
        <v>63</v>
      </c>
      <c r="E60" s="173"/>
      <c r="F60" s="173"/>
      <c r="G60" s="173"/>
      <c r="H60" s="173"/>
      <c r="I60" s="173"/>
      <c r="J60" s="48" t="e" cm="1">
        <f t="array" ref="J60:L60">S60:U60</f>
        <v>#REF!</v>
      </c>
      <c r="K60" s="48">
        <v>0</v>
      </c>
      <c r="L60" s="48">
        <v>0</v>
      </c>
      <c r="M60" s="48" t="str">
        <f t="shared" si="0"/>
        <v/>
      </c>
      <c r="N60" s="48" t="s">
        <v>10</v>
      </c>
      <c r="O60" s="48" t="s">
        <v>1163</v>
      </c>
      <c r="P60" s="48" t="s">
        <v>1164</v>
      </c>
      <c r="Q60" s="48">
        <v>63</v>
      </c>
      <c r="R60" s="48" t="s">
        <v>4</v>
      </c>
      <c r="S60" s="48" t="e" cm="1">
        <f t="array" ref="S60">_xlfn.XLOOKUP(O60,#REF!,#REF!,"",0,1)</f>
        <v>#REF!</v>
      </c>
      <c r="W60" s="48" t="s">
        <v>4</v>
      </c>
    </row>
    <row r="61" spans="1:23">
      <c r="A61" s="32" t="s">
        <v>13</v>
      </c>
      <c r="B61" s="47" t="s">
        <v>1165</v>
      </c>
      <c r="C61" s="48" t="s">
        <v>1166</v>
      </c>
      <c r="D61" s="173">
        <v>54</v>
      </c>
      <c r="E61" s="173" t="s">
        <v>21</v>
      </c>
      <c r="F61" s="173"/>
      <c r="G61" s="195" t="e">
        <f>J61*D61</f>
        <v>#REF!</v>
      </c>
      <c r="H61" s="195">
        <f>K61*D61</f>
        <v>0</v>
      </c>
      <c r="I61" s="195">
        <f>L61*D61</f>
        <v>0</v>
      </c>
      <c r="J61" s="48" t="e" cm="1">
        <f t="array" ref="J61:L61">S61:U61</f>
        <v>#REF!</v>
      </c>
      <c r="K61" s="48">
        <v>0</v>
      </c>
      <c r="L61" s="48">
        <v>0</v>
      </c>
      <c r="M61" s="48" t="str">
        <f t="shared" si="0"/>
        <v/>
      </c>
      <c r="N61" s="48" t="s">
        <v>13</v>
      </c>
      <c r="O61" s="48" t="s">
        <v>1165</v>
      </c>
      <c r="P61" s="48" t="s">
        <v>1166</v>
      </c>
      <c r="Q61" s="48">
        <v>54</v>
      </c>
      <c r="R61" s="48" t="s">
        <v>4</v>
      </c>
      <c r="S61" s="48" t="e" cm="1">
        <f t="array" ref="S61">_xlfn.XLOOKUP(O61,#REF!,#REF!,"",0,1)</f>
        <v>#REF!</v>
      </c>
      <c r="W61" s="48" t="s">
        <v>4</v>
      </c>
    </row>
    <row r="62" spans="1:23">
      <c r="A62" s="32" t="s">
        <v>13</v>
      </c>
      <c r="B62" s="47" t="s">
        <v>1184</v>
      </c>
      <c r="C62" s="48" t="s">
        <v>1185</v>
      </c>
      <c r="D62" s="173">
        <v>4</v>
      </c>
      <c r="E62" s="173" t="s">
        <v>21</v>
      </c>
      <c r="F62" s="173"/>
      <c r="G62" s="195" t="e">
        <f>J62*D62</f>
        <v>#REF!</v>
      </c>
      <c r="H62" s="195">
        <f>K62*D62</f>
        <v>0</v>
      </c>
      <c r="I62" s="195">
        <f>L62*D62</f>
        <v>0</v>
      </c>
      <c r="J62" s="48" t="e" cm="1">
        <f t="array" ref="J62:L62">S62:U62</f>
        <v>#REF!</v>
      </c>
      <c r="K62" s="48">
        <v>0</v>
      </c>
      <c r="L62" s="48">
        <v>0</v>
      </c>
      <c r="M62" s="48" t="str">
        <f t="shared" si="0"/>
        <v/>
      </c>
      <c r="N62" s="48" t="s">
        <v>13</v>
      </c>
      <c r="O62" s="48" t="s">
        <v>1184</v>
      </c>
      <c r="P62" s="48" t="s">
        <v>1185</v>
      </c>
      <c r="Q62" s="48">
        <v>4</v>
      </c>
      <c r="R62" s="48" t="s">
        <v>4</v>
      </c>
      <c r="S62" s="48" t="e" cm="1">
        <f t="array" ref="S62">_xlfn.XLOOKUP(O62,#REF!,#REF!,"",0,1)</f>
        <v>#REF!</v>
      </c>
      <c r="W62" s="48" t="s">
        <v>4</v>
      </c>
    </row>
    <row r="63" spans="1:23">
      <c r="A63" s="32" t="s">
        <v>13</v>
      </c>
      <c r="B63" s="47" t="s">
        <v>1195</v>
      </c>
      <c r="C63" s="48" t="s">
        <v>1196</v>
      </c>
      <c r="D63" s="173">
        <v>5</v>
      </c>
      <c r="E63" s="173" t="s">
        <v>21</v>
      </c>
      <c r="F63" s="173"/>
      <c r="G63" s="195" t="e">
        <f>J63*D63</f>
        <v>#REF!</v>
      </c>
      <c r="H63" s="195">
        <f>K63*D63</f>
        <v>0</v>
      </c>
      <c r="I63" s="195">
        <f>L63*D63</f>
        <v>0</v>
      </c>
      <c r="J63" s="48" t="e" cm="1">
        <f t="array" ref="J63:L63">S63:U63</f>
        <v>#REF!</v>
      </c>
      <c r="K63" s="48">
        <v>0</v>
      </c>
      <c r="L63" s="48">
        <v>0</v>
      </c>
      <c r="M63" s="48" t="str">
        <f t="shared" si="0"/>
        <v/>
      </c>
      <c r="N63" s="48" t="s">
        <v>13</v>
      </c>
      <c r="O63" s="48" t="s">
        <v>1195</v>
      </c>
      <c r="P63" s="48" t="s">
        <v>1196</v>
      </c>
      <c r="Q63" s="48">
        <v>5</v>
      </c>
      <c r="R63" s="48" t="s">
        <v>4</v>
      </c>
      <c r="S63" s="48" t="e" cm="1">
        <f t="array" ref="S63">_xlfn.XLOOKUP(O63,#REF!,#REF!,"",0,1)</f>
        <v>#REF!</v>
      </c>
      <c r="W63" s="48" t="s">
        <v>4</v>
      </c>
    </row>
    <row r="64" spans="1:23">
      <c r="A64" s="32" t="s">
        <v>10</v>
      </c>
      <c r="B64" s="47" t="s">
        <v>1206</v>
      </c>
      <c r="C64" s="48" t="s">
        <v>1207</v>
      </c>
      <c r="D64" s="173">
        <v>25</v>
      </c>
      <c r="E64" s="173"/>
      <c r="F64" s="173"/>
      <c r="G64" s="173"/>
      <c r="H64" s="173"/>
      <c r="I64" s="173"/>
      <c r="J64" s="48" t="e" cm="1">
        <f t="array" ref="J64:L64">S64:U64</f>
        <v>#REF!</v>
      </c>
      <c r="K64" s="48">
        <v>0</v>
      </c>
      <c r="L64" s="48">
        <v>0</v>
      </c>
      <c r="M64" s="48" t="str">
        <f t="shared" si="0"/>
        <v/>
      </c>
      <c r="N64" s="48" t="s">
        <v>10</v>
      </c>
      <c r="O64" s="48" t="s">
        <v>1206</v>
      </c>
      <c r="P64" s="48" t="s">
        <v>1207</v>
      </c>
      <c r="Q64" s="48">
        <v>25</v>
      </c>
      <c r="R64" s="48" t="s">
        <v>4</v>
      </c>
      <c r="S64" s="48" t="e" cm="1">
        <f t="array" ref="S64">_xlfn.XLOOKUP(O64,#REF!,#REF!,"",0,1)</f>
        <v>#REF!</v>
      </c>
      <c r="W64" s="48" t="s">
        <v>4</v>
      </c>
    </row>
    <row r="65" spans="1:23">
      <c r="A65" s="32" t="s">
        <v>13</v>
      </c>
      <c r="B65" s="47" t="s">
        <v>1208</v>
      </c>
      <c r="C65" s="48" t="s">
        <v>1209</v>
      </c>
      <c r="D65" s="173">
        <v>13</v>
      </c>
      <c r="E65" s="173" t="s">
        <v>16</v>
      </c>
      <c r="F65" s="173"/>
      <c r="G65" s="195" t="e">
        <f>J65*D65</f>
        <v>#REF!</v>
      </c>
      <c r="H65" s="195">
        <f>K65*D65</f>
        <v>0</v>
      </c>
      <c r="I65" s="195">
        <f>L65*D65</f>
        <v>0</v>
      </c>
      <c r="J65" s="48" t="e" cm="1">
        <f t="array" ref="J65:L65">S65:U65</f>
        <v>#REF!</v>
      </c>
      <c r="K65" s="48">
        <v>0</v>
      </c>
      <c r="L65" s="48">
        <v>0</v>
      </c>
      <c r="M65" s="48" t="str">
        <f t="shared" si="0"/>
        <v/>
      </c>
      <c r="N65" s="48" t="s">
        <v>13</v>
      </c>
      <c r="O65" s="48" t="s">
        <v>1208</v>
      </c>
      <c r="P65" s="48" t="s">
        <v>1209</v>
      </c>
      <c r="Q65" s="48">
        <v>13</v>
      </c>
      <c r="R65" s="48" t="s">
        <v>4</v>
      </c>
      <c r="S65" s="48" t="e" cm="1">
        <f t="array" ref="S65">_xlfn.XLOOKUP(O65,#REF!,#REF!,"",0,1)</f>
        <v>#REF!</v>
      </c>
      <c r="W65" s="48" t="s">
        <v>4</v>
      </c>
    </row>
    <row r="66" spans="1:23">
      <c r="A66" s="32" t="s">
        <v>13</v>
      </c>
      <c r="B66" s="47" t="s">
        <v>1218</v>
      </c>
      <c r="C66" s="48" t="s">
        <v>1219</v>
      </c>
      <c r="D66" s="173">
        <v>4</v>
      </c>
      <c r="E66" s="173" t="s">
        <v>16</v>
      </c>
      <c r="F66" s="173"/>
      <c r="G66" s="195" t="e">
        <f>J66*D66</f>
        <v>#REF!</v>
      </c>
      <c r="H66" s="195">
        <f>K66*D66</f>
        <v>0</v>
      </c>
      <c r="I66" s="195">
        <f>L66*D66</f>
        <v>0</v>
      </c>
      <c r="J66" s="48" t="e" cm="1">
        <f t="array" ref="J66:L66">S66:U66</f>
        <v>#REF!</v>
      </c>
      <c r="K66" s="48">
        <v>0</v>
      </c>
      <c r="L66" s="48">
        <v>0</v>
      </c>
      <c r="M66" s="48" t="str">
        <f t="shared" si="0"/>
        <v/>
      </c>
      <c r="N66" s="48" t="s">
        <v>13</v>
      </c>
      <c r="O66" s="48" t="s">
        <v>1218</v>
      </c>
      <c r="P66" s="48" t="s">
        <v>1219</v>
      </c>
      <c r="Q66" s="48">
        <v>4</v>
      </c>
      <c r="R66" s="48" t="s">
        <v>4</v>
      </c>
      <c r="S66" s="48" t="e" cm="1">
        <f t="array" ref="S66">_xlfn.XLOOKUP(O66,#REF!,#REF!,"",0,1)</f>
        <v>#REF!</v>
      </c>
      <c r="W66" s="48" t="s">
        <v>4</v>
      </c>
    </row>
    <row r="67" spans="1:23">
      <c r="A67" s="32" t="s">
        <v>13</v>
      </c>
      <c r="B67" s="47" t="s">
        <v>1225</v>
      </c>
      <c r="C67" s="48" t="s">
        <v>1226</v>
      </c>
      <c r="D67" s="173">
        <v>8</v>
      </c>
      <c r="E67" s="173" t="s">
        <v>16</v>
      </c>
      <c r="F67" s="173"/>
      <c r="G67" s="195" t="e">
        <f>J67*D67</f>
        <v>#REF!</v>
      </c>
      <c r="H67" s="195">
        <f>K67*D67</f>
        <v>0</v>
      </c>
      <c r="I67" s="195">
        <f>L67*D67</f>
        <v>0</v>
      </c>
      <c r="J67" s="48" t="e" cm="1">
        <f t="array" ref="J67:L67">S67:U67</f>
        <v>#REF!</v>
      </c>
      <c r="K67" s="48">
        <v>0</v>
      </c>
      <c r="L67" s="48">
        <v>0</v>
      </c>
      <c r="M67" s="48" t="str">
        <f t="shared" si="0"/>
        <v/>
      </c>
      <c r="N67" s="48" t="s">
        <v>13</v>
      </c>
      <c r="O67" s="48" t="s">
        <v>1225</v>
      </c>
      <c r="P67" s="48" t="s">
        <v>2062</v>
      </c>
      <c r="Q67" s="48">
        <v>8</v>
      </c>
      <c r="R67" s="48" t="s">
        <v>4</v>
      </c>
      <c r="S67" s="48" t="e" cm="1">
        <f t="array" ref="S67">_xlfn.XLOOKUP(O67,#REF!,#REF!,"",0,1)</f>
        <v>#REF!</v>
      </c>
      <c r="W67" s="48" t="s">
        <v>4</v>
      </c>
    </row>
    <row r="68" spans="1:23">
      <c r="A68" s="32" t="s">
        <v>10</v>
      </c>
      <c r="B68" s="47" t="s">
        <v>1233</v>
      </c>
      <c r="C68" s="48" t="s">
        <v>1234</v>
      </c>
      <c r="D68" s="173">
        <v>3</v>
      </c>
      <c r="E68" s="173"/>
      <c r="F68" s="173"/>
      <c r="G68" s="173"/>
      <c r="H68" s="173"/>
      <c r="I68" s="173"/>
      <c r="J68" s="48" t="e" cm="1">
        <f t="array" ref="J68:L68">S68:U68</f>
        <v>#REF!</v>
      </c>
      <c r="K68" s="48">
        <v>0</v>
      </c>
      <c r="L68" s="48">
        <v>0</v>
      </c>
      <c r="M68" s="48" t="str">
        <f t="shared" si="0"/>
        <v/>
      </c>
      <c r="N68" s="48" t="s">
        <v>10</v>
      </c>
      <c r="O68" s="48" t="s">
        <v>1233</v>
      </c>
      <c r="P68" s="48" t="s">
        <v>1234</v>
      </c>
      <c r="Q68" s="48">
        <v>3</v>
      </c>
      <c r="R68" s="48" t="s">
        <v>4</v>
      </c>
      <c r="S68" s="48" t="e" cm="1">
        <f t="array" ref="S68">_xlfn.XLOOKUP(O68,#REF!,#REF!,"",0,1)</f>
        <v>#REF!</v>
      </c>
      <c r="W68" s="48" t="s">
        <v>4</v>
      </c>
    </row>
    <row r="69" spans="1:23">
      <c r="A69" s="32" t="s">
        <v>13</v>
      </c>
      <c r="B69" s="47" t="s">
        <v>1235</v>
      </c>
      <c r="C69" s="48" t="s">
        <v>1236</v>
      </c>
      <c r="D69" s="173">
        <v>3</v>
      </c>
      <c r="E69" s="173" t="s">
        <v>16</v>
      </c>
      <c r="F69" s="173"/>
      <c r="G69" s="195" t="e">
        <f>J69*D69</f>
        <v>#REF!</v>
      </c>
      <c r="H69" s="195">
        <f>K69*D69</f>
        <v>0</v>
      </c>
      <c r="I69" s="195">
        <f>L69*D69</f>
        <v>0</v>
      </c>
      <c r="J69" s="48" t="e" cm="1">
        <f t="array" ref="J69:L69">S69:U69</f>
        <v>#REF!</v>
      </c>
      <c r="K69" s="48">
        <v>0</v>
      </c>
      <c r="L69" s="48">
        <v>0</v>
      </c>
      <c r="M69" s="48" t="str">
        <f t="shared" si="0"/>
        <v/>
      </c>
      <c r="N69" s="48" t="s">
        <v>13</v>
      </c>
      <c r="O69" s="48" t="s">
        <v>1235</v>
      </c>
      <c r="P69" s="48" t="s">
        <v>1236</v>
      </c>
      <c r="Q69" s="48">
        <v>3</v>
      </c>
      <c r="R69" s="48" t="s">
        <v>4</v>
      </c>
      <c r="S69" s="48" t="e" cm="1">
        <f t="array" ref="S69">_xlfn.XLOOKUP(O69,#REF!,#REF!,"",0,1)</f>
        <v>#REF!</v>
      </c>
      <c r="W69" s="48" t="s">
        <v>4</v>
      </c>
    </row>
    <row r="70" spans="1:23">
      <c r="A70" s="32" t="s">
        <v>7</v>
      </c>
      <c r="B70" s="47" t="s">
        <v>1240</v>
      </c>
      <c r="C70" s="48" t="s">
        <v>1241</v>
      </c>
      <c r="D70" s="173">
        <v>1961</v>
      </c>
      <c r="E70" s="173" t="s">
        <v>1975</v>
      </c>
      <c r="F70" s="173"/>
      <c r="G70" s="195" t="e">
        <f>J70*D70</f>
        <v>#REF!</v>
      </c>
      <c r="H70" s="195">
        <f>K70*D70</f>
        <v>0</v>
      </c>
      <c r="I70" s="195">
        <f>L70*D70</f>
        <v>0</v>
      </c>
      <c r="J70" s="48" t="e" cm="1">
        <f t="array" ref="J70:L70">S70:U70</f>
        <v>#REF!</v>
      </c>
      <c r="K70" s="48">
        <v>0</v>
      </c>
      <c r="L70" s="48">
        <v>0</v>
      </c>
      <c r="M70" s="48" t="str">
        <f t="shared" si="0"/>
        <v/>
      </c>
      <c r="N70" s="48" t="s">
        <v>7</v>
      </c>
      <c r="O70" s="48" t="s">
        <v>1240</v>
      </c>
      <c r="P70" s="48" t="s">
        <v>1241</v>
      </c>
      <c r="Q70" s="48">
        <v>1961</v>
      </c>
      <c r="R70" s="48" t="s">
        <v>4</v>
      </c>
      <c r="S70" s="48" t="e" cm="1">
        <f t="array" ref="S70">_xlfn.XLOOKUP(O70,#REF!,#REF!,"",0,1)</f>
        <v>#REF!</v>
      </c>
      <c r="W70" s="48" t="s">
        <v>4</v>
      </c>
    </row>
    <row r="71" spans="1:23">
      <c r="A71" s="32" t="s">
        <v>10</v>
      </c>
      <c r="B71" s="47" t="s">
        <v>1242</v>
      </c>
      <c r="C71" s="48" t="s">
        <v>1243</v>
      </c>
      <c r="D71" s="173">
        <v>914</v>
      </c>
      <c r="E71" s="173"/>
      <c r="F71" s="173"/>
      <c r="G71" s="173"/>
      <c r="H71" s="173"/>
      <c r="I71" s="173"/>
      <c r="J71" s="48" t="e" cm="1">
        <f t="array" ref="J71:L71">S71:U71</f>
        <v>#REF!</v>
      </c>
      <c r="K71" s="48">
        <v>0</v>
      </c>
      <c r="L71" s="48">
        <v>0</v>
      </c>
      <c r="M71" s="48" t="str">
        <f t="shared" si="0"/>
        <v/>
      </c>
      <c r="N71" s="48" t="s">
        <v>10</v>
      </c>
      <c r="O71" s="48" t="s">
        <v>1242</v>
      </c>
      <c r="P71" s="48" t="s">
        <v>1243</v>
      </c>
      <c r="Q71" s="48">
        <v>914</v>
      </c>
      <c r="R71" s="48" t="s">
        <v>4</v>
      </c>
      <c r="S71" s="48" t="e" cm="1">
        <f t="array" ref="S71">_xlfn.XLOOKUP(O71,#REF!,#REF!,"",0,1)</f>
        <v>#REF!</v>
      </c>
      <c r="W71" s="48" t="s">
        <v>4</v>
      </c>
    </row>
    <row r="72" spans="1:23">
      <c r="A72" s="32" t="s">
        <v>13</v>
      </c>
      <c r="B72" s="47" t="s">
        <v>1244</v>
      </c>
      <c r="C72" s="48" t="s">
        <v>1245</v>
      </c>
      <c r="D72" s="173">
        <v>906</v>
      </c>
      <c r="E72" s="173" t="s">
        <v>7</v>
      </c>
      <c r="F72" s="173"/>
      <c r="G72" s="195" t="e">
        <f>J72*D72</f>
        <v>#REF!</v>
      </c>
      <c r="H72" s="195">
        <f>K72*D72</f>
        <v>0</v>
      </c>
      <c r="I72" s="195">
        <f>L72*D72</f>
        <v>0</v>
      </c>
      <c r="J72" s="48" t="e" cm="1">
        <f t="array" ref="J72:L72">S72:U72</f>
        <v>#REF!</v>
      </c>
      <c r="K72" s="48">
        <v>0</v>
      </c>
      <c r="L72" s="48">
        <v>0</v>
      </c>
      <c r="M72" s="48" t="str">
        <f t="shared" ref="M72:M135" si="5">IF(A72&amp;B72&amp;C72&amp;D72=N72&amp;O72&amp;P72&amp;Q72,"","F")</f>
        <v/>
      </c>
      <c r="N72" s="48" t="s">
        <v>13</v>
      </c>
      <c r="O72" s="48" t="s">
        <v>1244</v>
      </c>
      <c r="P72" s="48" t="s">
        <v>1245</v>
      </c>
      <c r="Q72" s="48">
        <v>906</v>
      </c>
      <c r="R72" s="48" t="s">
        <v>4</v>
      </c>
      <c r="S72" s="48" t="e" cm="1">
        <f t="array" ref="S72">_xlfn.XLOOKUP(O72,#REF!,#REF!,"",0,1)</f>
        <v>#REF!</v>
      </c>
      <c r="W72" s="48" t="s">
        <v>4</v>
      </c>
    </row>
    <row r="73" spans="1:23">
      <c r="A73" s="32" t="s">
        <v>13</v>
      </c>
      <c r="B73" s="47" t="s">
        <v>1258</v>
      </c>
      <c r="C73" s="48" t="s">
        <v>1259</v>
      </c>
      <c r="D73" s="173">
        <v>6</v>
      </c>
      <c r="E73" s="173" t="s">
        <v>7</v>
      </c>
      <c r="F73" s="173"/>
      <c r="G73" s="195" t="e">
        <f>J73*D73</f>
        <v>#REF!</v>
      </c>
      <c r="H73" s="195">
        <f>K73*D73</f>
        <v>0</v>
      </c>
      <c r="I73" s="195">
        <f>L73*D73</f>
        <v>0</v>
      </c>
      <c r="J73" s="48" t="e" cm="1">
        <f t="array" ref="J73:L73">S73:U73</f>
        <v>#REF!</v>
      </c>
      <c r="K73" s="48">
        <v>0</v>
      </c>
      <c r="L73" s="48">
        <v>0</v>
      </c>
      <c r="M73" s="48" t="str">
        <f t="shared" si="5"/>
        <v/>
      </c>
      <c r="N73" s="48" t="s">
        <v>13</v>
      </c>
      <c r="O73" s="48" t="s">
        <v>1258</v>
      </c>
      <c r="P73" s="48" t="s">
        <v>1259</v>
      </c>
      <c r="Q73" s="48">
        <v>6</v>
      </c>
      <c r="R73" s="48" t="s">
        <v>4</v>
      </c>
      <c r="S73" s="48" t="e" cm="1">
        <f t="array" ref="S73">_xlfn.XLOOKUP(O73,#REF!,#REF!,"",0,1)</f>
        <v>#REF!</v>
      </c>
      <c r="W73" s="48" t="s">
        <v>4</v>
      </c>
    </row>
    <row r="74" spans="1:23">
      <c r="A74" s="32" t="s">
        <v>13</v>
      </c>
      <c r="B74" s="47" t="s">
        <v>1265</v>
      </c>
      <c r="C74" s="48" t="s">
        <v>1266</v>
      </c>
      <c r="D74" s="173">
        <v>2</v>
      </c>
      <c r="E74" s="173" t="s">
        <v>7</v>
      </c>
      <c r="F74" s="173"/>
      <c r="G74" s="195" t="e">
        <f>J74*D74</f>
        <v>#REF!</v>
      </c>
      <c r="H74" s="195">
        <f>K74*D74</f>
        <v>0</v>
      </c>
      <c r="I74" s="195">
        <f>L74*D74</f>
        <v>0</v>
      </c>
      <c r="J74" s="48" t="e" cm="1">
        <f t="array" ref="J74:L74">S74:U74</f>
        <v>#REF!</v>
      </c>
      <c r="K74" s="48">
        <v>0</v>
      </c>
      <c r="L74" s="48">
        <v>0</v>
      </c>
      <c r="M74" s="48" t="str">
        <f t="shared" si="5"/>
        <v/>
      </c>
      <c r="N74" s="48" t="s">
        <v>13</v>
      </c>
      <c r="O74" s="48" t="s">
        <v>1265</v>
      </c>
      <c r="P74" s="48" t="s">
        <v>1266</v>
      </c>
      <c r="Q74" s="48">
        <v>2</v>
      </c>
      <c r="R74" s="48" t="s">
        <v>4</v>
      </c>
      <c r="S74" s="48" t="e" cm="1">
        <f t="array" ref="S74">_xlfn.XLOOKUP(O74,#REF!,#REF!,"",0,1)</f>
        <v>#REF!</v>
      </c>
      <c r="W74" s="48" t="s">
        <v>4</v>
      </c>
    </row>
    <row r="75" spans="1:23">
      <c r="A75" s="32" t="s">
        <v>10</v>
      </c>
      <c r="B75" s="47" t="s">
        <v>1271</v>
      </c>
      <c r="C75" s="48" t="s">
        <v>1272</v>
      </c>
      <c r="D75" s="173">
        <v>862</v>
      </c>
      <c r="E75" s="173"/>
      <c r="F75" s="173"/>
      <c r="G75" s="173"/>
      <c r="H75" s="173"/>
      <c r="I75" s="173"/>
      <c r="J75" s="48" t="e" cm="1">
        <f t="array" ref="J75:L75">S75:U75</f>
        <v>#REF!</v>
      </c>
      <c r="K75" s="48">
        <v>0</v>
      </c>
      <c r="L75" s="48">
        <v>0</v>
      </c>
      <c r="M75" s="48" t="str">
        <f t="shared" si="5"/>
        <v/>
      </c>
      <c r="N75" s="48" t="s">
        <v>10</v>
      </c>
      <c r="O75" s="48" t="s">
        <v>1271</v>
      </c>
      <c r="P75" s="48" t="s">
        <v>1272</v>
      </c>
      <c r="Q75" s="48">
        <v>862</v>
      </c>
      <c r="R75" s="48" t="s">
        <v>4</v>
      </c>
      <c r="S75" s="48" t="e" cm="1">
        <f t="array" ref="S75">_xlfn.XLOOKUP(O75,#REF!,#REF!,"",0,1)</f>
        <v>#REF!</v>
      </c>
      <c r="W75" s="48" t="s">
        <v>4</v>
      </c>
    </row>
    <row r="76" spans="1:23">
      <c r="A76" s="32" t="s">
        <v>13</v>
      </c>
      <c r="B76" s="47" t="s">
        <v>1273</v>
      </c>
      <c r="C76" s="48" t="s">
        <v>1274</v>
      </c>
      <c r="D76" s="173">
        <v>173</v>
      </c>
      <c r="E76" s="173" t="s">
        <v>647</v>
      </c>
      <c r="F76" s="173"/>
      <c r="G76" s="195" t="e">
        <f>J76*D76</f>
        <v>#REF!</v>
      </c>
      <c r="H76" s="195">
        <f>K76*D76</f>
        <v>0</v>
      </c>
      <c r="I76" s="195">
        <f>L76*D76</f>
        <v>0</v>
      </c>
      <c r="J76" s="48" t="e" cm="1">
        <f t="array" ref="J76:L76">S76:U76</f>
        <v>#REF!</v>
      </c>
      <c r="K76" s="48">
        <v>0</v>
      </c>
      <c r="L76" s="48">
        <v>0</v>
      </c>
      <c r="M76" s="48" t="str">
        <f t="shared" si="5"/>
        <v/>
      </c>
      <c r="N76" s="48" t="s">
        <v>13</v>
      </c>
      <c r="O76" s="48" t="s">
        <v>1273</v>
      </c>
      <c r="P76" s="48" t="s">
        <v>1274</v>
      </c>
      <c r="Q76" s="48">
        <v>173</v>
      </c>
      <c r="R76" s="48" t="s">
        <v>4</v>
      </c>
      <c r="S76" s="48" t="e" cm="1">
        <f t="array" ref="S76">_xlfn.XLOOKUP(O76,#REF!,#REF!,"",0,1)</f>
        <v>#REF!</v>
      </c>
      <c r="W76" s="48" t="s">
        <v>4</v>
      </c>
    </row>
    <row r="77" spans="1:23">
      <c r="A77" s="32" t="s">
        <v>13</v>
      </c>
      <c r="B77" s="47" t="s">
        <v>1297</v>
      </c>
      <c r="C77" s="48" t="s">
        <v>1298</v>
      </c>
      <c r="D77" s="173">
        <v>575</v>
      </c>
      <c r="E77" s="173" t="s">
        <v>21</v>
      </c>
      <c r="F77" s="173"/>
      <c r="G77" s="195" t="e">
        <f>J77*D77</f>
        <v>#REF!</v>
      </c>
      <c r="H77" s="195">
        <f>K77*D77</f>
        <v>0</v>
      </c>
      <c r="I77" s="195">
        <f>L77*D77</f>
        <v>0</v>
      </c>
      <c r="J77" s="48" t="e" cm="1">
        <f t="array" ref="J77:L77">S77:U77</f>
        <v>#REF!</v>
      </c>
      <c r="K77" s="48">
        <v>0</v>
      </c>
      <c r="L77" s="48">
        <v>0</v>
      </c>
      <c r="M77" s="48" t="str">
        <f t="shared" si="5"/>
        <v/>
      </c>
      <c r="N77" s="48" t="s">
        <v>13</v>
      </c>
      <c r="O77" s="48" t="s">
        <v>1297</v>
      </c>
      <c r="P77" s="48" t="s">
        <v>1298</v>
      </c>
      <c r="Q77" s="48">
        <v>575</v>
      </c>
      <c r="R77" s="48" t="s">
        <v>4</v>
      </c>
      <c r="S77" s="48" t="e" cm="1">
        <f t="array" ref="S77">_xlfn.XLOOKUP(O77,#REF!,#REF!,"",0,1)</f>
        <v>#REF!</v>
      </c>
      <c r="W77" s="48" t="s">
        <v>4</v>
      </c>
    </row>
    <row r="78" spans="1:23">
      <c r="A78" s="32" t="s">
        <v>13</v>
      </c>
      <c r="B78" s="47" t="s">
        <v>1311</v>
      </c>
      <c r="C78" s="48" t="s">
        <v>1312</v>
      </c>
      <c r="D78" s="173">
        <v>48</v>
      </c>
      <c r="E78" s="173" t="s">
        <v>16</v>
      </c>
      <c r="F78" s="173"/>
      <c r="G78" s="195" t="e">
        <f>J78*D78</f>
        <v>#REF!</v>
      </c>
      <c r="H78" s="195">
        <f>K78*D78</f>
        <v>0</v>
      </c>
      <c r="I78" s="195">
        <f>L78*D78</f>
        <v>0</v>
      </c>
      <c r="J78" s="48" t="e" cm="1">
        <f t="array" ref="J78:L78">S78:U78</f>
        <v>#REF!</v>
      </c>
      <c r="K78" s="48">
        <v>0</v>
      </c>
      <c r="L78" s="48">
        <v>0</v>
      </c>
      <c r="M78" s="48" t="str">
        <f t="shared" si="5"/>
        <v>F</v>
      </c>
      <c r="N78" s="48" t="s">
        <v>13</v>
      </c>
      <c r="O78" s="48" t="s">
        <v>1311</v>
      </c>
      <c r="P78" s="48" t="s">
        <v>1314</v>
      </c>
      <c r="Q78" s="48">
        <v>48</v>
      </c>
      <c r="R78" s="48" t="s">
        <v>4</v>
      </c>
      <c r="S78" s="48" t="e" cm="1">
        <f t="array" ref="S78">_xlfn.XLOOKUP(O78,#REF!,#REF!,"",0,1)</f>
        <v>#REF!</v>
      </c>
      <c r="W78" s="48" t="s">
        <v>4</v>
      </c>
    </row>
    <row r="79" spans="1:23">
      <c r="A79" s="32" t="s">
        <v>13</v>
      </c>
      <c r="B79" s="47" t="s">
        <v>1332</v>
      </c>
      <c r="C79" s="48" t="s">
        <v>1333</v>
      </c>
      <c r="D79" s="173">
        <v>66</v>
      </c>
      <c r="E79" s="173" t="s">
        <v>16</v>
      </c>
      <c r="F79" s="173"/>
      <c r="G79" s="195" t="e">
        <f>J79*D79</f>
        <v>#REF!</v>
      </c>
      <c r="H79" s="195">
        <f>K79*D79</f>
        <v>0</v>
      </c>
      <c r="I79" s="195">
        <f>L79*D79</f>
        <v>0</v>
      </c>
      <c r="J79" s="48" t="e" cm="1">
        <f t="array" ref="J79:L79">S79:U79</f>
        <v>#REF!</v>
      </c>
      <c r="K79" s="48">
        <v>0</v>
      </c>
      <c r="L79" s="48">
        <v>0</v>
      </c>
      <c r="M79" s="48" t="str">
        <f t="shared" si="5"/>
        <v/>
      </c>
      <c r="N79" s="48" t="s">
        <v>13</v>
      </c>
      <c r="O79" s="48" t="s">
        <v>1332</v>
      </c>
      <c r="P79" s="48" t="s">
        <v>1333</v>
      </c>
      <c r="Q79" s="48">
        <v>66</v>
      </c>
      <c r="R79" s="48" t="s">
        <v>4</v>
      </c>
      <c r="S79" s="48" t="e" cm="1">
        <f t="array" ref="S79">_xlfn.XLOOKUP(O79,#REF!,#REF!,"",0,1)</f>
        <v>#REF!</v>
      </c>
      <c r="W79" s="48" t="s">
        <v>4</v>
      </c>
    </row>
    <row r="80" spans="1:23">
      <c r="A80" s="32" t="s">
        <v>10</v>
      </c>
      <c r="B80" s="47" t="s">
        <v>1351</v>
      </c>
      <c r="C80" s="48" t="s">
        <v>1352</v>
      </c>
      <c r="D80" s="173">
        <v>185</v>
      </c>
      <c r="E80" s="173"/>
      <c r="F80" s="173"/>
      <c r="G80" s="173"/>
      <c r="H80" s="173"/>
      <c r="I80" s="173"/>
      <c r="J80" s="48" t="e" cm="1">
        <f t="array" ref="J80:L80">S80:U80</f>
        <v>#REF!</v>
      </c>
      <c r="K80" s="48">
        <v>0</v>
      </c>
      <c r="L80" s="48">
        <v>0</v>
      </c>
      <c r="M80" s="48" t="str">
        <f t="shared" si="5"/>
        <v/>
      </c>
      <c r="N80" s="48" t="s">
        <v>10</v>
      </c>
      <c r="O80" s="48" t="s">
        <v>1351</v>
      </c>
      <c r="P80" s="48" t="s">
        <v>1352</v>
      </c>
      <c r="Q80" s="48">
        <v>185</v>
      </c>
      <c r="R80" s="48" t="s">
        <v>4</v>
      </c>
      <c r="S80" s="48" t="e" cm="1">
        <f t="array" ref="S80">_xlfn.XLOOKUP(O80,#REF!,#REF!,"",0,1)</f>
        <v>#REF!</v>
      </c>
      <c r="W80" s="48" t="s">
        <v>4</v>
      </c>
    </row>
    <row r="81" spans="1:23">
      <c r="A81" s="32" t="s">
        <v>13</v>
      </c>
      <c r="B81" s="47" t="s">
        <v>1353</v>
      </c>
      <c r="C81" s="48" t="s">
        <v>1354</v>
      </c>
      <c r="D81" s="173">
        <v>3</v>
      </c>
      <c r="E81" s="173" t="s">
        <v>16</v>
      </c>
      <c r="F81" s="173"/>
      <c r="G81" s="195" t="e">
        <f>J81*D81</f>
        <v>#REF!</v>
      </c>
      <c r="H81" s="195">
        <f>K81*D81</f>
        <v>0</v>
      </c>
      <c r="I81" s="195">
        <f>L81*D81</f>
        <v>0</v>
      </c>
      <c r="J81" s="48" t="e" cm="1">
        <f t="array" ref="J81:L81">S81:U81</f>
        <v>#REF!</v>
      </c>
      <c r="K81" s="48">
        <v>0</v>
      </c>
      <c r="L81" s="48">
        <v>0</v>
      </c>
      <c r="M81" s="48" t="str">
        <f t="shared" si="5"/>
        <v/>
      </c>
      <c r="N81" s="48" t="s">
        <v>13</v>
      </c>
      <c r="O81" s="48" t="s">
        <v>1353</v>
      </c>
      <c r="P81" s="48" t="s">
        <v>1354</v>
      </c>
      <c r="Q81" s="48">
        <v>3</v>
      </c>
      <c r="R81" s="48" t="s">
        <v>4</v>
      </c>
      <c r="S81" s="48" t="e" cm="1">
        <f t="array" ref="S81">_xlfn.XLOOKUP(O81,#REF!,#REF!,"",0,1)</f>
        <v>#REF!</v>
      </c>
      <c r="W81" s="48" t="s">
        <v>4</v>
      </c>
    </row>
    <row r="82" spans="1:23">
      <c r="A82" s="32" t="s">
        <v>13</v>
      </c>
      <c r="B82" s="47" t="s">
        <v>1361</v>
      </c>
      <c r="C82" s="48" t="s">
        <v>1362</v>
      </c>
      <c r="D82" s="173">
        <v>171</v>
      </c>
      <c r="E82" s="173" t="s">
        <v>16</v>
      </c>
      <c r="F82" s="173"/>
      <c r="G82" s="195" t="e">
        <f>J82*D82</f>
        <v>#REF!</v>
      </c>
      <c r="H82" s="195">
        <f>K82*D82</f>
        <v>0</v>
      </c>
      <c r="I82" s="195">
        <f>L82*D82</f>
        <v>0</v>
      </c>
      <c r="J82" s="48" t="e" cm="1">
        <f t="array" ref="J82:L82">S82:U82</f>
        <v>#REF!</v>
      </c>
      <c r="K82" s="48">
        <v>0</v>
      </c>
      <c r="L82" s="48">
        <v>0</v>
      </c>
      <c r="M82" s="48" t="str">
        <f t="shared" si="5"/>
        <v/>
      </c>
      <c r="N82" s="48" t="s">
        <v>13</v>
      </c>
      <c r="O82" s="48" t="s">
        <v>1361</v>
      </c>
      <c r="P82" s="48" t="s">
        <v>1362</v>
      </c>
      <c r="Q82" s="48">
        <v>171</v>
      </c>
      <c r="R82" s="48" t="s">
        <v>4</v>
      </c>
      <c r="S82" s="48" t="e" cm="1">
        <f t="array" ref="S82">_xlfn.XLOOKUP(O82,#REF!,#REF!,"",0,1)</f>
        <v>#REF!</v>
      </c>
      <c r="W82" s="48" t="s">
        <v>4</v>
      </c>
    </row>
    <row r="83" spans="1:23">
      <c r="A83" s="32" t="s">
        <v>13</v>
      </c>
      <c r="B83" s="47" t="s">
        <v>1376</v>
      </c>
      <c r="C83" s="48" t="s">
        <v>1377</v>
      </c>
      <c r="D83" s="173">
        <v>11</v>
      </c>
      <c r="E83" s="173" t="s">
        <v>16</v>
      </c>
      <c r="F83" s="173"/>
      <c r="G83" s="195" t="e">
        <f>J83*D83</f>
        <v>#REF!</v>
      </c>
      <c r="H83" s="195">
        <f>K83*D83</f>
        <v>0</v>
      </c>
      <c r="I83" s="195">
        <f>L83*D83</f>
        <v>0</v>
      </c>
      <c r="J83" s="48" t="e" cm="1">
        <f t="array" ref="J83:L83">S83:U83</f>
        <v>#REF!</v>
      </c>
      <c r="K83" s="48">
        <v>0</v>
      </c>
      <c r="L83" s="48">
        <v>0</v>
      </c>
      <c r="M83" s="48" t="str">
        <f t="shared" si="5"/>
        <v/>
      </c>
      <c r="N83" s="48" t="s">
        <v>13</v>
      </c>
      <c r="O83" s="48" t="s">
        <v>1376</v>
      </c>
      <c r="P83" s="48" t="s">
        <v>2065</v>
      </c>
      <c r="Q83" s="48">
        <v>11</v>
      </c>
      <c r="R83" s="48" t="s">
        <v>4</v>
      </c>
      <c r="S83" s="48" t="e" cm="1">
        <f t="array" ref="S83">_xlfn.XLOOKUP(O83,#REF!,#REF!,"",0,1)</f>
        <v>#REF!</v>
      </c>
      <c r="W83" s="48" t="s">
        <v>4</v>
      </c>
    </row>
    <row r="84" spans="1:23">
      <c r="A84" s="32" t="s">
        <v>7</v>
      </c>
      <c r="B84" s="47" t="s">
        <v>1383</v>
      </c>
      <c r="C84" s="48" t="s">
        <v>1384</v>
      </c>
      <c r="D84" s="173">
        <v>594</v>
      </c>
      <c r="E84" s="173" t="s">
        <v>1975</v>
      </c>
      <c r="F84" s="173"/>
      <c r="G84" s="195" t="e">
        <f>J84*D84</f>
        <v>#REF!</v>
      </c>
      <c r="H84" s="195">
        <f>K84*D84</f>
        <v>0</v>
      </c>
      <c r="I84" s="195">
        <f>L84*D84</f>
        <v>0</v>
      </c>
      <c r="J84" s="48" t="e" cm="1">
        <f t="array" ref="J84:L84">S84:U84</f>
        <v>#REF!</v>
      </c>
      <c r="K84" s="48">
        <v>0</v>
      </c>
      <c r="L84" s="48">
        <v>0</v>
      </c>
      <c r="M84" s="48" t="str">
        <f t="shared" si="5"/>
        <v/>
      </c>
      <c r="N84" s="48" t="s">
        <v>7</v>
      </c>
      <c r="O84" s="48" t="s">
        <v>1383</v>
      </c>
      <c r="P84" s="48" t="s">
        <v>1384</v>
      </c>
      <c r="Q84" s="48">
        <v>594</v>
      </c>
      <c r="R84" s="48" t="s">
        <v>4</v>
      </c>
      <c r="S84" s="48" t="e" cm="1">
        <f t="array" ref="S84">_xlfn.XLOOKUP(O84,#REF!,#REF!,"",0,1)</f>
        <v>#REF!</v>
      </c>
      <c r="W84" s="48" t="s">
        <v>4</v>
      </c>
    </row>
    <row r="85" spans="1:23">
      <c r="A85" s="32" t="s">
        <v>10</v>
      </c>
      <c r="B85" s="47" t="s">
        <v>1385</v>
      </c>
      <c r="C85" s="48" t="s">
        <v>1386</v>
      </c>
      <c r="D85" s="173">
        <v>1</v>
      </c>
      <c r="E85" s="173"/>
      <c r="F85" s="173"/>
      <c r="G85" s="173"/>
      <c r="H85" s="173"/>
      <c r="I85" s="173"/>
      <c r="J85" s="48" t="e" cm="1">
        <f t="array" ref="J85:L85">S85:U85</f>
        <v>#REF!</v>
      </c>
      <c r="K85" s="48">
        <v>0</v>
      </c>
      <c r="L85" s="48">
        <v>0</v>
      </c>
      <c r="M85" s="48" t="str">
        <f t="shared" si="5"/>
        <v/>
      </c>
      <c r="N85" s="48" t="s">
        <v>10</v>
      </c>
      <c r="O85" s="48" t="s">
        <v>1385</v>
      </c>
      <c r="P85" s="48" t="s">
        <v>1386</v>
      </c>
      <c r="Q85" s="48">
        <v>1</v>
      </c>
      <c r="R85" s="48" t="s">
        <v>4</v>
      </c>
      <c r="S85" s="48" t="e" cm="1">
        <f t="array" ref="S85">_xlfn.XLOOKUP(O85,#REF!,#REF!,"",0,1)</f>
        <v>#REF!</v>
      </c>
      <c r="W85" s="48" t="s">
        <v>4</v>
      </c>
    </row>
    <row r="86" spans="1:23">
      <c r="A86" s="32" t="s">
        <v>13</v>
      </c>
      <c r="B86" s="47" t="s">
        <v>1387</v>
      </c>
      <c r="C86" s="48" t="s">
        <v>1386</v>
      </c>
      <c r="D86" s="173">
        <v>1</v>
      </c>
      <c r="E86" s="173" t="s">
        <v>16</v>
      </c>
      <c r="F86" s="173"/>
      <c r="G86" s="195" t="e">
        <f>J86*D86</f>
        <v>#REF!</v>
      </c>
      <c r="H86" s="195">
        <f>K86*D86</f>
        <v>0</v>
      </c>
      <c r="I86" s="195">
        <f>L86*D86</f>
        <v>0</v>
      </c>
      <c r="J86" s="48" t="e" cm="1">
        <f t="array" ref="J86:L86">S86:U86</f>
        <v>#REF!</v>
      </c>
      <c r="K86" s="48">
        <v>0</v>
      </c>
      <c r="L86" s="48">
        <v>0</v>
      </c>
      <c r="M86" s="48" t="str">
        <f t="shared" si="5"/>
        <v/>
      </c>
      <c r="N86" s="48" t="s">
        <v>13</v>
      </c>
      <c r="O86" s="48" t="s">
        <v>1387</v>
      </c>
      <c r="P86" s="48" t="s">
        <v>1386</v>
      </c>
      <c r="Q86" s="48">
        <v>1</v>
      </c>
      <c r="R86" s="48" t="s">
        <v>4</v>
      </c>
      <c r="S86" s="48" t="e" cm="1">
        <f t="array" ref="S86">_xlfn.XLOOKUP(O86,#REF!,#REF!,"",0,1)</f>
        <v>#REF!</v>
      </c>
      <c r="W86" s="48" t="s">
        <v>4</v>
      </c>
    </row>
    <row r="87" spans="1:23">
      <c r="A87" s="32" t="s">
        <v>10</v>
      </c>
      <c r="B87" s="47" t="s">
        <v>1393</v>
      </c>
      <c r="C87" s="48" t="s">
        <v>1394</v>
      </c>
      <c r="D87" s="173">
        <v>34</v>
      </c>
      <c r="E87" s="173"/>
      <c r="F87" s="173"/>
      <c r="G87" s="173"/>
      <c r="H87" s="173"/>
      <c r="I87" s="173"/>
      <c r="J87" s="48" t="e" cm="1">
        <f t="array" ref="J87:L87">S87:U87</f>
        <v>#REF!</v>
      </c>
      <c r="K87" s="48">
        <v>0</v>
      </c>
      <c r="L87" s="48">
        <v>0</v>
      </c>
      <c r="M87" s="48" t="str">
        <f t="shared" si="5"/>
        <v/>
      </c>
      <c r="N87" s="48" t="s">
        <v>10</v>
      </c>
      <c r="O87" s="48" t="s">
        <v>1393</v>
      </c>
      <c r="P87" s="48" t="s">
        <v>1394</v>
      </c>
      <c r="Q87" s="48">
        <v>34</v>
      </c>
      <c r="R87" s="48" t="s">
        <v>4</v>
      </c>
      <c r="S87" s="48" t="e" cm="1">
        <f t="array" ref="S87">_xlfn.XLOOKUP(O87,#REF!,#REF!,"",0,1)</f>
        <v>#REF!</v>
      </c>
      <c r="W87" s="48" t="s">
        <v>4</v>
      </c>
    </row>
    <row r="88" spans="1:23">
      <c r="A88" s="32" t="s">
        <v>13</v>
      </c>
      <c r="B88" s="47" t="s">
        <v>1395</v>
      </c>
      <c r="C88" s="48" t="s">
        <v>1394</v>
      </c>
      <c r="D88" s="173">
        <v>34</v>
      </c>
      <c r="E88" s="173" t="s">
        <v>7</v>
      </c>
      <c r="F88" s="173"/>
      <c r="G88" s="195" t="e">
        <f>J88*D88</f>
        <v>#REF!</v>
      </c>
      <c r="H88" s="195">
        <f>K88*D88</f>
        <v>0</v>
      </c>
      <c r="I88" s="195">
        <f>L88*D88</f>
        <v>0</v>
      </c>
      <c r="J88" s="48" t="e" cm="1">
        <f t="array" ref="J88:L88">S88:U88</f>
        <v>#REF!</v>
      </c>
      <c r="K88" s="48">
        <v>0</v>
      </c>
      <c r="L88" s="48">
        <v>0</v>
      </c>
      <c r="M88" s="48" t="str">
        <f t="shared" si="5"/>
        <v/>
      </c>
      <c r="N88" s="48" t="s">
        <v>13</v>
      </c>
      <c r="O88" s="48" t="s">
        <v>1395</v>
      </c>
      <c r="P88" s="48" t="s">
        <v>1394</v>
      </c>
      <c r="Q88" s="48">
        <v>34</v>
      </c>
      <c r="R88" s="48" t="s">
        <v>4</v>
      </c>
      <c r="S88" s="48" t="e" cm="1">
        <f t="array" ref="S88">_xlfn.XLOOKUP(O88,#REF!,#REF!,"",0,1)</f>
        <v>#REF!</v>
      </c>
      <c r="W88" s="48" t="s">
        <v>4</v>
      </c>
    </row>
    <row r="89" spans="1:23">
      <c r="A89" s="32" t="s">
        <v>10</v>
      </c>
      <c r="B89" s="47" t="s">
        <v>1398</v>
      </c>
      <c r="C89" s="48" t="s">
        <v>1399</v>
      </c>
      <c r="D89" s="173">
        <v>559</v>
      </c>
      <c r="E89" s="173"/>
      <c r="F89" s="173"/>
      <c r="G89" s="173"/>
      <c r="H89" s="173"/>
      <c r="I89" s="173"/>
      <c r="J89" s="48" t="e" cm="1">
        <f t="array" ref="J89:L89">S89:U89</f>
        <v>#REF!</v>
      </c>
      <c r="K89" s="48">
        <v>0</v>
      </c>
      <c r="L89" s="48">
        <v>0</v>
      </c>
      <c r="M89" s="48" t="str">
        <f t="shared" si="5"/>
        <v/>
      </c>
      <c r="N89" s="48" t="s">
        <v>10</v>
      </c>
      <c r="O89" s="48" t="s">
        <v>1398</v>
      </c>
      <c r="P89" s="48" t="s">
        <v>1399</v>
      </c>
      <c r="Q89" s="48">
        <v>559</v>
      </c>
      <c r="R89" s="48" t="s">
        <v>4</v>
      </c>
      <c r="S89" s="48" t="e" cm="1">
        <f t="array" ref="S89">_xlfn.XLOOKUP(O89,#REF!,#REF!,"",0,1)</f>
        <v>#REF!</v>
      </c>
      <c r="W89" s="48" t="s">
        <v>4</v>
      </c>
    </row>
    <row r="90" spans="1:23">
      <c r="A90" s="32" t="s">
        <v>13</v>
      </c>
      <c r="B90" s="47" t="s">
        <v>1400</v>
      </c>
      <c r="C90" s="48" t="s">
        <v>1399</v>
      </c>
      <c r="D90" s="173">
        <v>559</v>
      </c>
      <c r="E90" s="173" t="s">
        <v>16</v>
      </c>
      <c r="F90" s="173"/>
      <c r="G90" s="195" t="e">
        <f>J90*D90</f>
        <v>#REF!</v>
      </c>
      <c r="H90" s="195">
        <f>K90*D90</f>
        <v>0</v>
      </c>
      <c r="I90" s="195">
        <f>L90*D90</f>
        <v>0</v>
      </c>
      <c r="J90" s="48" t="e" cm="1">
        <f t="array" ref="J90:L90">S90:U90</f>
        <v>#REF!</v>
      </c>
      <c r="K90" s="48">
        <v>0</v>
      </c>
      <c r="L90" s="48">
        <v>0</v>
      </c>
      <c r="M90" s="48" t="str">
        <f t="shared" si="5"/>
        <v/>
      </c>
      <c r="N90" s="48" t="s">
        <v>13</v>
      </c>
      <c r="O90" s="48" t="s">
        <v>1400</v>
      </c>
      <c r="P90" s="48" t="s">
        <v>1399</v>
      </c>
      <c r="Q90" s="48">
        <v>559</v>
      </c>
      <c r="R90" s="48" t="s">
        <v>4</v>
      </c>
      <c r="S90" s="48" t="e" cm="1">
        <f t="array" ref="S90">_xlfn.XLOOKUP(O90,#REF!,#REF!,"",0,1)</f>
        <v>#REF!</v>
      </c>
      <c r="W90" s="48" t="s">
        <v>4</v>
      </c>
    </row>
    <row r="91" spans="1:23">
      <c r="A91" s="32" t="s">
        <v>7</v>
      </c>
      <c r="B91" s="47" t="s">
        <v>1425</v>
      </c>
      <c r="C91" s="48" t="s">
        <v>1426</v>
      </c>
      <c r="D91" s="173">
        <v>664</v>
      </c>
      <c r="E91" s="173" t="s">
        <v>1975</v>
      </c>
      <c r="F91" s="173"/>
      <c r="G91" s="195" t="e">
        <f>J91*D91</f>
        <v>#REF!</v>
      </c>
      <c r="H91" s="195">
        <f>K91*D91</f>
        <v>0</v>
      </c>
      <c r="I91" s="195">
        <f>L91*D91</f>
        <v>0</v>
      </c>
      <c r="J91" s="48" t="e" cm="1">
        <f t="array" ref="J91:L91">S91:U91</f>
        <v>#REF!</v>
      </c>
      <c r="K91" s="48">
        <v>0</v>
      </c>
      <c r="L91" s="48">
        <v>0</v>
      </c>
      <c r="M91" s="48" t="str">
        <f t="shared" si="5"/>
        <v/>
      </c>
      <c r="N91" s="48" t="s">
        <v>7</v>
      </c>
      <c r="O91" s="48" t="s">
        <v>1425</v>
      </c>
      <c r="P91" s="48" t="s">
        <v>2159</v>
      </c>
      <c r="Q91" s="48">
        <v>664</v>
      </c>
      <c r="R91" s="48" t="s">
        <v>4</v>
      </c>
      <c r="S91" s="48" t="e" cm="1">
        <f t="array" ref="S91">_xlfn.XLOOKUP(O91,#REF!,#REF!,"",0,1)</f>
        <v>#REF!</v>
      </c>
      <c r="W91" s="48" t="s">
        <v>4</v>
      </c>
    </row>
    <row r="92" spans="1:23">
      <c r="A92" s="32" t="s">
        <v>10</v>
      </c>
      <c r="B92" s="47" t="s">
        <v>1427</v>
      </c>
      <c r="C92" s="48" t="s">
        <v>1428</v>
      </c>
      <c r="D92" s="173">
        <v>59</v>
      </c>
      <c r="E92" s="173"/>
      <c r="F92" s="173"/>
      <c r="G92" s="173"/>
      <c r="H92" s="173"/>
      <c r="I92" s="173"/>
      <c r="J92" s="48" t="e" cm="1">
        <f t="array" ref="J92:L92">S92:U92</f>
        <v>#REF!</v>
      </c>
      <c r="K92" s="48">
        <v>0</v>
      </c>
      <c r="L92" s="48">
        <v>0</v>
      </c>
      <c r="M92" s="48" t="str">
        <f t="shared" si="5"/>
        <v/>
      </c>
      <c r="N92" s="48" t="s">
        <v>10</v>
      </c>
      <c r="O92" s="48" t="s">
        <v>1427</v>
      </c>
      <c r="P92" s="48" t="s">
        <v>2151</v>
      </c>
      <c r="Q92" s="48">
        <v>59</v>
      </c>
      <c r="R92" s="48" t="s">
        <v>4</v>
      </c>
      <c r="S92" s="48" t="e" cm="1">
        <f t="array" ref="S92">_xlfn.XLOOKUP(O92,#REF!,#REF!,"",0,1)</f>
        <v>#REF!</v>
      </c>
      <c r="W92" s="48" t="s">
        <v>4</v>
      </c>
    </row>
    <row r="93" spans="1:23">
      <c r="A93" s="32" t="s">
        <v>13</v>
      </c>
      <c r="B93" s="47" t="s">
        <v>1429</v>
      </c>
      <c r="C93" s="48" t="s">
        <v>1430</v>
      </c>
      <c r="D93" s="173">
        <v>23</v>
      </c>
      <c r="E93" s="173" t="s">
        <v>7</v>
      </c>
      <c r="F93" s="173"/>
      <c r="G93" s="195" t="e">
        <f>J93*D93</f>
        <v>#REF!</v>
      </c>
      <c r="H93" s="195">
        <f>K93*D93</f>
        <v>0</v>
      </c>
      <c r="I93" s="195">
        <f>L93*D93</f>
        <v>0</v>
      </c>
      <c r="J93" s="48" t="e" cm="1">
        <f t="array" ref="J93:L93">S93:U93</f>
        <v>#REF!</v>
      </c>
      <c r="K93" s="48">
        <v>0</v>
      </c>
      <c r="L93" s="48">
        <v>0</v>
      </c>
      <c r="M93" s="48" t="str">
        <f t="shared" si="5"/>
        <v/>
      </c>
      <c r="N93" s="48" t="s">
        <v>13</v>
      </c>
      <c r="O93" s="48" t="s">
        <v>1429</v>
      </c>
      <c r="P93" s="48" t="s">
        <v>2152</v>
      </c>
      <c r="Q93" s="48">
        <v>23</v>
      </c>
      <c r="R93" s="48" t="s">
        <v>4</v>
      </c>
      <c r="S93" s="48" t="e" cm="1">
        <f t="array" ref="S93">_xlfn.XLOOKUP(O93,#REF!,#REF!,"",0,1)</f>
        <v>#REF!</v>
      </c>
      <c r="W93" s="48" t="s">
        <v>4</v>
      </c>
    </row>
    <row r="94" spans="1:23">
      <c r="A94" s="32" t="s">
        <v>13</v>
      </c>
      <c r="B94" s="47" t="s">
        <v>1447</v>
      </c>
      <c r="C94" s="48" t="s">
        <v>1448</v>
      </c>
      <c r="D94" s="173">
        <v>2</v>
      </c>
      <c r="E94" s="173" t="s">
        <v>7</v>
      </c>
      <c r="F94" s="173"/>
      <c r="G94" s="195" t="e">
        <f>J94*D94</f>
        <v>#REF!</v>
      </c>
      <c r="H94" s="195">
        <f>K94*D94</f>
        <v>0</v>
      </c>
      <c r="I94" s="195">
        <f>L94*D94</f>
        <v>0</v>
      </c>
      <c r="J94" s="48" t="e" cm="1">
        <f t="array" ref="J94:L94">S94:U94</f>
        <v>#REF!</v>
      </c>
      <c r="K94" s="48">
        <v>0</v>
      </c>
      <c r="L94" s="48">
        <v>0</v>
      </c>
      <c r="M94" s="48" t="str">
        <f t="shared" si="5"/>
        <v/>
      </c>
      <c r="N94" s="48" t="s">
        <v>13</v>
      </c>
      <c r="O94" s="48" t="s">
        <v>1447</v>
      </c>
      <c r="P94" s="48" t="s">
        <v>2068</v>
      </c>
      <c r="Q94" s="48">
        <v>2</v>
      </c>
      <c r="R94" s="48" t="s">
        <v>4</v>
      </c>
      <c r="S94" s="48" t="e" cm="1">
        <f t="array" ref="S94">_xlfn.XLOOKUP(O94,#REF!,#REF!,"",0,1)</f>
        <v>#REF!</v>
      </c>
      <c r="W94" s="48" t="s">
        <v>4</v>
      </c>
    </row>
    <row r="95" spans="1:23">
      <c r="A95" s="32" t="s">
        <v>13</v>
      </c>
      <c r="B95" s="47" t="s">
        <v>1452</v>
      </c>
      <c r="C95" s="48" t="s">
        <v>1453</v>
      </c>
      <c r="D95" s="173">
        <v>27</v>
      </c>
      <c r="E95" s="173" t="s">
        <v>7</v>
      </c>
      <c r="F95" s="173"/>
      <c r="G95" s="195" t="e">
        <f>J95*D95</f>
        <v>#REF!</v>
      </c>
      <c r="H95" s="195">
        <f>K95*D95</f>
        <v>0</v>
      </c>
      <c r="I95" s="195">
        <f>L95*D95</f>
        <v>0</v>
      </c>
      <c r="J95" s="48" t="e" cm="1">
        <f t="array" ref="J95:L95">S95:U95</f>
        <v>#REF!</v>
      </c>
      <c r="K95" s="48">
        <v>0</v>
      </c>
      <c r="L95" s="48">
        <v>0</v>
      </c>
      <c r="M95" s="48" t="str">
        <f t="shared" si="5"/>
        <v/>
      </c>
      <c r="N95" s="48" t="s">
        <v>13</v>
      </c>
      <c r="O95" s="48" t="s">
        <v>1452</v>
      </c>
      <c r="P95" s="48" t="s">
        <v>1453</v>
      </c>
      <c r="Q95" s="48">
        <v>27</v>
      </c>
      <c r="R95" s="48" t="s">
        <v>4</v>
      </c>
      <c r="S95" s="48" t="e" cm="1">
        <f t="array" ref="S95">_xlfn.XLOOKUP(O95,#REF!,#REF!,"",0,1)</f>
        <v>#REF!</v>
      </c>
      <c r="W95" s="48" t="s">
        <v>4</v>
      </c>
    </row>
    <row r="96" spans="1:23">
      <c r="A96" s="32" t="s">
        <v>13</v>
      </c>
      <c r="B96" s="47" t="s">
        <v>1463</v>
      </c>
      <c r="C96" s="48" t="s">
        <v>1464</v>
      </c>
      <c r="D96" s="173">
        <v>7</v>
      </c>
      <c r="E96" s="173" t="s">
        <v>647</v>
      </c>
      <c r="F96" s="173"/>
      <c r="G96" s="195" t="e">
        <f>J96*D96</f>
        <v>#REF!</v>
      </c>
      <c r="H96" s="195">
        <f>K96*D96</f>
        <v>0</v>
      </c>
      <c r="I96" s="195">
        <f>L96*D96</f>
        <v>0</v>
      </c>
      <c r="J96" s="48" t="e" cm="1">
        <f t="array" ref="J96:L96">S96:U96</f>
        <v>#REF!</v>
      </c>
      <c r="K96" s="48">
        <v>0</v>
      </c>
      <c r="L96" s="48">
        <v>0</v>
      </c>
      <c r="M96" s="48" t="str">
        <f t="shared" si="5"/>
        <v/>
      </c>
      <c r="N96" s="48" t="s">
        <v>13</v>
      </c>
      <c r="O96" s="48" t="s">
        <v>1463</v>
      </c>
      <c r="P96" s="48" t="s">
        <v>1464</v>
      </c>
      <c r="Q96" s="48">
        <v>7</v>
      </c>
      <c r="R96" s="48" t="s">
        <v>4</v>
      </c>
      <c r="S96" s="48" t="e" cm="1">
        <f t="array" ref="S96">_xlfn.XLOOKUP(O96,#REF!,#REF!,"",0,1)</f>
        <v>#REF!</v>
      </c>
      <c r="W96" s="48" t="s">
        <v>4</v>
      </c>
    </row>
    <row r="97" spans="1:23">
      <c r="A97" s="32" t="s">
        <v>10</v>
      </c>
      <c r="B97" s="47" t="s">
        <v>1473</v>
      </c>
      <c r="C97" s="48" t="s">
        <v>1474</v>
      </c>
      <c r="D97" s="173">
        <v>121</v>
      </c>
      <c r="E97" s="173"/>
      <c r="F97" s="173"/>
      <c r="G97" s="173"/>
      <c r="H97" s="173"/>
      <c r="I97" s="173"/>
      <c r="J97" s="48" t="e" cm="1">
        <f t="array" ref="J97:L97">S97:U97</f>
        <v>#REF!</v>
      </c>
      <c r="K97" s="48">
        <v>0</v>
      </c>
      <c r="L97" s="48">
        <v>0</v>
      </c>
      <c r="M97" s="48" t="str">
        <f t="shared" si="5"/>
        <v/>
      </c>
      <c r="N97" s="48" t="s">
        <v>10</v>
      </c>
      <c r="O97" s="48" t="s">
        <v>1473</v>
      </c>
      <c r="P97" s="48" t="s">
        <v>2153</v>
      </c>
      <c r="Q97" s="48">
        <v>121</v>
      </c>
      <c r="R97" s="48" t="s">
        <v>4</v>
      </c>
      <c r="S97" s="48" t="e" cm="1">
        <f t="array" ref="S97">_xlfn.XLOOKUP(O97,#REF!,#REF!,"",0,1)</f>
        <v>#REF!</v>
      </c>
      <c r="W97" s="48" t="s">
        <v>4</v>
      </c>
    </row>
    <row r="98" spans="1:23">
      <c r="A98" s="32" t="s">
        <v>13</v>
      </c>
      <c r="B98" s="47" t="s">
        <v>1475</v>
      </c>
      <c r="C98" s="48" t="s">
        <v>1476</v>
      </c>
      <c r="D98" s="173">
        <v>40</v>
      </c>
      <c r="E98" s="173" t="s">
        <v>647</v>
      </c>
      <c r="F98" s="173"/>
      <c r="G98" s="195" t="e">
        <f>J98*D98</f>
        <v>#REF!</v>
      </c>
      <c r="H98" s="195">
        <f>K98*D98</f>
        <v>0</v>
      </c>
      <c r="I98" s="195">
        <f>L98*D98</f>
        <v>0</v>
      </c>
      <c r="J98" s="48" t="e" cm="1">
        <f t="array" ref="J98:L98">S98:U98</f>
        <v>#REF!</v>
      </c>
      <c r="K98" s="48">
        <v>0</v>
      </c>
      <c r="L98" s="48">
        <v>0</v>
      </c>
      <c r="M98" s="48" t="str">
        <f t="shared" si="5"/>
        <v/>
      </c>
      <c r="N98" s="48" t="s">
        <v>13</v>
      </c>
      <c r="O98" s="48" t="s">
        <v>1475</v>
      </c>
      <c r="P98" s="48" t="s">
        <v>1476</v>
      </c>
      <c r="Q98" s="48">
        <v>40</v>
      </c>
      <c r="R98" s="48" t="s">
        <v>4</v>
      </c>
      <c r="S98" s="48" t="e" cm="1">
        <f t="array" ref="S98">_xlfn.XLOOKUP(O98,#REF!,#REF!,"",0,1)</f>
        <v>#REF!</v>
      </c>
      <c r="W98" s="48" t="s">
        <v>4</v>
      </c>
    </row>
    <row r="99" spans="1:23">
      <c r="A99" s="32" t="s">
        <v>13</v>
      </c>
      <c r="B99" s="47" t="s">
        <v>1488</v>
      </c>
      <c r="C99" s="48" t="s">
        <v>1489</v>
      </c>
      <c r="D99" s="173">
        <v>21</v>
      </c>
      <c r="E99" s="173" t="s">
        <v>647</v>
      </c>
      <c r="F99" s="173"/>
      <c r="G99" s="195" t="e">
        <f>J99*D99</f>
        <v>#REF!</v>
      </c>
      <c r="H99" s="195">
        <f>K99*D99</f>
        <v>0</v>
      </c>
      <c r="I99" s="195">
        <f>L99*D99</f>
        <v>0</v>
      </c>
      <c r="J99" s="48" t="e" cm="1">
        <f t="array" ref="J99:L99">S99:U99</f>
        <v>#REF!</v>
      </c>
      <c r="K99" s="48">
        <v>0</v>
      </c>
      <c r="L99" s="48">
        <v>0</v>
      </c>
      <c r="M99" s="48" t="str">
        <f t="shared" si="5"/>
        <v/>
      </c>
      <c r="N99" s="48" t="s">
        <v>13</v>
      </c>
      <c r="O99" s="48" t="s">
        <v>1488</v>
      </c>
      <c r="P99" s="48" t="s">
        <v>1489</v>
      </c>
      <c r="Q99" s="48">
        <v>21</v>
      </c>
      <c r="R99" s="48" t="s">
        <v>4</v>
      </c>
      <c r="S99" s="48" t="e" cm="1">
        <f t="array" ref="S99">_xlfn.XLOOKUP(O99,#REF!,#REF!,"",0,1)</f>
        <v>#REF!</v>
      </c>
      <c r="W99" s="48" t="s">
        <v>4</v>
      </c>
    </row>
    <row r="100" spans="1:23">
      <c r="A100" s="32" t="s">
        <v>13</v>
      </c>
      <c r="B100" s="47" t="s">
        <v>1503</v>
      </c>
      <c r="C100" s="48" t="s">
        <v>1504</v>
      </c>
      <c r="D100" s="173">
        <v>19</v>
      </c>
      <c r="E100" s="173" t="s">
        <v>21</v>
      </c>
      <c r="F100" s="173"/>
      <c r="G100" s="195" t="e">
        <f>J100*D100</f>
        <v>#REF!</v>
      </c>
      <c r="H100" s="195">
        <f>K100*D100</f>
        <v>0</v>
      </c>
      <c r="I100" s="195">
        <f>L100*D100</f>
        <v>0</v>
      </c>
      <c r="J100" s="48" t="e" cm="1">
        <f t="array" ref="J100:L100">S100:U100</f>
        <v>#REF!</v>
      </c>
      <c r="K100" s="48">
        <v>0</v>
      </c>
      <c r="L100" s="48">
        <v>0</v>
      </c>
      <c r="M100" s="48" t="str">
        <f t="shared" si="5"/>
        <v/>
      </c>
      <c r="N100" s="48" t="s">
        <v>13</v>
      </c>
      <c r="O100" s="48" t="s">
        <v>1503</v>
      </c>
      <c r="P100" s="48" t="s">
        <v>1504</v>
      </c>
      <c r="Q100" s="48">
        <v>19</v>
      </c>
      <c r="R100" s="48" t="s">
        <v>4</v>
      </c>
      <c r="S100" s="48" t="e" cm="1">
        <f t="array" ref="S100">_xlfn.XLOOKUP(O100,#REF!,#REF!,"",0,1)</f>
        <v>#REF!</v>
      </c>
      <c r="W100" s="48" t="s">
        <v>4</v>
      </c>
    </row>
    <row r="101" spans="1:23">
      <c r="A101" s="32" t="s">
        <v>13</v>
      </c>
      <c r="B101" s="47" t="s">
        <v>1516</v>
      </c>
      <c r="C101" s="48" t="s">
        <v>1517</v>
      </c>
      <c r="D101" s="173">
        <v>41</v>
      </c>
      <c r="E101" s="173" t="s">
        <v>21</v>
      </c>
      <c r="F101" s="173"/>
      <c r="G101" s="195" t="e">
        <f>J101*D101</f>
        <v>#REF!</v>
      </c>
      <c r="H101" s="195">
        <f>K101*D101</f>
        <v>0</v>
      </c>
      <c r="I101" s="195">
        <f>L101*D101</f>
        <v>0</v>
      </c>
      <c r="J101" s="48" t="e" cm="1">
        <f t="array" ref="J101:L101">S101:U101</f>
        <v>#REF!</v>
      </c>
      <c r="K101" s="48">
        <v>0</v>
      </c>
      <c r="L101" s="48">
        <v>0</v>
      </c>
      <c r="M101" s="48" t="str">
        <f t="shared" si="5"/>
        <v/>
      </c>
      <c r="N101" s="48" t="s">
        <v>13</v>
      </c>
      <c r="O101" s="48" t="s">
        <v>1516</v>
      </c>
      <c r="P101" s="48" t="s">
        <v>1517</v>
      </c>
      <c r="Q101" s="48">
        <v>41</v>
      </c>
      <c r="R101" s="48" t="s">
        <v>4</v>
      </c>
      <c r="S101" s="48" t="e" cm="1">
        <f t="array" ref="S101">_xlfn.XLOOKUP(O101,#REF!,#REF!,"",0,1)</f>
        <v>#REF!</v>
      </c>
      <c r="W101" s="48" t="s">
        <v>4</v>
      </c>
    </row>
    <row r="102" spans="1:23">
      <c r="A102" s="32" t="s">
        <v>10</v>
      </c>
      <c r="B102" s="47" t="s">
        <v>1528</v>
      </c>
      <c r="C102" s="48" t="s">
        <v>1529</v>
      </c>
      <c r="D102" s="173">
        <v>298</v>
      </c>
      <c r="E102" s="173"/>
      <c r="F102" s="173"/>
      <c r="G102" s="173"/>
      <c r="H102" s="173"/>
      <c r="I102" s="173"/>
      <c r="J102" s="48" t="e" cm="1">
        <f t="array" ref="J102:L102">S102:U102</f>
        <v>#REF!</v>
      </c>
      <c r="K102" s="48">
        <v>0</v>
      </c>
      <c r="L102" s="48">
        <v>0</v>
      </c>
      <c r="M102" s="48" t="str">
        <f t="shared" si="5"/>
        <v/>
      </c>
      <c r="N102" s="48" t="s">
        <v>10</v>
      </c>
      <c r="O102" s="48" t="s">
        <v>1528</v>
      </c>
      <c r="P102" s="48" t="s">
        <v>2075</v>
      </c>
      <c r="Q102" s="48">
        <v>298</v>
      </c>
      <c r="R102" s="48" t="s">
        <v>4</v>
      </c>
      <c r="S102" s="48" t="e" cm="1">
        <f t="array" ref="S102">_xlfn.XLOOKUP(O102,#REF!,#REF!,"",0,1)</f>
        <v>#REF!</v>
      </c>
      <c r="W102" s="48" t="s">
        <v>4</v>
      </c>
    </row>
    <row r="103" spans="1:23">
      <c r="A103" s="32" t="s">
        <v>13</v>
      </c>
      <c r="B103" s="47" t="s">
        <v>1530</v>
      </c>
      <c r="C103" s="48" t="s">
        <v>1531</v>
      </c>
      <c r="D103" s="173">
        <v>17</v>
      </c>
      <c r="E103" s="173" t="s">
        <v>16</v>
      </c>
      <c r="F103" s="173"/>
      <c r="G103" s="195" t="e">
        <f>J103*D103</f>
        <v>#REF!</v>
      </c>
      <c r="H103" s="195">
        <f>K103*D103</f>
        <v>0</v>
      </c>
      <c r="I103" s="195">
        <f>L103*D103</f>
        <v>0</v>
      </c>
      <c r="J103" s="48" t="e" cm="1">
        <f t="array" ref="J103:L103">S103:U103</f>
        <v>#REF!</v>
      </c>
      <c r="K103" s="48">
        <v>0</v>
      </c>
      <c r="L103" s="48">
        <v>0</v>
      </c>
      <c r="M103" s="48" t="str">
        <f t="shared" si="5"/>
        <v/>
      </c>
      <c r="N103" s="48" t="s">
        <v>13</v>
      </c>
      <c r="O103" s="48" t="s">
        <v>1530</v>
      </c>
      <c r="P103" s="48" t="s">
        <v>2076</v>
      </c>
      <c r="Q103" s="48">
        <v>17</v>
      </c>
      <c r="R103" s="48" t="s">
        <v>4</v>
      </c>
      <c r="S103" s="48" t="e" cm="1">
        <f t="array" ref="S103">_xlfn.XLOOKUP(O103,#REF!,#REF!,"",0,1)</f>
        <v>#REF!</v>
      </c>
      <c r="W103" s="48" t="s">
        <v>4</v>
      </c>
    </row>
    <row r="104" spans="1:23">
      <c r="A104" s="32" t="s">
        <v>13</v>
      </c>
      <c r="B104" s="47" t="s">
        <v>1542</v>
      </c>
      <c r="C104" s="48" t="s">
        <v>1543</v>
      </c>
      <c r="D104" s="173">
        <v>281</v>
      </c>
      <c r="E104" s="173" t="s">
        <v>16</v>
      </c>
      <c r="F104" s="173"/>
      <c r="G104" s="195" t="e">
        <f>J104*D104</f>
        <v>#REF!</v>
      </c>
      <c r="H104" s="195">
        <f>K104*D104</f>
        <v>0</v>
      </c>
      <c r="I104" s="195">
        <f>L104*D104</f>
        <v>0</v>
      </c>
      <c r="J104" s="48" t="e" cm="1">
        <f t="array" ref="J104:L104">S104:U104</f>
        <v>#REF!</v>
      </c>
      <c r="K104" s="48">
        <v>0</v>
      </c>
      <c r="L104" s="48">
        <v>0</v>
      </c>
      <c r="M104" s="48" t="str">
        <f t="shared" si="5"/>
        <v/>
      </c>
      <c r="N104" s="48" t="s">
        <v>13</v>
      </c>
      <c r="O104" s="48" t="s">
        <v>1542</v>
      </c>
      <c r="P104" s="48" t="s">
        <v>1543</v>
      </c>
      <c r="Q104" s="48">
        <v>281</v>
      </c>
      <c r="R104" s="48" t="s">
        <v>4</v>
      </c>
      <c r="S104" s="48" t="e" cm="1">
        <f t="array" ref="S104">_xlfn.XLOOKUP(O104,#REF!,#REF!,"",0,1)</f>
        <v>#REF!</v>
      </c>
      <c r="W104" s="48" t="s">
        <v>4</v>
      </c>
    </row>
    <row r="105" spans="1:23">
      <c r="A105" s="32" t="s">
        <v>10</v>
      </c>
      <c r="B105" s="47" t="s">
        <v>1558</v>
      </c>
      <c r="C105" s="48" t="s">
        <v>1559</v>
      </c>
      <c r="D105" s="173">
        <v>107</v>
      </c>
      <c r="E105" s="173"/>
      <c r="F105" s="173"/>
      <c r="G105" s="173"/>
      <c r="H105" s="173"/>
      <c r="I105" s="173"/>
      <c r="J105" s="48" t="e" cm="1">
        <f t="array" ref="J105:L105">S105:U105</f>
        <v>#REF!</v>
      </c>
      <c r="K105" s="48">
        <v>0</v>
      </c>
      <c r="L105" s="48">
        <v>0</v>
      </c>
      <c r="M105" s="48" t="str">
        <f t="shared" si="5"/>
        <v/>
      </c>
      <c r="N105" s="48" t="s">
        <v>10</v>
      </c>
      <c r="O105" s="48" t="s">
        <v>1558</v>
      </c>
      <c r="P105" s="48" t="s">
        <v>1559</v>
      </c>
      <c r="Q105" s="48">
        <v>107</v>
      </c>
      <c r="R105" s="48" t="s">
        <v>4</v>
      </c>
      <c r="S105" s="48" t="e" cm="1">
        <f t="array" ref="S105">_xlfn.XLOOKUP(O105,#REF!,#REF!,"",0,1)</f>
        <v>#REF!</v>
      </c>
      <c r="W105" s="48" t="s">
        <v>4</v>
      </c>
    </row>
    <row r="106" spans="1:23">
      <c r="A106" s="32" t="s">
        <v>13</v>
      </c>
      <c r="B106" s="47" t="s">
        <v>1560</v>
      </c>
      <c r="C106" s="48" t="s">
        <v>1561</v>
      </c>
      <c r="D106" s="173">
        <v>48</v>
      </c>
      <c r="E106" s="173" t="s">
        <v>647</v>
      </c>
      <c r="F106" s="173"/>
      <c r="G106" s="195" t="e">
        <f>J106*D106</f>
        <v>#REF!</v>
      </c>
      <c r="H106" s="195">
        <f>K106*D106</f>
        <v>0</v>
      </c>
      <c r="I106" s="195">
        <f>L106*D106</f>
        <v>0</v>
      </c>
      <c r="J106" s="48" t="e" cm="1">
        <f t="array" ref="J106:L106">S106:U106</f>
        <v>#REF!</v>
      </c>
      <c r="K106" s="48">
        <v>0</v>
      </c>
      <c r="L106" s="48">
        <v>0</v>
      </c>
      <c r="M106" s="48" t="str">
        <f t="shared" si="5"/>
        <v/>
      </c>
      <c r="N106" s="48" t="s">
        <v>13</v>
      </c>
      <c r="O106" s="48" t="s">
        <v>1560</v>
      </c>
      <c r="P106" s="48" t="s">
        <v>1561</v>
      </c>
      <c r="Q106" s="48">
        <v>48</v>
      </c>
      <c r="R106" s="48" t="s">
        <v>4</v>
      </c>
      <c r="S106" s="48" t="e" cm="1">
        <f t="array" ref="S106">_xlfn.XLOOKUP(O106,#REF!,#REF!,"",0,1)</f>
        <v>#REF!</v>
      </c>
      <c r="W106" s="48" t="s">
        <v>4</v>
      </c>
    </row>
    <row r="107" spans="1:23">
      <c r="A107" s="32" t="s">
        <v>13</v>
      </c>
      <c r="B107" s="47" t="s">
        <v>1574</v>
      </c>
      <c r="C107" s="48" t="s">
        <v>1575</v>
      </c>
      <c r="D107" s="173">
        <v>9</v>
      </c>
      <c r="E107" s="173" t="s">
        <v>21</v>
      </c>
      <c r="F107" s="173"/>
      <c r="G107" s="195" t="e">
        <f>J107*D107</f>
        <v>#REF!</v>
      </c>
      <c r="H107" s="195">
        <f>K107*D107</f>
        <v>0</v>
      </c>
      <c r="I107" s="195">
        <f>L107*D107</f>
        <v>0</v>
      </c>
      <c r="J107" s="48" t="e" cm="1">
        <f t="array" ref="J107:L107">S107:U107</f>
        <v>#REF!</v>
      </c>
      <c r="K107" s="48">
        <v>0</v>
      </c>
      <c r="L107" s="48">
        <v>0</v>
      </c>
      <c r="M107" s="48" t="str">
        <f t="shared" si="5"/>
        <v/>
      </c>
      <c r="N107" s="48" t="s">
        <v>13</v>
      </c>
      <c r="O107" s="48" t="s">
        <v>1574</v>
      </c>
      <c r="P107" s="48" t="s">
        <v>2079</v>
      </c>
      <c r="Q107" s="48">
        <v>9</v>
      </c>
      <c r="R107" s="48" t="s">
        <v>4</v>
      </c>
      <c r="S107" s="48" t="e" cm="1">
        <f t="array" ref="S107">_xlfn.XLOOKUP(O107,#REF!,#REF!,"",0,1)</f>
        <v>#REF!</v>
      </c>
      <c r="W107" s="48" t="s">
        <v>4</v>
      </c>
    </row>
    <row r="108" spans="1:23">
      <c r="A108" s="32" t="s">
        <v>13</v>
      </c>
      <c r="B108" s="47" t="s">
        <v>1587</v>
      </c>
      <c r="C108" s="48" t="s">
        <v>1588</v>
      </c>
      <c r="D108" s="173">
        <v>50</v>
      </c>
      <c r="E108" s="173" t="s">
        <v>21</v>
      </c>
      <c r="F108" s="173"/>
      <c r="G108" s="195" t="e">
        <f>J108*D108</f>
        <v>#REF!</v>
      </c>
      <c r="H108" s="195">
        <f>K108*D108</f>
        <v>0</v>
      </c>
      <c r="I108" s="195">
        <f>L108*D108</f>
        <v>0</v>
      </c>
      <c r="J108" s="48" t="e" cm="1">
        <f t="array" ref="J108:L108">S108:U108</f>
        <v>#REF!</v>
      </c>
      <c r="K108" s="48">
        <v>0</v>
      </c>
      <c r="L108" s="48">
        <v>0</v>
      </c>
      <c r="M108" s="48" t="str">
        <f t="shared" si="5"/>
        <v/>
      </c>
      <c r="N108" s="48" t="s">
        <v>13</v>
      </c>
      <c r="O108" s="48" t="s">
        <v>1587</v>
      </c>
      <c r="P108" s="48" t="s">
        <v>1588</v>
      </c>
      <c r="Q108" s="48">
        <v>50</v>
      </c>
      <c r="R108" s="48" t="s">
        <v>4</v>
      </c>
      <c r="S108" s="48" t="e" cm="1">
        <f t="array" ref="S108">_xlfn.XLOOKUP(O108,#REF!,#REF!,"",0,1)</f>
        <v>#REF!</v>
      </c>
      <c r="W108" s="48" t="s">
        <v>4</v>
      </c>
    </row>
    <row r="109" spans="1:23">
      <c r="A109" s="32" t="s">
        <v>10</v>
      </c>
      <c r="B109" s="47" t="s">
        <v>1615</v>
      </c>
      <c r="C109" s="48" t="s">
        <v>1616</v>
      </c>
      <c r="D109" s="173">
        <v>79</v>
      </c>
      <c r="E109" s="173"/>
      <c r="F109" s="173"/>
      <c r="G109" s="173"/>
      <c r="H109" s="173"/>
      <c r="I109" s="173"/>
      <c r="J109" s="48" t="e" cm="1">
        <f t="array" ref="J109:L109">S109:U109</f>
        <v>#REF!</v>
      </c>
      <c r="K109" s="48">
        <v>0</v>
      </c>
      <c r="L109" s="48">
        <v>0</v>
      </c>
      <c r="M109" s="48" t="str">
        <f t="shared" si="5"/>
        <v/>
      </c>
      <c r="N109" s="48" t="s">
        <v>10</v>
      </c>
      <c r="O109" s="48" t="s">
        <v>1615</v>
      </c>
      <c r="P109" s="48" t="s">
        <v>1616</v>
      </c>
      <c r="Q109" s="48">
        <v>79</v>
      </c>
      <c r="R109" s="48" t="s">
        <v>4</v>
      </c>
      <c r="S109" s="48" t="e" cm="1">
        <f t="array" ref="S109">_xlfn.XLOOKUP(O109,#REF!,#REF!,"",0,1)</f>
        <v>#REF!</v>
      </c>
      <c r="W109" s="48" t="s">
        <v>4</v>
      </c>
    </row>
    <row r="110" spans="1:23">
      <c r="A110" s="32" t="s">
        <v>13</v>
      </c>
      <c r="B110" s="47" t="s">
        <v>1617</v>
      </c>
      <c r="C110" s="48" t="s">
        <v>1618</v>
      </c>
      <c r="D110" s="173">
        <v>79</v>
      </c>
      <c r="E110" s="173" t="s">
        <v>16</v>
      </c>
      <c r="F110" s="173"/>
      <c r="G110" s="195" t="e">
        <f>J110*D110</f>
        <v>#REF!</v>
      </c>
      <c r="H110" s="195">
        <f>K110*D110</f>
        <v>0</v>
      </c>
      <c r="I110" s="195">
        <f>L110*D110</f>
        <v>0</v>
      </c>
      <c r="J110" s="48" t="e" cm="1">
        <f t="array" ref="J110:L110">S110:U110</f>
        <v>#REF!</v>
      </c>
      <c r="K110" s="48">
        <v>0</v>
      </c>
      <c r="L110" s="48">
        <v>0</v>
      </c>
      <c r="M110" s="48" t="str">
        <f t="shared" si="5"/>
        <v/>
      </c>
      <c r="N110" s="48" t="s">
        <v>13</v>
      </c>
      <c r="O110" s="48" t="s">
        <v>1617</v>
      </c>
      <c r="P110" s="48" t="s">
        <v>1618</v>
      </c>
      <c r="Q110" s="48">
        <v>79</v>
      </c>
      <c r="R110" s="48" t="s">
        <v>4</v>
      </c>
      <c r="S110" s="48" t="e" cm="1">
        <f t="array" ref="S110">_xlfn.XLOOKUP(O110,#REF!,#REF!,"",0,1)</f>
        <v>#REF!</v>
      </c>
      <c r="W110" s="48" t="s">
        <v>4</v>
      </c>
    </row>
    <row r="111" spans="1:23">
      <c r="A111" s="32" t="s">
        <v>7</v>
      </c>
      <c r="B111" s="47" t="s">
        <v>1638</v>
      </c>
      <c r="C111" s="48" t="s">
        <v>1639</v>
      </c>
      <c r="D111" s="173">
        <v>696</v>
      </c>
      <c r="E111" s="173" t="s">
        <v>1975</v>
      </c>
      <c r="F111" s="173"/>
      <c r="G111" s="195" t="e">
        <f>J111*D111</f>
        <v>#REF!</v>
      </c>
      <c r="H111" s="195">
        <f>K111*D111</f>
        <v>0</v>
      </c>
      <c r="I111" s="195">
        <f>L111*D111</f>
        <v>0</v>
      </c>
      <c r="J111" s="48" t="e" cm="1">
        <f t="array" ref="J111:L111">S111:U111</f>
        <v>#REF!</v>
      </c>
      <c r="K111" s="48">
        <v>0</v>
      </c>
      <c r="L111" s="48">
        <v>0</v>
      </c>
      <c r="M111" s="48" t="str">
        <f t="shared" si="5"/>
        <v/>
      </c>
      <c r="N111" s="48" t="s">
        <v>7</v>
      </c>
      <c r="O111" s="48" t="s">
        <v>1638</v>
      </c>
      <c r="P111" s="48" t="s">
        <v>1639</v>
      </c>
      <c r="Q111" s="48">
        <v>696</v>
      </c>
      <c r="R111" s="48" t="s">
        <v>4</v>
      </c>
      <c r="S111" s="48" t="e" cm="1">
        <f t="array" ref="S111">_xlfn.XLOOKUP(O111,#REF!,#REF!,"",0,1)</f>
        <v>#REF!</v>
      </c>
      <c r="W111" s="48" t="s">
        <v>4</v>
      </c>
    </row>
    <row r="112" spans="1:23">
      <c r="A112" s="32" t="s">
        <v>10</v>
      </c>
      <c r="B112" s="47" t="s">
        <v>1640</v>
      </c>
      <c r="C112" s="48" t="s">
        <v>1641</v>
      </c>
      <c r="D112" s="173">
        <v>289</v>
      </c>
      <c r="E112" s="173"/>
      <c r="F112" s="173"/>
      <c r="G112" s="173"/>
      <c r="H112" s="173"/>
      <c r="I112" s="173"/>
      <c r="J112" s="48" t="e" cm="1">
        <f t="array" ref="J112:L112">S112:U112</f>
        <v>#REF!</v>
      </c>
      <c r="K112" s="48">
        <v>0</v>
      </c>
      <c r="L112" s="48">
        <v>0</v>
      </c>
      <c r="M112" s="48" t="str">
        <f t="shared" si="5"/>
        <v/>
      </c>
      <c r="N112" s="48" t="s">
        <v>10</v>
      </c>
      <c r="O112" s="48" t="s">
        <v>1640</v>
      </c>
      <c r="P112" s="48" t="s">
        <v>2082</v>
      </c>
      <c r="Q112" s="48">
        <v>289</v>
      </c>
      <c r="R112" s="48" t="s">
        <v>4</v>
      </c>
      <c r="S112" s="48" t="e" cm="1">
        <f t="array" ref="S112">_xlfn.XLOOKUP(O112,#REF!,#REF!,"",0,1)</f>
        <v>#REF!</v>
      </c>
      <c r="W112" s="48" t="s">
        <v>4</v>
      </c>
    </row>
    <row r="113" spans="1:23">
      <c r="A113" s="32" t="s">
        <v>13</v>
      </c>
      <c r="B113" s="47" t="s">
        <v>1642</v>
      </c>
      <c r="C113" s="48" t="s">
        <v>1641</v>
      </c>
      <c r="D113" s="173">
        <v>289</v>
      </c>
      <c r="E113" s="173" t="s">
        <v>16</v>
      </c>
      <c r="F113" s="173"/>
      <c r="G113" s="195" t="e">
        <f>J113*D113</f>
        <v>#REF!</v>
      </c>
      <c r="H113" s="195">
        <f>K113*D113</f>
        <v>0</v>
      </c>
      <c r="I113" s="195">
        <f>L113*D113</f>
        <v>0</v>
      </c>
      <c r="J113" s="48" t="e" cm="1">
        <f t="array" ref="J113:L113">S113:U113</f>
        <v>#REF!</v>
      </c>
      <c r="K113" s="48">
        <v>0</v>
      </c>
      <c r="L113" s="48">
        <v>0</v>
      </c>
      <c r="M113" s="48" t="str">
        <f t="shared" si="5"/>
        <v/>
      </c>
      <c r="N113" s="48" t="s">
        <v>13</v>
      </c>
      <c r="O113" s="48" t="s">
        <v>1642</v>
      </c>
      <c r="P113" s="48" t="s">
        <v>2082</v>
      </c>
      <c r="Q113" s="48">
        <v>289</v>
      </c>
      <c r="R113" s="48" t="s">
        <v>4</v>
      </c>
      <c r="S113" s="48" t="e" cm="1">
        <f t="array" ref="S113">_xlfn.XLOOKUP(O113,#REF!,#REF!,"",0,1)</f>
        <v>#REF!</v>
      </c>
      <c r="W113" s="48" t="s">
        <v>4</v>
      </c>
    </row>
    <row r="114" spans="1:23">
      <c r="A114" s="32" t="s">
        <v>10</v>
      </c>
      <c r="B114" s="47" t="s">
        <v>1655</v>
      </c>
      <c r="C114" s="48" t="s">
        <v>1656</v>
      </c>
      <c r="D114" s="173">
        <v>156</v>
      </c>
      <c r="E114" s="173"/>
      <c r="F114" s="173"/>
      <c r="G114" s="173"/>
      <c r="H114" s="173"/>
      <c r="I114" s="173"/>
      <c r="J114" s="48" t="e" cm="1">
        <f t="array" ref="J114:L114">S114:U114</f>
        <v>#REF!</v>
      </c>
      <c r="K114" s="48">
        <v>0</v>
      </c>
      <c r="L114" s="48">
        <v>0</v>
      </c>
      <c r="M114" s="48" t="str">
        <f t="shared" si="5"/>
        <v/>
      </c>
      <c r="N114" s="48" t="s">
        <v>10</v>
      </c>
      <c r="O114" s="48" t="s">
        <v>1655</v>
      </c>
      <c r="P114" s="48" t="s">
        <v>1656</v>
      </c>
      <c r="Q114" s="48">
        <v>156</v>
      </c>
      <c r="R114" s="48" t="s">
        <v>4</v>
      </c>
      <c r="S114" s="48" t="e" cm="1">
        <f t="array" ref="S114">_xlfn.XLOOKUP(O114,#REF!,#REF!,"",0,1)</f>
        <v>#REF!</v>
      </c>
      <c r="W114" s="48" t="s">
        <v>4</v>
      </c>
    </row>
    <row r="115" spans="1:23">
      <c r="A115" s="32" t="s">
        <v>13</v>
      </c>
      <c r="B115" s="47" t="s">
        <v>1657</v>
      </c>
      <c r="C115" s="48" t="s">
        <v>1656</v>
      </c>
      <c r="D115" s="173">
        <v>156</v>
      </c>
      <c r="E115" s="173" t="s">
        <v>16</v>
      </c>
      <c r="F115" s="173"/>
      <c r="G115" s="195" t="e">
        <f>J115*D115</f>
        <v>#REF!</v>
      </c>
      <c r="H115" s="195">
        <f>K115*D115</f>
        <v>0</v>
      </c>
      <c r="I115" s="195">
        <f>L115*D115</f>
        <v>0</v>
      </c>
      <c r="J115" s="48" t="e" cm="1">
        <f t="array" ref="J115:L115">S115:U115</f>
        <v>#REF!</v>
      </c>
      <c r="K115" s="48">
        <v>0</v>
      </c>
      <c r="L115" s="48">
        <v>0</v>
      </c>
      <c r="M115" s="48" t="str">
        <f t="shared" si="5"/>
        <v/>
      </c>
      <c r="N115" s="48" t="s">
        <v>13</v>
      </c>
      <c r="O115" s="48" t="s">
        <v>1657</v>
      </c>
      <c r="P115" s="48" t="s">
        <v>1656</v>
      </c>
      <c r="Q115" s="48">
        <v>156</v>
      </c>
      <c r="R115" s="48" t="s">
        <v>4</v>
      </c>
      <c r="S115" s="48" t="e" cm="1">
        <f t="array" ref="S115">_xlfn.XLOOKUP(O115,#REF!,#REF!,"",0,1)</f>
        <v>#REF!</v>
      </c>
      <c r="W115" s="48" t="s">
        <v>4</v>
      </c>
    </row>
    <row r="116" spans="1:23">
      <c r="A116" s="32" t="s">
        <v>10</v>
      </c>
      <c r="B116" s="47" t="s">
        <v>1668</v>
      </c>
      <c r="C116" s="48" t="s">
        <v>1669</v>
      </c>
      <c r="D116" s="173">
        <v>8</v>
      </c>
      <c r="E116" s="173"/>
      <c r="F116" s="173"/>
      <c r="G116" s="173"/>
      <c r="H116" s="173"/>
      <c r="I116" s="173"/>
      <c r="J116" s="48" t="e" cm="1">
        <f t="array" ref="J116:L116">S116:U116</f>
        <v>#REF!</v>
      </c>
      <c r="K116" s="48">
        <v>0</v>
      </c>
      <c r="L116" s="48">
        <v>0</v>
      </c>
      <c r="M116" s="48" t="str">
        <f t="shared" si="5"/>
        <v/>
      </c>
      <c r="N116" s="48" t="s">
        <v>10</v>
      </c>
      <c r="O116" s="48" t="s">
        <v>1668</v>
      </c>
      <c r="P116" s="48" t="s">
        <v>1669</v>
      </c>
      <c r="Q116" s="48">
        <v>8</v>
      </c>
      <c r="R116" s="48" t="s">
        <v>4</v>
      </c>
      <c r="S116" s="48" t="e" cm="1">
        <f t="array" ref="S116">_xlfn.XLOOKUP(O116,#REF!,#REF!,"",0,1)</f>
        <v>#REF!</v>
      </c>
      <c r="W116" s="48" t="s">
        <v>4</v>
      </c>
    </row>
    <row r="117" spans="1:23">
      <c r="A117" s="32" t="s">
        <v>13</v>
      </c>
      <c r="B117" s="47" t="s">
        <v>1670</v>
      </c>
      <c r="C117" s="48" t="s">
        <v>1669</v>
      </c>
      <c r="D117" s="173">
        <v>8</v>
      </c>
      <c r="E117" s="173" t="s">
        <v>16</v>
      </c>
      <c r="F117" s="173"/>
      <c r="G117" s="195" t="e">
        <f>J117*D117</f>
        <v>#REF!</v>
      </c>
      <c r="H117" s="195">
        <f>K117*D117</f>
        <v>0</v>
      </c>
      <c r="I117" s="195">
        <f>L117*D117</f>
        <v>0</v>
      </c>
      <c r="J117" s="48" t="e" cm="1">
        <f t="array" ref="J117:L117">S117:U117</f>
        <v>#REF!</v>
      </c>
      <c r="K117" s="48">
        <v>0</v>
      </c>
      <c r="L117" s="48">
        <v>0</v>
      </c>
      <c r="M117" s="48" t="str">
        <f t="shared" si="5"/>
        <v/>
      </c>
      <c r="N117" s="48" t="s">
        <v>13</v>
      </c>
      <c r="O117" s="48" t="s">
        <v>1670</v>
      </c>
      <c r="P117" s="48" t="s">
        <v>1669</v>
      </c>
      <c r="Q117" s="48">
        <v>8</v>
      </c>
      <c r="R117" s="48" t="s">
        <v>4</v>
      </c>
      <c r="S117" s="48" t="e" cm="1">
        <f t="array" ref="S117">_xlfn.XLOOKUP(O117,#REF!,#REF!,"",0,1)</f>
        <v>#REF!</v>
      </c>
      <c r="W117" s="48" t="s">
        <v>4</v>
      </c>
    </row>
    <row r="118" spans="1:23">
      <c r="A118" s="32" t="s">
        <v>10</v>
      </c>
      <c r="B118" s="47" t="s">
        <v>1675</v>
      </c>
      <c r="C118" s="48" t="s">
        <v>1676</v>
      </c>
      <c r="D118" s="173">
        <v>230</v>
      </c>
      <c r="E118" s="173"/>
      <c r="F118" s="173"/>
      <c r="G118" s="173"/>
      <c r="H118" s="173"/>
      <c r="I118" s="173"/>
      <c r="J118" s="48" t="e" cm="1">
        <f t="array" ref="J118:L118">S118:U118</f>
        <v>#REF!</v>
      </c>
      <c r="K118" s="48">
        <v>0</v>
      </c>
      <c r="L118" s="48">
        <v>0</v>
      </c>
      <c r="M118" s="48" t="str">
        <f t="shared" si="5"/>
        <v/>
      </c>
      <c r="N118" s="48" t="s">
        <v>10</v>
      </c>
      <c r="O118" s="48" t="s">
        <v>1675</v>
      </c>
      <c r="P118" s="48" t="s">
        <v>1676</v>
      </c>
      <c r="Q118" s="48">
        <v>230</v>
      </c>
      <c r="R118" s="48" t="s">
        <v>4</v>
      </c>
      <c r="S118" s="48" t="e" cm="1">
        <f t="array" ref="S118">_xlfn.XLOOKUP(O118,#REF!,#REF!,"",0,1)</f>
        <v>#REF!</v>
      </c>
      <c r="W118" s="48" t="s">
        <v>4</v>
      </c>
    </row>
    <row r="119" spans="1:23">
      <c r="A119" s="32" t="s">
        <v>13</v>
      </c>
      <c r="B119" s="47" t="s">
        <v>1677</v>
      </c>
      <c r="C119" s="48" t="s">
        <v>1676</v>
      </c>
      <c r="D119" s="173">
        <v>230</v>
      </c>
      <c r="E119" s="173" t="s">
        <v>16</v>
      </c>
      <c r="F119" s="173"/>
      <c r="G119" s="195" t="e">
        <f>J119*D119</f>
        <v>#REF!</v>
      </c>
      <c r="H119" s="195">
        <f>K119*D119</f>
        <v>0</v>
      </c>
      <c r="I119" s="195">
        <f>L119*D119</f>
        <v>0</v>
      </c>
      <c r="J119" s="48" t="e" cm="1">
        <f t="array" ref="J119:L119">S119:U119</f>
        <v>#REF!</v>
      </c>
      <c r="K119" s="48">
        <v>0</v>
      </c>
      <c r="L119" s="48">
        <v>0</v>
      </c>
      <c r="M119" s="48" t="str">
        <f t="shared" si="5"/>
        <v/>
      </c>
      <c r="N119" s="48" t="s">
        <v>13</v>
      </c>
      <c r="O119" s="48" t="s">
        <v>1677</v>
      </c>
      <c r="P119" s="48" t="s">
        <v>1676</v>
      </c>
      <c r="Q119" s="48">
        <v>230</v>
      </c>
      <c r="R119" s="48" t="s">
        <v>4</v>
      </c>
      <c r="S119" s="48" t="e" cm="1">
        <f t="array" ref="S119">_xlfn.XLOOKUP(O119,#REF!,#REF!,"",0,1)</f>
        <v>#REF!</v>
      </c>
      <c r="W119" s="48" t="s">
        <v>4</v>
      </c>
    </row>
    <row r="120" spans="1:23">
      <c r="A120" s="32" t="s">
        <v>10</v>
      </c>
      <c r="B120" s="47" t="s">
        <v>1684</v>
      </c>
      <c r="C120" s="48" t="s">
        <v>1685</v>
      </c>
      <c r="D120" s="173">
        <v>13</v>
      </c>
      <c r="E120" s="173"/>
      <c r="F120" s="173"/>
      <c r="G120" s="173"/>
      <c r="H120" s="173"/>
      <c r="I120" s="173"/>
      <c r="J120" s="48" t="e" cm="1">
        <f t="array" ref="J120:L120">S120:U120</f>
        <v>#REF!</v>
      </c>
      <c r="K120" s="48">
        <v>0</v>
      </c>
      <c r="L120" s="48">
        <v>0</v>
      </c>
      <c r="M120" s="48" t="str">
        <f t="shared" si="5"/>
        <v/>
      </c>
      <c r="N120" s="48" t="s">
        <v>10</v>
      </c>
      <c r="O120" s="48" t="s">
        <v>1684</v>
      </c>
      <c r="P120" s="48" t="s">
        <v>1685</v>
      </c>
      <c r="Q120" s="48">
        <v>13</v>
      </c>
      <c r="R120" s="48" t="s">
        <v>4</v>
      </c>
      <c r="S120" s="48" t="e" cm="1">
        <f t="array" ref="S120">_xlfn.XLOOKUP(O120,#REF!,#REF!,"",0,1)</f>
        <v>#REF!</v>
      </c>
      <c r="W120" s="48" t="s">
        <v>4</v>
      </c>
    </row>
    <row r="121" spans="1:23">
      <c r="A121" s="32" t="s">
        <v>13</v>
      </c>
      <c r="B121" s="47" t="s">
        <v>1686</v>
      </c>
      <c r="C121" s="48" t="s">
        <v>1685</v>
      </c>
      <c r="D121" s="173">
        <v>13</v>
      </c>
      <c r="E121" s="173" t="s">
        <v>16</v>
      </c>
      <c r="F121" s="173"/>
      <c r="G121" s="195" t="e">
        <f>J121*D121</f>
        <v>#REF!</v>
      </c>
      <c r="H121" s="195">
        <f>K121*D121</f>
        <v>0</v>
      </c>
      <c r="I121" s="195">
        <f>L121*D121</f>
        <v>0</v>
      </c>
      <c r="J121" s="48" t="e" cm="1">
        <f t="array" ref="J121:L121">S121:U121</f>
        <v>#REF!</v>
      </c>
      <c r="K121" s="48">
        <v>0</v>
      </c>
      <c r="L121" s="48">
        <v>0</v>
      </c>
      <c r="M121" s="48" t="str">
        <f t="shared" si="5"/>
        <v/>
      </c>
      <c r="N121" s="48" t="s">
        <v>13</v>
      </c>
      <c r="O121" s="48" t="s">
        <v>1686</v>
      </c>
      <c r="P121" s="48" t="s">
        <v>1685</v>
      </c>
      <c r="Q121" s="48">
        <v>13</v>
      </c>
      <c r="R121" s="48" t="s">
        <v>4</v>
      </c>
      <c r="S121" s="48" t="e" cm="1">
        <f t="array" ref="S121">_xlfn.XLOOKUP(O121,#REF!,#REF!,"",0,1)</f>
        <v>#REF!</v>
      </c>
      <c r="W121" s="48" t="s">
        <v>4</v>
      </c>
    </row>
    <row r="122" spans="1:23">
      <c r="A122" s="32" t="s">
        <v>7</v>
      </c>
      <c r="B122" s="47" t="s">
        <v>1690</v>
      </c>
      <c r="C122" s="48" t="s">
        <v>1691</v>
      </c>
      <c r="D122" s="173">
        <v>1069</v>
      </c>
      <c r="E122" s="173" t="s">
        <v>1975</v>
      </c>
      <c r="F122" s="173"/>
      <c r="G122" s="195" t="e">
        <f>J122*D122</f>
        <v>#REF!</v>
      </c>
      <c r="H122" s="195">
        <f>K122*D122</f>
        <v>0</v>
      </c>
      <c r="I122" s="195">
        <f>L122*D122</f>
        <v>0</v>
      </c>
      <c r="J122" s="48" t="e" cm="1">
        <f t="array" ref="J122:L122">S122:U122</f>
        <v>#REF!</v>
      </c>
      <c r="K122" s="48">
        <v>0</v>
      </c>
      <c r="L122" s="48">
        <v>0</v>
      </c>
      <c r="M122" s="48" t="str">
        <f t="shared" si="5"/>
        <v/>
      </c>
      <c r="N122" s="48" t="s">
        <v>7</v>
      </c>
      <c r="O122" s="48" t="s">
        <v>1690</v>
      </c>
      <c r="P122" s="48" t="s">
        <v>2160</v>
      </c>
      <c r="Q122" s="48">
        <v>1069</v>
      </c>
      <c r="R122" s="48" t="s">
        <v>4</v>
      </c>
      <c r="S122" s="48" t="e" cm="1">
        <f t="array" ref="S122">_xlfn.XLOOKUP(O122,#REF!,#REF!,"",0,1)</f>
        <v>#REF!</v>
      </c>
      <c r="W122" s="48" t="s">
        <v>4</v>
      </c>
    </row>
    <row r="123" spans="1:23">
      <c r="A123" s="32" t="s">
        <v>10</v>
      </c>
      <c r="B123" s="47" t="s">
        <v>1692</v>
      </c>
      <c r="C123" s="48" t="s">
        <v>1693</v>
      </c>
      <c r="D123" s="173">
        <v>1025</v>
      </c>
      <c r="E123" s="173"/>
      <c r="F123" s="173"/>
      <c r="G123" s="173"/>
      <c r="H123" s="173"/>
      <c r="I123" s="173"/>
      <c r="J123" s="48" t="e" cm="1">
        <f t="array" ref="J123:L123">S123:U123</f>
        <v>#REF!</v>
      </c>
      <c r="K123" s="48">
        <v>0</v>
      </c>
      <c r="L123" s="48">
        <v>0</v>
      </c>
      <c r="M123" s="48" t="str">
        <f t="shared" si="5"/>
        <v/>
      </c>
      <c r="N123" s="48" t="s">
        <v>10</v>
      </c>
      <c r="O123" s="48" t="s">
        <v>1692</v>
      </c>
      <c r="P123" s="48" t="s">
        <v>1693</v>
      </c>
      <c r="Q123" s="48">
        <v>1025</v>
      </c>
      <c r="R123" s="48" t="s">
        <v>4</v>
      </c>
      <c r="S123" s="48" t="e" cm="1">
        <f t="array" ref="S123">_xlfn.XLOOKUP(O123,#REF!,#REF!,"",0,1)</f>
        <v>#REF!</v>
      </c>
      <c r="W123" s="48" t="s">
        <v>4</v>
      </c>
    </row>
    <row r="124" spans="1:23">
      <c r="A124" s="32" t="s">
        <v>13</v>
      </c>
      <c r="B124" s="47" t="s">
        <v>1694</v>
      </c>
      <c r="C124" s="48" t="s">
        <v>1695</v>
      </c>
      <c r="D124" s="173">
        <v>1025</v>
      </c>
      <c r="E124" s="173" t="s">
        <v>16</v>
      </c>
      <c r="F124" s="173"/>
      <c r="G124" s="195" t="e">
        <f>J124*D124</f>
        <v>#REF!</v>
      </c>
      <c r="H124" s="195">
        <f>K124*D124</f>
        <v>0</v>
      </c>
      <c r="I124" s="195">
        <f>L124*D124</f>
        <v>0</v>
      </c>
      <c r="J124" s="48" t="e" cm="1">
        <f t="array" ref="J124:L124">S124:U124</f>
        <v>#REF!</v>
      </c>
      <c r="K124" s="48">
        <v>0</v>
      </c>
      <c r="L124" s="48">
        <v>0</v>
      </c>
      <c r="M124" s="48" t="str">
        <f t="shared" si="5"/>
        <v/>
      </c>
      <c r="N124" s="48" t="s">
        <v>13</v>
      </c>
      <c r="O124" s="48" t="s">
        <v>1694</v>
      </c>
      <c r="P124" s="48" t="s">
        <v>1695</v>
      </c>
      <c r="Q124" s="48">
        <v>1025</v>
      </c>
      <c r="R124" s="48" t="s">
        <v>4</v>
      </c>
      <c r="S124" s="48" t="e" cm="1">
        <f t="array" ref="S124">_xlfn.XLOOKUP(O124,#REF!,#REF!,"",0,1)</f>
        <v>#REF!</v>
      </c>
      <c r="W124" s="48" t="s">
        <v>4</v>
      </c>
    </row>
    <row r="125" spans="1:23">
      <c r="A125" s="32" t="s">
        <v>10</v>
      </c>
      <c r="B125" s="47" t="s">
        <v>1761</v>
      </c>
      <c r="C125" s="48" t="s">
        <v>1762</v>
      </c>
      <c r="D125" s="173">
        <v>44</v>
      </c>
      <c r="E125" s="173"/>
      <c r="F125" s="173"/>
      <c r="G125" s="173"/>
      <c r="H125" s="173"/>
      <c r="I125" s="173"/>
      <c r="J125" s="48" t="e" cm="1">
        <f t="array" ref="J125:L125">S125:U125</f>
        <v>#REF!</v>
      </c>
      <c r="K125" s="48">
        <v>0</v>
      </c>
      <c r="L125" s="48">
        <v>0</v>
      </c>
      <c r="M125" s="48" t="str">
        <f t="shared" si="5"/>
        <v>F</v>
      </c>
      <c r="N125" s="48" t="s">
        <v>10</v>
      </c>
      <c r="O125" s="48" t="s">
        <v>1761</v>
      </c>
      <c r="P125" s="48" t="s">
        <v>2084</v>
      </c>
      <c r="Q125" s="48">
        <v>44</v>
      </c>
      <c r="R125" s="48" t="s">
        <v>4</v>
      </c>
      <c r="S125" s="48" t="e" cm="1">
        <f t="array" ref="S125">_xlfn.XLOOKUP(O125,#REF!,#REF!,"",0,1)</f>
        <v>#REF!</v>
      </c>
      <c r="W125" s="48" t="s">
        <v>4</v>
      </c>
    </row>
    <row r="126" spans="1:23">
      <c r="A126" s="32" t="s">
        <v>13</v>
      </c>
      <c r="B126" s="47" t="s">
        <v>1763</v>
      </c>
      <c r="C126" s="48" t="s">
        <v>1762</v>
      </c>
      <c r="D126" s="173">
        <v>44</v>
      </c>
      <c r="E126" s="173" t="s">
        <v>16</v>
      </c>
      <c r="F126" s="173"/>
      <c r="G126" s="195" t="e">
        <f>J126*D126</f>
        <v>#REF!</v>
      </c>
      <c r="H126" s="195">
        <f>K126*D126</f>
        <v>0</v>
      </c>
      <c r="I126" s="195">
        <f>L126*D126</f>
        <v>0</v>
      </c>
      <c r="J126" s="48" t="e" cm="1">
        <f t="array" ref="J126:L126">S126:U126</f>
        <v>#REF!</v>
      </c>
      <c r="K126" s="48">
        <v>0</v>
      </c>
      <c r="L126" s="48">
        <v>0</v>
      </c>
      <c r="M126" s="48" t="str">
        <f t="shared" si="5"/>
        <v>F</v>
      </c>
      <c r="N126" s="48" t="s">
        <v>13</v>
      </c>
      <c r="O126" s="48" t="s">
        <v>1763</v>
      </c>
      <c r="P126" s="48" t="s">
        <v>2084</v>
      </c>
      <c r="Q126" s="48">
        <v>44</v>
      </c>
      <c r="R126" s="48" t="s">
        <v>4</v>
      </c>
      <c r="S126" s="48" t="e" cm="1">
        <f t="array" ref="S126">_xlfn.XLOOKUP(O126,#REF!,#REF!,"",0,1)</f>
        <v>#REF!</v>
      </c>
      <c r="W126" s="48" t="s">
        <v>4</v>
      </c>
    </row>
    <row r="127" spans="1:23">
      <c r="A127" s="32" t="s">
        <v>7</v>
      </c>
      <c r="B127" s="47" t="s">
        <v>1768</v>
      </c>
      <c r="C127" s="48" t="s">
        <v>1769</v>
      </c>
      <c r="D127" s="173">
        <v>767</v>
      </c>
      <c r="E127" s="173" t="s">
        <v>1975</v>
      </c>
      <c r="F127" s="173"/>
      <c r="G127" s="195" t="e">
        <f>J127*D127</f>
        <v>#REF!</v>
      </c>
      <c r="H127" s="195">
        <f>K127*D127</f>
        <v>0</v>
      </c>
      <c r="I127" s="195">
        <f>L127*D127</f>
        <v>0</v>
      </c>
      <c r="J127" s="48" t="e" cm="1">
        <f t="array" ref="J127:L127">S127:U127</f>
        <v>#REF!</v>
      </c>
      <c r="K127" s="48">
        <v>0</v>
      </c>
      <c r="L127" s="48">
        <v>0</v>
      </c>
      <c r="M127" s="48" t="str">
        <f t="shared" si="5"/>
        <v/>
      </c>
      <c r="N127" s="48" t="s">
        <v>7</v>
      </c>
      <c r="O127" s="48" t="s">
        <v>1768</v>
      </c>
      <c r="P127" s="48" t="s">
        <v>2161</v>
      </c>
      <c r="Q127" s="48">
        <v>767</v>
      </c>
      <c r="R127" s="48" t="s">
        <v>4</v>
      </c>
      <c r="S127" s="48" t="e" cm="1">
        <f t="array" ref="S127">_xlfn.XLOOKUP(O127,#REF!,#REF!,"",0,1)</f>
        <v>#REF!</v>
      </c>
      <c r="W127" s="48" t="s">
        <v>4</v>
      </c>
    </row>
    <row r="128" spans="1:23">
      <c r="A128" s="32" t="s">
        <v>10</v>
      </c>
      <c r="B128" s="47" t="s">
        <v>1770</v>
      </c>
      <c r="C128" s="48" t="s">
        <v>1771</v>
      </c>
      <c r="D128" s="173">
        <v>235</v>
      </c>
      <c r="E128" s="173"/>
      <c r="F128" s="173"/>
      <c r="G128" s="173"/>
      <c r="H128" s="173"/>
      <c r="I128" s="173"/>
      <c r="J128" s="48" t="e" cm="1">
        <f t="array" ref="J128:L128">S128:U128</f>
        <v>#REF!</v>
      </c>
      <c r="K128" s="48">
        <v>0</v>
      </c>
      <c r="L128" s="48">
        <v>0</v>
      </c>
      <c r="M128" s="48" t="str">
        <f t="shared" si="5"/>
        <v/>
      </c>
      <c r="N128" s="48" t="s">
        <v>10</v>
      </c>
      <c r="O128" s="48" t="s">
        <v>1770</v>
      </c>
      <c r="P128" s="48" t="s">
        <v>1771</v>
      </c>
      <c r="Q128" s="48">
        <v>235</v>
      </c>
      <c r="R128" s="48" t="s">
        <v>4</v>
      </c>
      <c r="S128" s="48" t="e" cm="1">
        <f t="array" ref="S128">_xlfn.XLOOKUP(O128,#REF!,#REF!,"",0,1)</f>
        <v>#REF!</v>
      </c>
      <c r="W128" s="48" t="s">
        <v>4</v>
      </c>
    </row>
    <row r="129" spans="1:23">
      <c r="A129" s="32" t="s">
        <v>13</v>
      </c>
      <c r="B129" s="47" t="s">
        <v>1772</v>
      </c>
      <c r="C129" s="48" t="s">
        <v>1773</v>
      </c>
      <c r="D129" s="173">
        <v>23</v>
      </c>
      <c r="E129" s="173" t="s">
        <v>16</v>
      </c>
      <c r="F129" s="173"/>
      <c r="G129" s="195" t="e">
        <f>J129*D129</f>
        <v>#REF!</v>
      </c>
      <c r="H129" s="195">
        <f>K129*D129</f>
        <v>0</v>
      </c>
      <c r="I129" s="195">
        <f>L129*D129</f>
        <v>0</v>
      </c>
      <c r="J129" s="48" t="e" cm="1">
        <f t="array" ref="J129:L129">S129:U129</f>
        <v>#REF!</v>
      </c>
      <c r="K129" s="48">
        <v>0</v>
      </c>
      <c r="L129" s="48">
        <v>0</v>
      </c>
      <c r="M129" s="48" t="str">
        <f t="shared" si="5"/>
        <v/>
      </c>
      <c r="N129" s="48" t="s">
        <v>13</v>
      </c>
      <c r="O129" s="48" t="s">
        <v>1772</v>
      </c>
      <c r="P129" s="48" t="s">
        <v>1773</v>
      </c>
      <c r="Q129" s="48">
        <v>23</v>
      </c>
      <c r="R129" s="48" t="s">
        <v>4</v>
      </c>
      <c r="S129" s="48" t="e" cm="1">
        <f t="array" ref="S129">_xlfn.XLOOKUP(O129,#REF!,#REF!,"",0,1)</f>
        <v>#REF!</v>
      </c>
      <c r="W129" s="48" t="s">
        <v>4</v>
      </c>
    </row>
    <row r="130" spans="1:23">
      <c r="A130" s="32" t="s">
        <v>13</v>
      </c>
      <c r="B130" s="47" t="s">
        <v>1784</v>
      </c>
      <c r="C130" s="48" t="s">
        <v>1785</v>
      </c>
      <c r="D130" s="173">
        <v>212</v>
      </c>
      <c r="E130" s="173" t="s">
        <v>21</v>
      </c>
      <c r="F130" s="173"/>
      <c r="G130" s="195" t="e">
        <f>J130*D130</f>
        <v>#REF!</v>
      </c>
      <c r="H130" s="195">
        <f>K130*D130</f>
        <v>0</v>
      </c>
      <c r="I130" s="195">
        <f>L130*D130</f>
        <v>0</v>
      </c>
      <c r="J130" s="48" t="e" cm="1">
        <f t="array" ref="J130:L130">S130:U130</f>
        <v>#REF!</v>
      </c>
      <c r="K130" s="48">
        <v>0</v>
      </c>
      <c r="L130" s="48">
        <v>0</v>
      </c>
      <c r="M130" s="48" t="str">
        <f t="shared" si="5"/>
        <v/>
      </c>
      <c r="N130" s="48" t="s">
        <v>13</v>
      </c>
      <c r="O130" s="48" t="s">
        <v>1784</v>
      </c>
      <c r="P130" s="48" t="s">
        <v>1785</v>
      </c>
      <c r="Q130" s="48">
        <v>212</v>
      </c>
      <c r="R130" s="48" t="s">
        <v>4</v>
      </c>
      <c r="S130" s="48" t="e" cm="1">
        <f t="array" ref="S130">_xlfn.XLOOKUP(O130,#REF!,#REF!,"",0,1)</f>
        <v>#REF!</v>
      </c>
      <c r="W130" s="48" t="s">
        <v>4</v>
      </c>
    </row>
    <row r="131" spans="1:23">
      <c r="A131" s="32" t="s">
        <v>10</v>
      </c>
      <c r="B131" s="47" t="s">
        <v>1871</v>
      </c>
      <c r="C131" s="48" t="s">
        <v>1872</v>
      </c>
      <c r="D131" s="173">
        <v>55</v>
      </c>
      <c r="E131" s="173"/>
      <c r="F131" s="173"/>
      <c r="G131" s="173"/>
      <c r="H131" s="173"/>
      <c r="I131" s="173"/>
      <c r="J131" s="48" t="e" cm="1">
        <f t="array" ref="J131:L131">S131:U131</f>
        <v>#REF!</v>
      </c>
      <c r="K131" s="48">
        <v>0</v>
      </c>
      <c r="L131" s="48">
        <v>0</v>
      </c>
      <c r="M131" s="48" t="str">
        <f t="shared" si="5"/>
        <v/>
      </c>
      <c r="N131" s="48" t="s">
        <v>10</v>
      </c>
      <c r="O131" s="48" t="s">
        <v>1871</v>
      </c>
      <c r="P131" s="48" t="s">
        <v>1872</v>
      </c>
      <c r="Q131" s="48">
        <v>55</v>
      </c>
      <c r="R131" s="48" t="s">
        <v>4</v>
      </c>
      <c r="S131" s="48" t="e" cm="1">
        <f t="array" ref="S131">_xlfn.XLOOKUP(O131,#REF!,#REF!,"",0,1)</f>
        <v>#REF!</v>
      </c>
      <c r="W131" s="48" t="s">
        <v>4</v>
      </c>
    </row>
    <row r="132" spans="1:23">
      <c r="A132" s="32" t="s">
        <v>13</v>
      </c>
      <c r="B132" s="47" t="s">
        <v>1873</v>
      </c>
      <c r="C132" s="48" t="s">
        <v>1874</v>
      </c>
      <c r="D132" s="173">
        <v>7</v>
      </c>
      <c r="E132" s="173" t="s">
        <v>7</v>
      </c>
      <c r="F132" s="173"/>
      <c r="G132" s="195" t="e">
        <f>J132*D132</f>
        <v>#REF!</v>
      </c>
      <c r="H132" s="195">
        <f>K132*D132</f>
        <v>0</v>
      </c>
      <c r="I132" s="195">
        <f>L132*D132</f>
        <v>0</v>
      </c>
      <c r="J132" s="48" t="e" cm="1">
        <f t="array" ref="J132:L132">S132:U132</f>
        <v>#REF!</v>
      </c>
      <c r="K132" s="48">
        <v>0</v>
      </c>
      <c r="L132" s="48">
        <v>0</v>
      </c>
      <c r="M132" s="48" t="str">
        <f t="shared" si="5"/>
        <v/>
      </c>
      <c r="N132" s="48" t="s">
        <v>13</v>
      </c>
      <c r="O132" s="48" t="s">
        <v>1873</v>
      </c>
      <c r="P132" s="48" t="s">
        <v>1874</v>
      </c>
      <c r="Q132" s="48">
        <v>7</v>
      </c>
      <c r="R132" s="48" t="s">
        <v>4</v>
      </c>
      <c r="S132" s="48" t="e" cm="1">
        <f t="array" ref="S132">_xlfn.XLOOKUP(O132,#REF!,#REF!,"",0,1)</f>
        <v>#REF!</v>
      </c>
      <c r="W132" s="48" t="s">
        <v>4</v>
      </c>
    </row>
    <row r="133" spans="1:23">
      <c r="A133" s="32" t="s">
        <v>13</v>
      </c>
      <c r="B133" s="47" t="s">
        <v>1886</v>
      </c>
      <c r="C133" s="48" t="s">
        <v>1887</v>
      </c>
      <c r="D133" s="173">
        <v>48</v>
      </c>
      <c r="E133" s="173" t="s">
        <v>647</v>
      </c>
      <c r="F133" s="173"/>
      <c r="G133" s="195" t="e">
        <f>J133*D133</f>
        <v>#REF!</v>
      </c>
      <c r="H133" s="195">
        <f>K133*D133</f>
        <v>0</v>
      </c>
      <c r="I133" s="195">
        <f>L133*D133</f>
        <v>0</v>
      </c>
      <c r="J133" s="48" t="e" cm="1">
        <f t="array" ref="J133:L133">S133:U133</f>
        <v>#REF!</v>
      </c>
      <c r="K133" s="48">
        <v>0</v>
      </c>
      <c r="L133" s="48">
        <v>0</v>
      </c>
      <c r="M133" s="48" t="str">
        <f t="shared" si="5"/>
        <v/>
      </c>
      <c r="N133" s="48" t="s">
        <v>13</v>
      </c>
      <c r="O133" s="48" t="s">
        <v>1886</v>
      </c>
      <c r="P133" s="48" t="s">
        <v>1887</v>
      </c>
      <c r="Q133" s="48">
        <v>48</v>
      </c>
      <c r="R133" s="48" t="s">
        <v>4</v>
      </c>
      <c r="S133" s="48" t="e" cm="1">
        <f t="array" ref="S133">_xlfn.XLOOKUP(O133,#REF!,#REF!,"",0,1)</f>
        <v>#REF!</v>
      </c>
      <c r="W133" s="48" t="s">
        <v>4</v>
      </c>
    </row>
    <row r="134" spans="1:23">
      <c r="A134" s="32" t="s">
        <v>10</v>
      </c>
      <c r="B134" s="47" t="s">
        <v>1907</v>
      </c>
      <c r="C134" s="48" t="s">
        <v>1908</v>
      </c>
      <c r="D134" s="173">
        <v>422</v>
      </c>
      <c r="E134" s="173"/>
      <c r="F134" s="173"/>
      <c r="G134" s="173"/>
      <c r="H134" s="173"/>
      <c r="I134" s="173"/>
      <c r="J134" s="48" t="e" cm="1">
        <f t="array" ref="J134:L134">S134:U134</f>
        <v>#REF!</v>
      </c>
      <c r="K134" s="48">
        <v>0</v>
      </c>
      <c r="L134" s="48">
        <v>0</v>
      </c>
      <c r="M134" s="48" t="str">
        <f t="shared" si="5"/>
        <v/>
      </c>
      <c r="N134" s="48" t="s">
        <v>10</v>
      </c>
      <c r="O134" s="48" t="s">
        <v>1907</v>
      </c>
      <c r="P134" s="48" t="s">
        <v>1908</v>
      </c>
      <c r="Q134" s="48">
        <v>422</v>
      </c>
      <c r="R134" s="48" t="s">
        <v>4</v>
      </c>
      <c r="S134" s="48" t="e" cm="1">
        <f t="array" ref="S134">_xlfn.XLOOKUP(O134,#REF!,#REF!,"",0,1)</f>
        <v>#REF!</v>
      </c>
      <c r="W134" s="48" t="s">
        <v>4</v>
      </c>
    </row>
    <row r="135" spans="1:23">
      <c r="A135" s="32" t="s">
        <v>13</v>
      </c>
      <c r="B135" s="47" t="s">
        <v>1909</v>
      </c>
      <c r="C135" s="48" t="s">
        <v>1908</v>
      </c>
      <c r="D135" s="173">
        <v>422</v>
      </c>
      <c r="E135" s="173" t="s">
        <v>16</v>
      </c>
      <c r="F135" s="173"/>
      <c r="G135" s="195" t="e">
        <f>J135*D135</f>
        <v>#REF!</v>
      </c>
      <c r="H135" s="195">
        <f>K135*D135</f>
        <v>0</v>
      </c>
      <c r="I135" s="195">
        <f>L135*D135</f>
        <v>0</v>
      </c>
      <c r="J135" s="48" t="e" cm="1">
        <f t="array" ref="J135:L135">S135:U135</f>
        <v>#REF!</v>
      </c>
      <c r="K135" s="48">
        <v>0</v>
      </c>
      <c r="L135" s="48">
        <v>0</v>
      </c>
      <c r="M135" s="48" t="str">
        <f t="shared" si="5"/>
        <v/>
      </c>
      <c r="N135" s="48" t="s">
        <v>13</v>
      </c>
      <c r="O135" s="48" t="s">
        <v>1909</v>
      </c>
      <c r="P135" s="48" t="s">
        <v>1908</v>
      </c>
      <c r="Q135" s="48">
        <v>422</v>
      </c>
      <c r="R135" s="48" t="s">
        <v>4</v>
      </c>
      <c r="S135" s="48" t="e" cm="1">
        <f t="array" ref="S135">_xlfn.XLOOKUP(O135,#REF!,#REF!,"",0,1)</f>
        <v>#REF!</v>
      </c>
      <c r="W135" s="48" t="s">
        <v>4</v>
      </c>
    </row>
    <row r="136" spans="1:23">
      <c r="A136" s="32" t="s">
        <v>10</v>
      </c>
      <c r="B136" s="47" t="s">
        <v>1918</v>
      </c>
      <c r="C136" s="48" t="s">
        <v>1919</v>
      </c>
      <c r="D136" s="173">
        <v>2</v>
      </c>
      <c r="E136" s="173"/>
      <c r="F136" s="173"/>
      <c r="G136" s="173"/>
      <c r="H136" s="173"/>
      <c r="I136" s="173"/>
      <c r="J136" s="48" t="e" cm="1">
        <f t="array" ref="J136:L136">S136:U136</f>
        <v>#REF!</v>
      </c>
      <c r="K136" s="48">
        <v>0</v>
      </c>
      <c r="L136" s="48">
        <v>0</v>
      </c>
      <c r="M136" s="48" t="str">
        <f t="shared" ref="M136:M141" si="6">IF(A136&amp;B136&amp;C136&amp;D136=N136&amp;O136&amp;P136&amp;Q136,"","F")</f>
        <v/>
      </c>
      <c r="N136" s="48" t="s">
        <v>10</v>
      </c>
      <c r="O136" s="48" t="s">
        <v>1918</v>
      </c>
      <c r="P136" s="48" t="s">
        <v>1919</v>
      </c>
      <c r="Q136" s="48">
        <v>2</v>
      </c>
      <c r="R136" s="48" t="s">
        <v>4</v>
      </c>
      <c r="S136" s="48" t="e" cm="1">
        <f t="array" ref="S136">_xlfn.XLOOKUP(O136,#REF!,#REF!,"",0,1)</f>
        <v>#REF!</v>
      </c>
      <c r="W136" s="48" t="s">
        <v>4</v>
      </c>
    </row>
    <row r="137" spans="1:23">
      <c r="A137" s="32" t="s">
        <v>13</v>
      </c>
      <c r="B137" s="47" t="s">
        <v>1920</v>
      </c>
      <c r="C137" s="48" t="s">
        <v>1919</v>
      </c>
      <c r="D137" s="173">
        <v>2</v>
      </c>
      <c r="E137" s="173" t="s">
        <v>16</v>
      </c>
      <c r="F137" s="173"/>
      <c r="G137" s="195" t="e">
        <f>J137*D137</f>
        <v>#REF!</v>
      </c>
      <c r="H137" s="195">
        <f>K137*D137</f>
        <v>0</v>
      </c>
      <c r="I137" s="195">
        <f>L137*D137</f>
        <v>0</v>
      </c>
      <c r="J137" s="48" t="e" cm="1">
        <f t="array" ref="J137:L137">S137:U137</f>
        <v>#REF!</v>
      </c>
      <c r="K137" s="48">
        <v>0</v>
      </c>
      <c r="L137" s="48">
        <v>0</v>
      </c>
      <c r="M137" s="48" t="str">
        <f t="shared" si="6"/>
        <v/>
      </c>
      <c r="N137" s="48" t="s">
        <v>13</v>
      </c>
      <c r="O137" s="48" t="s">
        <v>1920</v>
      </c>
      <c r="P137" s="48" t="s">
        <v>1919</v>
      </c>
      <c r="Q137" s="48">
        <v>2</v>
      </c>
      <c r="R137" s="48" t="s">
        <v>4</v>
      </c>
      <c r="S137" s="48" t="e" cm="1">
        <f t="array" ref="S137">_xlfn.XLOOKUP(O137,#REF!,#REF!,"",0,1)</f>
        <v>#REF!</v>
      </c>
      <c r="W137" s="48" t="s">
        <v>4</v>
      </c>
    </row>
    <row r="138" spans="1:23">
      <c r="A138" s="32" t="s">
        <v>10</v>
      </c>
      <c r="B138" s="47" t="s">
        <v>1927</v>
      </c>
      <c r="C138" s="48" t="s">
        <v>1928</v>
      </c>
      <c r="D138" s="173">
        <v>47</v>
      </c>
      <c r="E138" s="173"/>
      <c r="F138" s="173"/>
      <c r="G138" s="173"/>
      <c r="H138" s="173"/>
      <c r="I138" s="173"/>
      <c r="J138" s="48" t="e" cm="1">
        <f t="array" ref="J138:L138">S138:U138</f>
        <v>#REF!</v>
      </c>
      <c r="K138" s="48">
        <v>0</v>
      </c>
      <c r="L138" s="48">
        <v>0</v>
      </c>
      <c r="M138" s="48" t="str">
        <f t="shared" si="6"/>
        <v/>
      </c>
      <c r="N138" s="48" t="s">
        <v>10</v>
      </c>
      <c r="O138" s="48" t="s">
        <v>1927</v>
      </c>
      <c r="P138" s="48" t="s">
        <v>1928</v>
      </c>
      <c r="Q138" s="48">
        <v>47</v>
      </c>
      <c r="R138" s="48" t="s">
        <v>4</v>
      </c>
      <c r="S138" s="48" t="e" cm="1">
        <f t="array" ref="S138">_xlfn.XLOOKUP(O138,#REF!,#REF!,"",0,1)</f>
        <v>#REF!</v>
      </c>
      <c r="W138" s="48" t="s">
        <v>4</v>
      </c>
    </row>
    <row r="139" spans="1:23">
      <c r="A139" s="32" t="s">
        <v>13</v>
      </c>
      <c r="B139" s="47" t="s">
        <v>1929</v>
      </c>
      <c r="C139" s="48" t="s">
        <v>1928</v>
      </c>
      <c r="D139" s="173">
        <v>47</v>
      </c>
      <c r="E139" s="173" t="s">
        <v>16</v>
      </c>
      <c r="F139" s="173"/>
      <c r="G139" s="195" t="e">
        <f>J139*D139</f>
        <v>#REF!</v>
      </c>
      <c r="H139" s="195">
        <f>K139*D139</f>
        <v>0</v>
      </c>
      <c r="I139" s="195">
        <f>L139*D139</f>
        <v>0</v>
      </c>
      <c r="J139" s="48" t="e" cm="1">
        <f t="array" ref="J139:L139">S139:U139</f>
        <v>#REF!</v>
      </c>
      <c r="K139" s="48">
        <v>0</v>
      </c>
      <c r="L139" s="48">
        <v>0</v>
      </c>
      <c r="M139" s="48" t="str">
        <f t="shared" si="6"/>
        <v/>
      </c>
      <c r="N139" s="48" t="s">
        <v>13</v>
      </c>
      <c r="O139" s="48" t="s">
        <v>1929</v>
      </c>
      <c r="P139" s="48" t="s">
        <v>1928</v>
      </c>
      <c r="Q139" s="48">
        <v>47</v>
      </c>
      <c r="R139" s="48" t="s">
        <v>4</v>
      </c>
      <c r="S139" s="48" t="e" cm="1">
        <f t="array" ref="S139">_xlfn.XLOOKUP(O139,#REF!,#REF!,"",0,1)</f>
        <v>#REF!</v>
      </c>
      <c r="W139" s="48" t="s">
        <v>4</v>
      </c>
    </row>
    <row r="140" spans="1:23">
      <c r="A140" s="32" t="s">
        <v>10</v>
      </c>
      <c r="B140" s="47" t="s">
        <v>1947</v>
      </c>
      <c r="C140" s="48" t="s">
        <v>1948</v>
      </c>
      <c r="D140" s="173">
        <v>6</v>
      </c>
      <c r="E140" s="173"/>
      <c r="F140" s="173"/>
      <c r="G140" s="173"/>
      <c r="H140" s="173"/>
      <c r="I140" s="173"/>
      <c r="J140" s="48" t="e" cm="1">
        <f t="array" ref="J140:L140">S140:U140</f>
        <v>#REF!</v>
      </c>
      <c r="K140" s="48">
        <v>0</v>
      </c>
      <c r="L140" s="48">
        <v>0</v>
      </c>
      <c r="M140" s="48" t="str">
        <f t="shared" si="6"/>
        <v/>
      </c>
      <c r="N140" s="48" t="s">
        <v>10</v>
      </c>
      <c r="O140" s="48" t="s">
        <v>1947</v>
      </c>
      <c r="P140" s="48" t="s">
        <v>1948</v>
      </c>
      <c r="Q140" s="48">
        <v>6</v>
      </c>
      <c r="R140" s="48" t="s">
        <v>4</v>
      </c>
      <c r="S140" s="48" t="e" cm="1">
        <f t="array" ref="S140">_xlfn.XLOOKUP(O140,#REF!,#REF!,"",0,1)</f>
        <v>#REF!</v>
      </c>
      <c r="W140" s="48" t="s">
        <v>4</v>
      </c>
    </row>
    <row r="141" spans="1:23">
      <c r="A141" s="32" t="s">
        <v>13</v>
      </c>
      <c r="B141" s="47" t="s">
        <v>1949</v>
      </c>
      <c r="C141" s="48" t="s">
        <v>1948</v>
      </c>
      <c r="D141" s="173">
        <v>6</v>
      </c>
      <c r="E141" s="173" t="s">
        <v>16</v>
      </c>
      <c r="F141" s="173"/>
      <c r="G141" s="195" t="e">
        <f>J141*D141</f>
        <v>#REF!</v>
      </c>
      <c r="H141" s="195">
        <f>K141*D141</f>
        <v>0</v>
      </c>
      <c r="I141" s="195">
        <f>L141*D141</f>
        <v>0</v>
      </c>
      <c r="J141" s="48" t="e" cm="1">
        <f t="array" ref="J141:L141">S141:U141</f>
        <v>#REF!</v>
      </c>
      <c r="K141" s="48">
        <v>0</v>
      </c>
      <c r="L141" s="48">
        <v>0</v>
      </c>
      <c r="M141" s="48" t="str">
        <f t="shared" si="6"/>
        <v/>
      </c>
      <c r="N141" s="48" t="s">
        <v>13</v>
      </c>
      <c r="O141" s="48" t="s">
        <v>1949</v>
      </c>
      <c r="P141" s="48" t="s">
        <v>1948</v>
      </c>
      <c r="Q141" s="48">
        <v>6</v>
      </c>
      <c r="R141" s="48" t="s">
        <v>4</v>
      </c>
      <c r="S141" s="48" t="e" cm="1">
        <f t="array" ref="S141">_xlfn.XLOOKUP(O141,#REF!,#REF!,"",0,1)</f>
        <v>#REF!</v>
      </c>
      <c r="W141" s="48" t="s">
        <v>4</v>
      </c>
    </row>
  </sheetData>
  <autoFilter ref="A6:M141" xr:uid="{00000000-0009-0000-0000-000016000000}">
    <filterColumn colId="6" showButton="0"/>
    <filterColumn colId="7" showButton="0"/>
  </autoFilter>
  <mergeCells count="1">
    <mergeCell ref="G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EF82-AA82-4548-9AFD-430AC90B665B}">
  <sheetPr codeName="Sheet13"/>
  <dimension ref="A2:R18"/>
  <sheetViews>
    <sheetView topLeftCell="C1" workbookViewId="0">
      <selection activeCell="H8" sqref="H8"/>
    </sheetView>
  </sheetViews>
  <sheetFormatPr defaultColWidth="9" defaultRowHeight="15"/>
  <cols>
    <col min="1" max="1" width="6" style="48" customWidth="1"/>
    <col min="2" max="2" width="18.42578125" style="48" customWidth="1"/>
    <col min="3" max="3" width="13" style="48" customWidth="1"/>
    <col min="4" max="4" width="13" style="48" hidden="1" customWidth="1"/>
    <col min="5" max="6" width="12.28515625" style="48" bestFit="1" customWidth="1"/>
    <col min="7" max="7" width="13" style="48" customWidth="1"/>
    <col min="8" max="9" width="11" style="48" bestFit="1" customWidth="1"/>
    <col min="10" max="10" width="13" style="48" bestFit="1" customWidth="1"/>
    <col min="11" max="12" width="11" style="48" bestFit="1" customWidth="1"/>
    <col min="13" max="13" width="13" style="48" bestFit="1" customWidth="1"/>
    <col min="14" max="15" width="12.28515625" style="48" customWidth="1"/>
    <col min="16" max="17" width="11" style="48" customWidth="1"/>
    <col min="18" max="18" width="12.28515625" style="48" customWidth="1"/>
    <col min="19" max="16384" width="9" style="48"/>
  </cols>
  <sheetData>
    <row r="2" spans="1:18" ht="18.75">
      <c r="C2" s="183" t="s">
        <v>1986</v>
      </c>
      <c r="D2" s="73"/>
    </row>
    <row r="3" spans="1:18" ht="15.75" thickBot="1"/>
    <row r="4" spans="1:18" ht="15.75" thickBot="1">
      <c r="A4" s="75"/>
      <c r="B4" s="75"/>
      <c r="C4" s="75"/>
      <c r="D4" s="184"/>
      <c r="E4" s="205"/>
      <c r="F4" s="205"/>
      <c r="G4" s="205"/>
      <c r="H4" s="406" t="s">
        <v>1955</v>
      </c>
      <c r="I4" s="407"/>
      <c r="J4" s="408"/>
      <c r="K4" s="406" t="s">
        <v>1956</v>
      </c>
      <c r="L4" s="407"/>
      <c r="M4" s="408"/>
      <c r="N4" s="406" t="s">
        <v>1957</v>
      </c>
      <c r="O4" s="407"/>
      <c r="P4" s="407"/>
      <c r="Q4" s="407"/>
      <c r="R4" s="408"/>
    </row>
    <row r="5" spans="1:18" ht="45">
      <c r="A5" s="1" t="s">
        <v>1965</v>
      </c>
      <c r="B5" s="1" t="s">
        <v>1959</v>
      </c>
      <c r="C5" s="1" t="s">
        <v>1966</v>
      </c>
      <c r="D5" s="185" t="s">
        <v>1987</v>
      </c>
      <c r="E5" s="78" t="s">
        <v>2169</v>
      </c>
      <c r="F5" s="78" t="s">
        <v>2170</v>
      </c>
      <c r="G5" s="197" t="s">
        <v>2171</v>
      </c>
      <c r="H5" s="85" t="s">
        <v>1961</v>
      </c>
      <c r="I5" s="88" t="s">
        <v>2</v>
      </c>
      <c r="J5" s="198" t="s">
        <v>1962</v>
      </c>
      <c r="K5" s="85" t="s">
        <v>1961</v>
      </c>
      <c r="L5" s="88" t="s">
        <v>2</v>
      </c>
      <c r="M5" s="198" t="s">
        <v>1962</v>
      </c>
      <c r="N5" s="85" t="s">
        <v>2173</v>
      </c>
      <c r="O5" s="85" t="s">
        <v>2172</v>
      </c>
      <c r="P5" s="85" t="s">
        <v>1961</v>
      </c>
      <c r="Q5" s="88" t="s">
        <v>2</v>
      </c>
      <c r="R5" s="198" t="s">
        <v>1962</v>
      </c>
    </row>
    <row r="6" spans="1:18" ht="15.75" thickBot="1">
      <c r="A6" s="93"/>
      <c r="B6" s="93"/>
      <c r="C6" s="93"/>
      <c r="D6" s="186"/>
      <c r="E6" s="93"/>
      <c r="F6" s="93"/>
      <c r="G6" s="93"/>
      <c r="H6" s="206"/>
      <c r="I6" s="207"/>
      <c r="J6" s="208"/>
      <c r="K6" s="206"/>
      <c r="L6" s="207"/>
      <c r="M6" s="208"/>
      <c r="N6" s="206"/>
      <c r="O6" s="209"/>
      <c r="P6" s="206"/>
      <c r="Q6" s="207"/>
      <c r="R6" s="208"/>
    </row>
    <row r="7" spans="1:18" ht="15" customHeight="1">
      <c r="D7" s="184"/>
      <c r="E7" s="168"/>
      <c r="F7" s="168"/>
      <c r="G7" s="168"/>
      <c r="H7" s="258"/>
      <c r="I7" s="217"/>
      <c r="J7" s="217"/>
      <c r="K7" s="259"/>
      <c r="L7" s="171"/>
      <c r="M7" s="171"/>
      <c r="P7" s="187"/>
      <c r="Q7" s="171"/>
      <c r="R7" s="171"/>
    </row>
    <row r="8" spans="1:18">
      <c r="A8" s="32" t="s">
        <v>1990</v>
      </c>
      <c r="B8" s="48" t="s">
        <v>1967</v>
      </c>
      <c r="C8" s="48">
        <v>10000</v>
      </c>
      <c r="D8" s="48">
        <v>10000</v>
      </c>
      <c r="E8" s="101" t="e">
        <f>(((E10*$C$10)+(E15*$C$15))/$C$8)</f>
        <v>#REF!</v>
      </c>
      <c r="F8" s="101">
        <f>(((F10*$C$10)+(F15*$C$15))/$C$8)</f>
        <v>0</v>
      </c>
      <c r="G8" s="154">
        <f>(((G10*$C$10)+(G15*$C$15))/$C$8)</f>
        <v>0</v>
      </c>
      <c r="H8" s="396" t="e">
        <f>(((G8/E8)-1)*100)</f>
        <v>#REF!</v>
      </c>
      <c r="I8" s="261" t="e">
        <f>((((C8/10000)*(((G8-E8)/$E$8)*100))))</f>
        <v>#REF!</v>
      </c>
      <c r="J8" s="261" t="e">
        <f>((I8/$I$8)*100)</f>
        <v>#REF!</v>
      </c>
      <c r="K8" s="262" t="e">
        <f>(((G8/F8)-1)*100)</f>
        <v>#DIV/0!</v>
      </c>
      <c r="L8" s="101" t="e">
        <f>(((C8/10000)*(((G8-F8)/$F$8)*100)))</f>
        <v>#DIV/0!</v>
      </c>
      <c r="M8" s="101" t="e">
        <f>((L8/$L$8)*100)</f>
        <v>#DIV/0!</v>
      </c>
      <c r="N8" s="101" cm="1">
        <f t="array" ref="N8:R8">'Durability (POP)'!DH6:DL6</f>
        <v>106.01005445919411</v>
      </c>
      <c r="O8" s="101">
        <v>105.99351131059689</v>
      </c>
      <c r="P8" s="395">
        <v>-1.5605263747497933E-2</v>
      </c>
      <c r="Q8" s="101">
        <v>-1.5605263747496635E-2</v>
      </c>
      <c r="R8" s="101">
        <v>100</v>
      </c>
    </row>
    <row r="9" spans="1:18">
      <c r="A9" s="32"/>
      <c r="E9" s="101"/>
      <c r="F9" s="101"/>
      <c r="G9" s="154"/>
      <c r="H9" s="260"/>
      <c r="I9" s="261"/>
      <c r="J9" s="261"/>
      <c r="K9" s="262"/>
      <c r="L9" s="101"/>
      <c r="M9" s="101"/>
      <c r="N9" s="101"/>
      <c r="O9" s="101"/>
      <c r="P9" s="262"/>
      <c r="Q9" s="101"/>
      <c r="R9" s="101"/>
    </row>
    <row r="10" spans="1:18">
      <c r="A10" s="32" t="s">
        <v>10</v>
      </c>
      <c r="B10" s="48" t="s">
        <v>1968</v>
      </c>
      <c r="C10" s="48">
        <v>5726</v>
      </c>
      <c r="D10" s="48">
        <v>5726</v>
      </c>
      <c r="E10" s="101" t="e">
        <f>(((E11*$C$11)+(E12*$C$12)+(E13*$C$13))/$C$10)</f>
        <v>#REF!</v>
      </c>
      <c r="F10" s="101">
        <f>(((F11*$C$11)+(F12*$C$12)+(F13*$C$13))/$C$10)</f>
        <v>0</v>
      </c>
      <c r="G10" s="154">
        <f>(((G11*$C$11)+(G12*$C$12)+(G13*$C$13))/$C$10)</f>
        <v>0</v>
      </c>
      <c r="H10" s="260" t="e">
        <f>(((G10/E10)-1)*100)</f>
        <v>#REF!</v>
      </c>
      <c r="I10" s="261" t="e">
        <f>(((C10/$C$8)*(((G10-E10)/E8)*100)))</f>
        <v>#REF!</v>
      </c>
      <c r="J10" s="261" t="e">
        <f>((I10/$I$8)*100)</f>
        <v>#REF!</v>
      </c>
      <c r="K10" s="262" t="e">
        <f>(((G10/F10)-1)*100)</f>
        <v>#DIV/0!</v>
      </c>
      <c r="L10" s="101" t="e">
        <f>(((C10/10000)*(((G10-F10)/$F$8)*100)))</f>
        <v>#DIV/0!</v>
      </c>
      <c r="M10" s="101" t="e">
        <f>((L10/$L$8)*100)</f>
        <v>#DIV/0!</v>
      </c>
      <c r="N10" s="101" cm="1">
        <f t="array" ref="N10:R10">'Durability (POP)'!DH8:DL8</f>
        <v>105.40372632319917</v>
      </c>
      <c r="O10" s="101">
        <v>105.82575585748421</v>
      </c>
      <c r="P10" s="262">
        <v>0.40039337223332083</v>
      </c>
      <c r="Q10" s="101">
        <v>0.2279539545229036</v>
      </c>
      <c r="R10" s="101">
        <v>-1460.7504122413279</v>
      </c>
    </row>
    <row r="11" spans="1:18">
      <c r="A11" s="254" t="s">
        <v>1991</v>
      </c>
      <c r="B11" s="48" t="s">
        <v>1969</v>
      </c>
      <c r="C11" s="48">
        <v>1220</v>
      </c>
      <c r="D11" s="48">
        <v>1220</v>
      </c>
      <c r="E11" s="101" t="e">
        <f>((SUMIF('M07(2026)_Class(Working_D)'!$E$7:$E$141,"D",'M07(2026)_Class(Working_D)'!$G$7:$G$141))/C11)</f>
        <v>#REF!</v>
      </c>
      <c r="F11" s="101">
        <f>((SUMIF('M07(2026)_Class(Working_D)'!$E$7:$E$141,"D",'M07(2026)_Class(Working_D)'!$H$7:$H$141))/C11)</f>
        <v>0</v>
      </c>
      <c r="G11" s="154">
        <f>((SUMIF('M07(2026)_Class(Working_D)'!$E$7:$E$141,"D",'M07(2026)_Class(Working_D)'!$I$7:$I$141))/C11)</f>
        <v>0</v>
      </c>
      <c r="H11" s="260" t="e">
        <f>(((G11/E11)-1)*100)</f>
        <v>#REF!</v>
      </c>
      <c r="I11" s="261" t="e">
        <f>(((C11/10000)*(((G11-E11)/$E$8)*100)))</f>
        <v>#REF!</v>
      </c>
      <c r="J11" s="261" t="e">
        <f>((I11/$I$8)*100)</f>
        <v>#REF!</v>
      </c>
      <c r="K11" s="262" t="e">
        <f>(((G11/F11)-1)*100)</f>
        <v>#DIV/0!</v>
      </c>
      <c r="L11" s="101" t="e">
        <f>(((C11/10000)*(((G11-F11)/$F$8)*100)))</f>
        <v>#DIV/0!</v>
      </c>
      <c r="M11" s="101" t="e">
        <f>((L11/$L$8)*100)</f>
        <v>#DIV/0!</v>
      </c>
      <c r="N11" s="101" cm="1">
        <f t="array" ref="N11:R11">'Durability (POP)'!DH9:DL9</f>
        <v>99.287010121144348</v>
      </c>
      <c r="O11" s="101">
        <v>99.720913971755166</v>
      </c>
      <c r="P11" s="262">
        <v>0.43701975724859121</v>
      </c>
      <c r="Q11" s="101">
        <v>4.9935140628473401E-2</v>
      </c>
      <c r="R11" s="101">
        <v>-319.9890846861457</v>
      </c>
    </row>
    <row r="12" spans="1:18">
      <c r="A12" s="254" t="s">
        <v>1992</v>
      </c>
      <c r="B12" s="48" t="s">
        <v>1970</v>
      </c>
      <c r="C12" s="48">
        <v>790</v>
      </c>
      <c r="D12" s="48">
        <v>790</v>
      </c>
      <c r="E12" s="101" t="e">
        <f>((SUMIF('M07(2026)_Class(Working_D)'!$E$7:$E$141,"SD",'M07(2026)_Class(Working_D)'!$G$7:$G$141))/C12)</f>
        <v>#REF!</v>
      </c>
      <c r="F12" s="101">
        <f>((SUMIF('M07(2026)_Class(Working_D)'!$E$7:$E$141,"SD",'M07(2026)_Class(Working_D)'!$H$7:$H$141))/C12)</f>
        <v>0</v>
      </c>
      <c r="G12" s="154">
        <f>((SUMIF('M07(2026)_Class(Working_D)'!$E$7:$E$141,"SD",'M07(2026)_Class(Working_D)'!$I$7:$I$141))/C12)</f>
        <v>0</v>
      </c>
      <c r="H12" s="260" t="e">
        <f>(((G12/E12)-1)*100)</f>
        <v>#REF!</v>
      </c>
      <c r="I12" s="261" t="e">
        <f>(((C12/10000)*(((G12-E12)/$E$8)*100)))</f>
        <v>#REF!</v>
      </c>
      <c r="J12" s="261" t="e">
        <f>((I12/$I$8)*100)</f>
        <v>#REF!</v>
      </c>
      <c r="K12" s="262" t="e">
        <f>(((G12/F12)-1)*100)</f>
        <v>#DIV/0!</v>
      </c>
      <c r="L12" s="101" t="e">
        <f>(((C12/10000)*(((G12-F12)/$F$8)*100)))</f>
        <v>#DIV/0!</v>
      </c>
      <c r="M12" s="101" t="e">
        <f>((L12/$L$8)*100)</f>
        <v>#DIV/0!</v>
      </c>
      <c r="N12" s="101" cm="1">
        <f t="array" ref="N12:R12">'Durability (POP)'!DH10:DL10</f>
        <v>100.97599964644975</v>
      </c>
      <c r="O12" s="101">
        <v>100.85944459045673</v>
      </c>
      <c r="P12" s="262">
        <v>-0.11542847449009797</v>
      </c>
      <c r="Q12" s="101">
        <v>-8.6858265194012952E-3</v>
      </c>
      <c r="R12" s="101">
        <v>55.659594480065465</v>
      </c>
    </row>
    <row r="13" spans="1:18">
      <c r="A13" s="254" t="s">
        <v>1993</v>
      </c>
      <c r="B13" s="48" t="s">
        <v>1971</v>
      </c>
      <c r="C13" s="48">
        <v>3716</v>
      </c>
      <c r="D13" s="48">
        <v>3716</v>
      </c>
      <c r="E13" s="101" t="e">
        <f>((SUMIF('M07(2026)_Class(Working_D)'!$E$7:$E$141,"ND",'M07(2026)_Class(Working_D)'!$G$7:$G$141))/C13)</f>
        <v>#REF!</v>
      </c>
      <c r="F13" s="101">
        <f>((SUMIF('M07(2026)_Class(Working_D)'!$E$7:$E$141,"ND",'M07(2026)_Class(Working_D)'!$H$7:$H$141))/C13)</f>
        <v>0</v>
      </c>
      <c r="G13" s="154">
        <f>((SUMIF('M07(2026)_Class(Working_D)'!$E$7:$E$141,"ND",'M07(2026)_Class(Working_D)'!$I$7:$I$141))/C13)</f>
        <v>0</v>
      </c>
      <c r="H13" s="260" t="e">
        <f>(((G13/E13)-1)*100)</f>
        <v>#REF!</v>
      </c>
      <c r="I13" s="261" t="e">
        <f>(((C13/10000)*(((G13-E13)/$E$8)*100)))</f>
        <v>#REF!</v>
      </c>
      <c r="J13" s="261" t="e">
        <f>((I13/$I$8)*100)</f>
        <v>#REF!</v>
      </c>
      <c r="K13" s="262" t="e">
        <f>(((G13/F13)-1)*100)</f>
        <v>#DIV/0!</v>
      </c>
      <c r="L13" s="101" t="e">
        <f>(((C13/10000)*(((G13-F13)/$F$8)*100)))</f>
        <v>#DIV/0!</v>
      </c>
      <c r="M13" s="101" t="e">
        <f>((L13/$L$8)*100)</f>
        <v>#DIV/0!</v>
      </c>
      <c r="N13" s="101" cm="1">
        <f t="array" ref="N13:R13">'Durability (POP)'!DH11:DL11</f>
        <v>108.3532144397597</v>
      </c>
      <c r="O13" s="101">
        <v>108.88584632998878</v>
      </c>
      <c r="P13" s="262">
        <v>0.49156999446953176</v>
      </c>
      <c r="Q13" s="101">
        <v>0.18670494173296939</v>
      </c>
      <c r="R13" s="101">
        <v>-1196.4228529166655</v>
      </c>
    </row>
    <row r="14" spans="1:18">
      <c r="A14" s="32"/>
      <c r="E14" s="101"/>
      <c r="F14" s="101"/>
      <c r="G14" s="154"/>
      <c r="H14" s="260"/>
      <c r="I14" s="261"/>
      <c r="J14" s="261"/>
      <c r="K14" s="262"/>
      <c r="L14" s="101"/>
      <c r="M14" s="101"/>
      <c r="N14" s="101"/>
      <c r="O14" s="101"/>
      <c r="P14" s="262"/>
      <c r="Q14" s="101"/>
      <c r="R14" s="101"/>
    </row>
    <row r="15" spans="1:18">
      <c r="A15" s="32" t="s">
        <v>1994</v>
      </c>
      <c r="B15" s="48" t="s">
        <v>1972</v>
      </c>
      <c r="C15" s="48">
        <v>4274</v>
      </c>
      <c r="D15" s="48">
        <v>4274</v>
      </c>
      <c r="E15" s="101" t="e">
        <f>((SUMIF('M07(2026)_Class(Working_D)'!$E$7:$E$141,"S",'M07(2026)_Class(Working_D)'!$G$7:$G$141))/C15)</f>
        <v>#REF!</v>
      </c>
      <c r="F15" s="101">
        <f>((SUMIF('M07(2026)_Class(Working_D)'!$E$7:$E$141,"S",'M07(2026)_Class(Working_D)'!$H$7:$H$141))/C15)</f>
        <v>0</v>
      </c>
      <c r="G15" s="154">
        <f>((SUMIF('M07(2026)_Class(Working_D)'!$E$7:$E$141,"S",'M07(2026)_Class(Working_D)'!$I$7:$I$141))/C15)</f>
        <v>0</v>
      </c>
      <c r="H15" s="260" t="e">
        <f>(((G15/E15)-1)*100)</f>
        <v>#REF!</v>
      </c>
      <c r="I15" s="261" t="e">
        <f>(((C15/10000)*(((G15-E15)/$E$8)*100)))</f>
        <v>#REF!</v>
      </c>
      <c r="J15" s="261" t="e">
        <f>((I15/$I$8)*100)</f>
        <v>#REF!</v>
      </c>
      <c r="K15" s="262" t="e">
        <f>(((G15/F15)-1)*100)</f>
        <v>#DIV/0!</v>
      </c>
      <c r="L15" s="101" t="e">
        <f>(((C15/10000)*(((G15-F15)/$F$8)*100)))</f>
        <v>#DIV/0!</v>
      </c>
      <c r="M15" s="101" t="e">
        <f>((L15/$L$8)*100)</f>
        <v>#DIV/0!</v>
      </c>
      <c r="N15" s="101" cm="1">
        <f t="array" ref="N15:R15">'Durability (POP)'!DH13:DL13</f>
        <v>106.8223695988074</v>
      </c>
      <c r="O15" s="101">
        <v>106.21825473902332</v>
      </c>
      <c r="P15" s="262">
        <v>-0.56553216526926686</v>
      </c>
      <c r="Q15" s="101">
        <v>-0.2435605682771356</v>
      </c>
      <c r="R15" s="101">
        <v>1560.7590632116492</v>
      </c>
    </row>
    <row r="16" spans="1:18">
      <c r="A16" s="32"/>
      <c r="E16" s="101"/>
      <c r="F16" s="101"/>
      <c r="G16" s="154"/>
      <c r="H16" s="260"/>
      <c r="I16" s="261"/>
      <c r="J16" s="261"/>
      <c r="K16" s="262"/>
      <c r="L16" s="101"/>
      <c r="M16" s="101"/>
      <c r="N16" s="101"/>
      <c r="O16" s="101"/>
      <c r="P16" s="262"/>
      <c r="Q16" s="101"/>
      <c r="R16" s="101"/>
    </row>
    <row r="17" spans="1:18">
      <c r="A17" s="32" t="s">
        <v>1995</v>
      </c>
      <c r="B17" s="48" t="s">
        <v>1974</v>
      </c>
      <c r="C17" s="48">
        <v>1883</v>
      </c>
      <c r="D17" s="48">
        <v>1883</v>
      </c>
      <c r="E17" s="101" t="e">
        <f>((SUMIF('M07(2026)_Class(Working_D)'!$E$7:$E$141,"F",'M07(2026)_Class(Working_D)'!$G$7:$G$141))/C17)</f>
        <v>#REF!</v>
      </c>
      <c r="F17" s="101">
        <f>((SUMIF('M07(2026)_Class(Working_D)'!$E$7:$E$141,"F",'M07(2026)_Class(Working_D)'!$H$7:$H$141))/C17)</f>
        <v>0</v>
      </c>
      <c r="G17" s="154">
        <f>((SUMIF('M07(2026)_Class(Working_D)'!$E$7:$E$141,"F",'M07(2026)_Class(Working_D)'!$I$7:$I$141))/C17)</f>
        <v>0</v>
      </c>
      <c r="H17" s="260" t="e">
        <f>(((G17/E17)-1)*100)</f>
        <v>#REF!</v>
      </c>
      <c r="I17" s="261" t="e">
        <f>(((C17/10000)*(((G17-E17)/$E$8)*100)))</f>
        <v>#REF!</v>
      </c>
      <c r="J17" s="261" t="e">
        <f>((I17/$I$8)*100)</f>
        <v>#REF!</v>
      </c>
      <c r="K17" s="262" t="e">
        <f>(((G17/F17)-1)*100)</f>
        <v>#DIV/0!</v>
      </c>
      <c r="L17" s="101" t="e">
        <f>(((C17/10000)*(((G17-F17)/$F$8)*100)))</f>
        <v>#DIV/0!</v>
      </c>
      <c r="M17" s="101" t="e">
        <f>((L17/$L$8)*100)</f>
        <v>#DIV/0!</v>
      </c>
      <c r="N17" s="101" cm="1">
        <f t="array" ref="N17:R17">'Durability (POP)'!DH15:DL15</f>
        <v>115.62756646855486</v>
      </c>
      <c r="O17" s="101">
        <v>116.664954025355</v>
      </c>
      <c r="P17" s="262">
        <v>0.89718013487922743</v>
      </c>
      <c r="Q17" s="101">
        <v>0.18426561324016466</v>
      </c>
      <c r="R17" s="101">
        <v>-1180.7914061671927</v>
      </c>
    </row>
    <row r="18" spans="1:18">
      <c r="A18" s="32" t="s">
        <v>1996</v>
      </c>
      <c r="B18" s="48" t="s">
        <v>1976</v>
      </c>
      <c r="C18" s="48">
        <v>8117</v>
      </c>
      <c r="D18" s="48">
        <v>8117</v>
      </c>
      <c r="E18" s="101" t="e">
        <f>((SUMIF('M07(2026)_Class(Working_D)'!$E$7:$E$141,"NF",'M07(2026)_Class(Working_D)'!$G$7:$G$141))/C18)</f>
        <v>#REF!</v>
      </c>
      <c r="F18" s="101">
        <f>((SUMIF('M07(2026)_Class(Working_D)'!$E$7:$E$141,"NF",'M07(2026)_Class(Working_D)'!$H$7:$H$141))/C18)</f>
        <v>0</v>
      </c>
      <c r="G18" s="154">
        <f>((SUMIF('M07(2026)_Class(Working_D)'!$E$7:$E$141,"NF",'M07(2026)_Class(Working_D)'!$I$7:$I$141))/C18)</f>
        <v>0</v>
      </c>
      <c r="H18" s="260" t="e">
        <f>(((G18/E18)-1)*100)</f>
        <v>#REF!</v>
      </c>
      <c r="I18" s="261" t="e">
        <f>(((C18/10000)*(((G18-E18)/$E$8)*100)))</f>
        <v>#REF!</v>
      </c>
      <c r="J18" s="261" t="e">
        <f>((I18/$I$8)*100)</f>
        <v>#REF!</v>
      </c>
      <c r="K18" s="262" t="e">
        <f>(((G18/F18)-1)*100)</f>
        <v>#DIV/0!</v>
      </c>
      <c r="L18" s="101" t="e">
        <f>(((C18/10000)*(((G18-F18)/$F$8)*100)))</f>
        <v>#DIV/0!</v>
      </c>
      <c r="M18" s="101" t="e">
        <f>((L18/$L$8)*100)</f>
        <v>#DIV/0!</v>
      </c>
      <c r="N18" s="101" cm="1">
        <f t="array" ref="N18:R18">'Durability (POP)'!DH16:DL16</f>
        <v>103.77896229292264</v>
      </c>
      <c r="O18" s="101">
        <v>103.51792639035493</v>
      </c>
      <c r="P18" s="262">
        <v>-0.25153065399798891</v>
      </c>
      <c r="Q18" s="101">
        <v>-0.19987051529699132</v>
      </c>
      <c r="R18" s="101">
        <v>1280.7890884193107</v>
      </c>
    </row>
  </sheetData>
  <mergeCells count="3">
    <mergeCell ref="H4:J4"/>
    <mergeCell ref="K4:M4"/>
    <mergeCell ref="N4:R4"/>
  </mergeCells>
  <conditionalFormatting sqref="H4:M4">
    <cfRule type="cellIs" dxfId="16" priority="1" operator="equal">
      <formula>0</formula>
    </cfRule>
    <cfRule type="cellIs" dxfId="15" priority="2" operator="lessThan">
      <formula>0</formula>
    </cfRule>
  </conditionalFormatting>
  <conditionalFormatting sqref="H6:M6">
    <cfRule type="cellIs" dxfId="14" priority="8" operator="equal">
      <formula>0</formula>
    </cfRule>
    <cfRule type="cellIs" dxfId="13" priority="9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CD09-1A0B-4FE8-9019-B5B3E9050F98}">
  <sheetPr codeName="Sheet14"/>
  <dimension ref="A2:DL32"/>
  <sheetViews>
    <sheetView topLeftCell="CL1" zoomScaleNormal="100" workbookViewId="0">
      <selection activeCell="DH16" sqref="DH16"/>
    </sheetView>
  </sheetViews>
  <sheetFormatPr defaultColWidth="9" defaultRowHeight="15"/>
  <cols>
    <col min="1" max="1" width="7" style="48" customWidth="1"/>
    <col min="2" max="2" width="15" style="48" bestFit="1" customWidth="1"/>
    <col min="3" max="3" width="13.5703125" style="48" customWidth="1"/>
    <col min="4" max="27" width="0" style="48" hidden="1" customWidth="1"/>
    <col min="28" max="34" width="10.28515625" style="48" hidden="1" customWidth="1"/>
    <col min="35" max="35" width="9.5703125" style="48" hidden="1" customWidth="1"/>
    <col min="36" max="39" width="9.7109375" style="48" hidden="1" customWidth="1"/>
    <col min="40" max="44" width="10.28515625" style="48" bestFit="1" customWidth="1"/>
    <col min="45" max="45" width="9.5703125" style="48" bestFit="1" customWidth="1"/>
    <col min="46" max="51" width="9.5703125" style="48" customWidth="1"/>
    <col min="52" max="53" width="9.7109375" style="48" bestFit="1" customWidth="1"/>
    <col min="54" max="56" width="10.28515625" style="48" customWidth="1"/>
    <col min="57" max="57" width="9.5703125" style="48" customWidth="1"/>
    <col min="58" max="58" width="10.28515625" style="48" customWidth="1"/>
    <col min="59" max="59" width="9.5703125" style="48" customWidth="1"/>
    <col min="60" max="62" width="9.7109375" style="48" customWidth="1"/>
    <col min="63" max="63" width="9.28515625" style="48" customWidth="1"/>
    <col min="64" max="65" width="9.7109375" style="48" bestFit="1" customWidth="1"/>
    <col min="66" max="68" width="10.28515625" style="48" customWidth="1"/>
    <col min="69" max="69" width="9.5703125" style="48" customWidth="1"/>
    <col min="70" max="70" width="10.28515625" style="48" customWidth="1"/>
    <col min="71" max="71" width="9.5703125" style="48" customWidth="1"/>
    <col min="72" max="74" width="9.7109375" style="48" customWidth="1"/>
    <col min="75" max="75" width="9.28515625" style="48" customWidth="1"/>
    <col min="76" max="77" width="9.7109375" style="48" bestFit="1" customWidth="1"/>
    <col min="78" max="78" width="9.7109375" style="48" customWidth="1"/>
    <col min="79" max="87" width="10.85546875" style="48" customWidth="1"/>
    <col min="88" max="88" width="9.140625" style="48" bestFit="1" customWidth="1"/>
    <col min="89" max="98" width="9.140625" style="48" customWidth="1"/>
    <col min="99" max="100" width="9.140625" style="48" bestFit="1" customWidth="1"/>
    <col min="101" max="110" width="9.140625" style="48" customWidth="1"/>
    <col min="111" max="111" width="9.140625" style="48" bestFit="1" customWidth="1"/>
    <col min="112" max="112" width="8" style="48" customWidth="1"/>
    <col min="113" max="113" width="8" style="48" bestFit="1" customWidth="1"/>
    <col min="114" max="114" width="9.7109375" style="48" bestFit="1" customWidth="1"/>
    <col min="115" max="115" width="5.28515625" style="48" bestFit="1" customWidth="1"/>
    <col min="116" max="116" width="9.85546875" style="48" bestFit="1" customWidth="1"/>
    <col min="117" max="16384" width="9" style="48"/>
  </cols>
  <sheetData>
    <row r="2" spans="1:116">
      <c r="A2" s="75"/>
      <c r="B2" s="75"/>
      <c r="C2" s="159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160"/>
      <c r="Q2" s="75"/>
      <c r="R2" s="75"/>
      <c r="S2" s="75"/>
      <c r="T2" s="75"/>
      <c r="U2" s="75"/>
      <c r="V2" s="75"/>
      <c r="W2" s="75"/>
      <c r="X2" s="75"/>
      <c r="Y2" s="75"/>
      <c r="Z2" s="75"/>
      <c r="AA2" s="159"/>
      <c r="AB2" s="160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159"/>
      <c r="AN2" s="160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159"/>
      <c r="AZ2" s="160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159"/>
      <c r="BL2" s="160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159"/>
      <c r="BX2" s="160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160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160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165"/>
      <c r="DI2" s="75"/>
      <c r="DJ2" s="75"/>
      <c r="DK2" s="75"/>
      <c r="DL2" s="75"/>
    </row>
    <row r="3" spans="1:116" ht="75">
      <c r="A3" s="1" t="s">
        <v>1965</v>
      </c>
      <c r="B3" s="1" t="s">
        <v>1959</v>
      </c>
      <c r="C3" s="161" t="s">
        <v>1966</v>
      </c>
      <c r="D3" s="162">
        <v>43101</v>
      </c>
      <c r="E3" s="162">
        <v>43132</v>
      </c>
      <c r="F3" s="162">
        <v>43160</v>
      </c>
      <c r="G3" s="162">
        <v>43191</v>
      </c>
      <c r="H3" s="162">
        <v>43221</v>
      </c>
      <c r="I3" s="162">
        <v>43252</v>
      </c>
      <c r="J3" s="162">
        <v>43282</v>
      </c>
      <c r="K3" s="162">
        <v>43313</v>
      </c>
      <c r="L3" s="162">
        <v>43344</v>
      </c>
      <c r="M3" s="162">
        <v>43374</v>
      </c>
      <c r="N3" s="162">
        <v>43405</v>
      </c>
      <c r="O3" s="162">
        <v>43435</v>
      </c>
      <c r="P3" s="163">
        <v>43466</v>
      </c>
      <c r="Q3" s="162">
        <v>43497</v>
      </c>
      <c r="R3" s="162">
        <v>43525</v>
      </c>
      <c r="S3" s="162">
        <v>43556</v>
      </c>
      <c r="T3" s="162">
        <v>43586</v>
      </c>
      <c r="U3" s="162">
        <v>43617</v>
      </c>
      <c r="V3" s="162">
        <v>43647</v>
      </c>
      <c r="W3" s="162">
        <v>43678</v>
      </c>
      <c r="X3" s="162">
        <v>43709</v>
      </c>
      <c r="Y3" s="162">
        <v>43739</v>
      </c>
      <c r="Z3" s="162">
        <v>43770</v>
      </c>
      <c r="AA3" s="164">
        <v>43800</v>
      </c>
      <c r="AB3" s="163">
        <v>43831</v>
      </c>
      <c r="AC3" s="162">
        <v>43862</v>
      </c>
      <c r="AD3" s="162">
        <v>43891</v>
      </c>
      <c r="AE3" s="162">
        <v>43922</v>
      </c>
      <c r="AF3" s="162">
        <v>43952</v>
      </c>
      <c r="AG3" s="162">
        <v>43983</v>
      </c>
      <c r="AH3" s="162">
        <v>44013</v>
      </c>
      <c r="AI3" s="162">
        <v>44044</v>
      </c>
      <c r="AJ3" s="162">
        <v>44075</v>
      </c>
      <c r="AK3" s="162">
        <v>44105</v>
      </c>
      <c r="AL3" s="162">
        <v>44136</v>
      </c>
      <c r="AM3" s="164">
        <v>44166</v>
      </c>
      <c r="AN3" s="163">
        <v>44197</v>
      </c>
      <c r="AO3" s="162">
        <v>44228</v>
      </c>
      <c r="AP3" s="162">
        <v>44256</v>
      </c>
      <c r="AQ3" s="162">
        <v>44287</v>
      </c>
      <c r="AR3" s="162">
        <v>44317</v>
      </c>
      <c r="AS3" s="162">
        <v>44348</v>
      </c>
      <c r="AT3" s="162">
        <v>44378</v>
      </c>
      <c r="AU3" s="162">
        <v>44409</v>
      </c>
      <c r="AV3" s="162">
        <v>44440</v>
      </c>
      <c r="AW3" s="162">
        <v>44470</v>
      </c>
      <c r="AX3" s="162">
        <v>44501</v>
      </c>
      <c r="AY3" s="162">
        <v>44531</v>
      </c>
      <c r="AZ3" s="163">
        <v>44562</v>
      </c>
      <c r="BA3" s="162">
        <v>44593</v>
      </c>
      <c r="BB3" s="162">
        <v>44621</v>
      </c>
      <c r="BC3" s="162">
        <v>44652</v>
      </c>
      <c r="BD3" s="162">
        <v>44682</v>
      </c>
      <c r="BE3" s="162">
        <v>44713</v>
      </c>
      <c r="BF3" s="162">
        <v>44743</v>
      </c>
      <c r="BG3" s="162">
        <v>44774</v>
      </c>
      <c r="BH3" s="162">
        <v>44805</v>
      </c>
      <c r="BI3" s="162">
        <v>44835</v>
      </c>
      <c r="BJ3" s="162">
        <v>44866</v>
      </c>
      <c r="BK3" s="162">
        <v>44896</v>
      </c>
      <c r="BL3" s="163">
        <v>44927</v>
      </c>
      <c r="BM3" s="162">
        <v>44958</v>
      </c>
      <c r="BN3" s="162">
        <v>44986</v>
      </c>
      <c r="BO3" s="162">
        <v>45017</v>
      </c>
      <c r="BP3" s="162">
        <v>45047</v>
      </c>
      <c r="BQ3" s="162">
        <v>45078</v>
      </c>
      <c r="BR3" s="162">
        <v>45108</v>
      </c>
      <c r="BS3" s="162">
        <v>45139</v>
      </c>
      <c r="BT3" s="162">
        <v>45170</v>
      </c>
      <c r="BU3" s="162">
        <v>45200</v>
      </c>
      <c r="BV3" s="162">
        <v>45231</v>
      </c>
      <c r="BW3" s="162">
        <v>45261</v>
      </c>
      <c r="BX3" s="163">
        <v>45292</v>
      </c>
      <c r="BY3" s="162">
        <v>45323</v>
      </c>
      <c r="BZ3" s="162">
        <v>45352</v>
      </c>
      <c r="CA3" s="162">
        <v>45383</v>
      </c>
      <c r="CB3" s="162">
        <v>45413</v>
      </c>
      <c r="CC3" s="162">
        <v>45444</v>
      </c>
      <c r="CD3" s="162">
        <v>45474</v>
      </c>
      <c r="CE3" s="162">
        <v>45505</v>
      </c>
      <c r="CF3" s="162">
        <v>45536</v>
      </c>
      <c r="CG3" s="162">
        <v>45566</v>
      </c>
      <c r="CH3" s="162">
        <v>45597</v>
      </c>
      <c r="CI3" s="162">
        <v>45627</v>
      </c>
      <c r="CJ3" s="163">
        <v>45658</v>
      </c>
      <c r="CK3" s="162">
        <v>45689</v>
      </c>
      <c r="CL3" s="162">
        <v>45717</v>
      </c>
      <c r="CM3" s="162">
        <v>45748</v>
      </c>
      <c r="CN3" s="162">
        <v>45778</v>
      </c>
      <c r="CO3" s="162">
        <v>45809</v>
      </c>
      <c r="CP3" s="162">
        <v>45839</v>
      </c>
      <c r="CQ3" s="162">
        <v>45870</v>
      </c>
      <c r="CR3" s="162">
        <v>45901</v>
      </c>
      <c r="CS3" s="162">
        <v>45931</v>
      </c>
      <c r="CT3" s="162">
        <v>45962</v>
      </c>
      <c r="CU3" s="162">
        <v>45992</v>
      </c>
      <c r="CV3" s="163">
        <v>46023</v>
      </c>
      <c r="CW3" s="162">
        <v>46054</v>
      </c>
      <c r="CX3" s="162">
        <v>46082</v>
      </c>
      <c r="CY3" s="162">
        <v>46113</v>
      </c>
      <c r="CZ3" s="162">
        <v>46143</v>
      </c>
      <c r="DA3" s="162">
        <v>46174</v>
      </c>
      <c r="DB3" s="162">
        <v>46204</v>
      </c>
      <c r="DC3" s="162">
        <v>46235</v>
      </c>
      <c r="DD3" s="162">
        <v>46266</v>
      </c>
      <c r="DE3" s="162">
        <v>46296</v>
      </c>
      <c r="DF3" s="162">
        <v>46327</v>
      </c>
      <c r="DG3" s="162">
        <v>46357</v>
      </c>
      <c r="DH3" s="165" t="s">
        <v>2174</v>
      </c>
      <c r="DI3" s="165" t="s">
        <v>2175</v>
      </c>
      <c r="DJ3" s="78" t="s">
        <v>1961</v>
      </c>
      <c r="DK3" s="78" t="s">
        <v>2</v>
      </c>
      <c r="DL3" s="78" t="s">
        <v>1962</v>
      </c>
    </row>
    <row r="4" spans="1:116">
      <c r="A4" s="93"/>
      <c r="B4" s="93"/>
      <c r="C4" s="166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67"/>
      <c r="Q4" s="93"/>
      <c r="R4" s="93"/>
      <c r="S4" s="93"/>
      <c r="T4" s="93"/>
      <c r="U4" s="93"/>
      <c r="V4" s="93"/>
      <c r="W4" s="93"/>
      <c r="X4" s="93"/>
      <c r="Y4" s="93"/>
      <c r="Z4" s="93"/>
      <c r="AA4" s="166"/>
      <c r="AB4" s="167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166"/>
      <c r="AN4" s="167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166"/>
      <c r="AZ4" s="167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166"/>
      <c r="BL4" s="167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166"/>
      <c r="BX4" s="167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167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167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274"/>
      <c r="DI4" s="93"/>
      <c r="DJ4" s="93"/>
      <c r="DK4" s="93"/>
      <c r="DL4" s="93"/>
    </row>
    <row r="5" spans="1:116">
      <c r="C5" s="99"/>
      <c r="O5" s="168"/>
      <c r="P5" s="169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70"/>
      <c r="AB5" s="169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70"/>
      <c r="AN5" s="169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70"/>
      <c r="AZ5" s="169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70"/>
      <c r="BL5" s="169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70"/>
      <c r="BX5" s="169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9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9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9"/>
      <c r="DJ5" s="171"/>
      <c r="DK5" s="171"/>
      <c r="DL5" s="171"/>
    </row>
    <row r="6" spans="1:116">
      <c r="A6" s="32" t="s">
        <v>1990</v>
      </c>
      <c r="B6" s="48" t="s">
        <v>1967</v>
      </c>
      <c r="C6" s="172">
        <v>10000</v>
      </c>
      <c r="D6" s="173">
        <v>99.068889999999996</v>
      </c>
      <c r="E6" s="173">
        <v>99.340860000000006</v>
      </c>
      <c r="F6" s="173">
        <v>99.652690000000007</v>
      </c>
      <c r="G6" s="48">
        <v>99.411640000000006</v>
      </c>
      <c r="H6" s="48">
        <v>99.480999999999995</v>
      </c>
      <c r="I6" s="48">
        <v>99.099609999999998</v>
      </c>
      <c r="J6" s="173">
        <v>99.423220000000001</v>
      </c>
      <c r="K6" s="173">
        <v>99.464070000000007</v>
      </c>
      <c r="L6" s="173">
        <v>99.678520000000006</v>
      </c>
      <c r="M6" s="173">
        <v>99.403670000000005</v>
      </c>
      <c r="N6" s="173">
        <v>99.292609999999996</v>
      </c>
      <c r="O6" s="174">
        <v>99.117769999999993</v>
      </c>
      <c r="P6" s="175">
        <v>98.907150000000001</v>
      </c>
      <c r="Q6" s="174">
        <v>99.089979999999997</v>
      </c>
      <c r="R6" s="174">
        <v>99.215190000000007</v>
      </c>
      <c r="S6" s="174">
        <v>99.147139999999993</v>
      </c>
      <c r="T6" s="174">
        <v>98.431730000000002</v>
      </c>
      <c r="U6" s="174">
        <v>98.441040000000001</v>
      </c>
      <c r="V6" s="174">
        <v>98.903980000000004</v>
      </c>
      <c r="W6" s="174">
        <v>98.623630000000006</v>
      </c>
      <c r="X6" s="174">
        <v>99.276510000000002</v>
      </c>
      <c r="Y6" s="174">
        <v>99.142910000000001</v>
      </c>
      <c r="Z6" s="174">
        <v>99.20993</v>
      </c>
      <c r="AA6" s="176">
        <v>99.388769999999994</v>
      </c>
      <c r="AB6" s="175">
        <v>99.994630000000001</v>
      </c>
      <c r="AC6" s="174">
        <v>100.52528</v>
      </c>
      <c r="AD6" s="174">
        <v>100.83291</v>
      </c>
      <c r="AE6" s="174">
        <v>101.07021</v>
      </c>
      <c r="AF6" s="174">
        <v>100.91565</v>
      </c>
      <c r="AG6" s="174">
        <v>100.95088</v>
      </c>
      <c r="AH6" s="174">
        <v>100.86525</v>
      </c>
      <c r="AI6" s="174">
        <v>100.71066999999999</v>
      </c>
      <c r="AJ6" s="174">
        <v>100.81286</v>
      </c>
      <c r="AK6" s="174">
        <v>101.27207</v>
      </c>
      <c r="AL6" s="174">
        <v>101.46420999999999</v>
      </c>
      <c r="AM6" s="176">
        <v>101.37641000000001</v>
      </c>
      <c r="AN6" s="175">
        <v>101.85173</v>
      </c>
      <c r="AO6" s="174">
        <v>102.32579</v>
      </c>
      <c r="AP6" s="174">
        <v>102.64790000000001</v>
      </c>
      <c r="AQ6" s="174">
        <v>102.16804999999999</v>
      </c>
      <c r="AR6" s="174">
        <v>102.03416</v>
      </c>
      <c r="AS6" s="174">
        <v>102.63760000000001</v>
      </c>
      <c r="AT6" s="174">
        <v>102.39276</v>
      </c>
      <c r="AU6" s="174">
        <v>102.62642</v>
      </c>
      <c r="AV6" s="174">
        <v>103.01474</v>
      </c>
      <c r="AW6" s="174">
        <v>103.12586</v>
      </c>
      <c r="AX6" s="174">
        <v>103.39521999999999</v>
      </c>
      <c r="AY6" s="176">
        <v>103.59287</v>
      </c>
      <c r="AZ6" s="175">
        <v>104.74994</v>
      </c>
      <c r="BA6" s="174">
        <v>105.557</v>
      </c>
      <c r="BB6" s="174">
        <v>106.51349</v>
      </c>
      <c r="BC6" s="174">
        <v>106.19982</v>
      </c>
      <c r="BD6" s="174">
        <v>105.87407</v>
      </c>
      <c r="BE6" s="174">
        <v>106.69091</v>
      </c>
      <c r="BF6" s="174">
        <v>106.59275</v>
      </c>
      <c r="BG6" s="174">
        <v>107.22354</v>
      </c>
      <c r="BH6" s="174">
        <v>107.43573000000001</v>
      </c>
      <c r="BI6" s="174">
        <v>106.74231</v>
      </c>
      <c r="BJ6" s="174">
        <v>106.59036</v>
      </c>
      <c r="BK6" s="176">
        <v>107.00163000000001</v>
      </c>
      <c r="BL6" s="175">
        <v>106.26381918197642</v>
      </c>
      <c r="BM6" s="174">
        <v>106.78707666968862</v>
      </c>
      <c r="BN6" s="174">
        <v>106.89497733925549</v>
      </c>
      <c r="BO6" s="174">
        <v>106.37933663044423</v>
      </c>
      <c r="BP6" s="174">
        <v>106.6770491922166</v>
      </c>
      <c r="BQ6" s="174">
        <v>106.92095815195721</v>
      </c>
      <c r="BR6" s="174">
        <v>106.68851340600001</v>
      </c>
      <c r="BS6" s="174">
        <v>107.0728572930694</v>
      </c>
      <c r="BT6" s="174">
        <v>106.70954622472021</v>
      </c>
      <c r="BU6" s="174">
        <v>106.80076933124552</v>
      </c>
      <c r="BV6" s="174">
        <v>106.8173992031907</v>
      </c>
      <c r="BW6" s="176">
        <v>107.72251996907472</v>
      </c>
      <c r="BX6" s="175">
        <v>106.36918718255565</v>
      </c>
      <c r="BY6" s="174">
        <v>106.23539506441276</v>
      </c>
      <c r="BZ6" s="174">
        <v>106.34398340727533</v>
      </c>
      <c r="CA6" s="174">
        <v>106.19636666986467</v>
      </c>
      <c r="CB6" s="174">
        <v>106.50110943739176</v>
      </c>
      <c r="CC6" s="174">
        <v>106.61116310255989</v>
      </c>
      <c r="CD6" s="174">
        <v>106.25676937727306</v>
      </c>
      <c r="CE6" s="174">
        <v>106.54649527832736</v>
      </c>
      <c r="CF6" s="174">
        <v>106.24854575281236</v>
      </c>
      <c r="CG6" s="174">
        <v>105.9521290704424</v>
      </c>
      <c r="CH6" s="174">
        <v>106.26227231109857</v>
      </c>
      <c r="CI6" s="174">
        <v>107.23116347974998</v>
      </c>
      <c r="CJ6" s="175">
        <v>105.94953775754892</v>
      </c>
      <c r="CK6" s="174">
        <v>106.24508413276132</v>
      </c>
      <c r="CL6" s="174">
        <v>105.76684992584086</v>
      </c>
      <c r="CM6" s="174">
        <v>106.09772043545712</v>
      </c>
      <c r="CN6" s="174">
        <v>105.97966805168623</v>
      </c>
      <c r="CO6" s="174">
        <v>105.95064819093788</v>
      </c>
      <c r="CP6" s="174">
        <v>106.08087272012651</v>
      </c>
      <c r="CQ6" s="174">
        <v>105.8442249926981</v>
      </c>
      <c r="CR6" s="174">
        <v>106.28486799699971</v>
      </c>
      <c r="CS6" s="174">
        <v>106.05515668370735</v>
      </c>
      <c r="CT6" s="174">
        <v>106.16803565100976</v>
      </c>
      <c r="CU6" s="174">
        <v>106.45896088104699</v>
      </c>
      <c r="CV6" s="175">
        <v>105.71495</v>
      </c>
      <c r="CW6" s="174">
        <v>105.94728000000001</v>
      </c>
      <c r="CX6" s="174">
        <v>105.65886999999999</v>
      </c>
      <c r="CY6" s="174">
        <v>106.20587999999999</v>
      </c>
      <c r="CZ6" s="174">
        <v>106.0536</v>
      </c>
      <c r="DA6" s="174">
        <v>106.26867</v>
      </c>
      <c r="DB6" s="174">
        <v>106.10532917417824</v>
      </c>
      <c r="DC6" s="174"/>
      <c r="DD6" s="174"/>
      <c r="DE6" s="174"/>
      <c r="DF6" s="174"/>
      <c r="DG6" s="174"/>
      <c r="DH6" s="276">
        <f>IFERROR(AVERAGE(CJ6:CP6),"")</f>
        <v>106.01005445919411</v>
      </c>
      <c r="DI6" s="177">
        <f>IFERROR(AVERAGE(CV6:DB6),"")</f>
        <v>105.99351131059689</v>
      </c>
      <c r="DJ6" s="393">
        <f>(((DI6/DH6)-1)*100)</f>
        <v>-1.5605263747497933E-2</v>
      </c>
      <c r="DK6" s="177">
        <f>(((C6/10000)*(((DI6-DH6)/$DH$6)*100)))</f>
        <v>-1.5605263747496635E-2</v>
      </c>
      <c r="DL6" s="275">
        <f>((DK6/$DK$6)*100)</f>
        <v>100</v>
      </c>
    </row>
    <row r="7" spans="1:116">
      <c r="A7" s="32"/>
      <c r="C7" s="172"/>
      <c r="D7" s="173"/>
      <c r="E7" s="173"/>
      <c r="F7" s="173"/>
      <c r="J7" s="173"/>
      <c r="K7" s="173"/>
      <c r="L7" s="173"/>
      <c r="M7" s="173"/>
      <c r="N7" s="173"/>
      <c r="O7" s="168"/>
      <c r="P7" s="169"/>
      <c r="Q7" s="168"/>
      <c r="R7" s="168"/>
      <c r="S7" s="168"/>
      <c r="T7" s="168"/>
      <c r="U7" s="178"/>
      <c r="V7" s="178"/>
      <c r="W7" s="178"/>
      <c r="X7" s="178"/>
      <c r="Y7" s="178"/>
      <c r="Z7" s="178"/>
      <c r="AA7" s="179"/>
      <c r="AB7" s="169"/>
      <c r="AC7" s="168"/>
      <c r="AD7" s="168"/>
      <c r="AE7" s="168"/>
      <c r="AF7" s="168"/>
      <c r="AG7" s="178"/>
      <c r="AH7" s="178"/>
      <c r="AI7" s="178"/>
      <c r="AJ7" s="178"/>
      <c r="AK7" s="178"/>
      <c r="AL7" s="178"/>
      <c r="AM7" s="179"/>
      <c r="AN7" s="169"/>
      <c r="AO7" s="168"/>
      <c r="AP7" s="168"/>
      <c r="AQ7" s="168"/>
      <c r="AR7" s="168"/>
      <c r="AS7" s="178"/>
      <c r="AT7" s="178"/>
      <c r="AU7" s="178"/>
      <c r="AV7" s="178"/>
      <c r="AW7" s="178"/>
      <c r="AX7" s="178"/>
      <c r="AY7" s="179"/>
      <c r="AZ7" s="169"/>
      <c r="BA7" s="168"/>
      <c r="BB7" s="168"/>
      <c r="BC7" s="168"/>
      <c r="BD7" s="168"/>
      <c r="BE7" s="178"/>
      <c r="BF7" s="178"/>
      <c r="BG7" s="178"/>
      <c r="BH7" s="178"/>
      <c r="BI7" s="178"/>
      <c r="BJ7" s="178"/>
      <c r="BK7" s="179"/>
      <c r="BL7" s="169"/>
      <c r="BM7" s="168"/>
      <c r="BN7" s="168"/>
      <c r="BO7" s="168"/>
      <c r="BP7" s="168"/>
      <c r="BQ7" s="178"/>
      <c r="BR7" s="178"/>
      <c r="BS7" s="178"/>
      <c r="BT7" s="178"/>
      <c r="BU7" s="178"/>
      <c r="BV7" s="178"/>
      <c r="BW7" s="179"/>
      <c r="BX7" s="169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9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9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276" t="str">
        <f t="shared" ref="DH7:DH16" si="0">IFERROR(AVERAGE(CJ7:CP7),"")</f>
        <v/>
      </c>
      <c r="DI7" s="177" t="str">
        <f t="shared" ref="DI7:DI16" si="1">IFERROR(AVERAGE(CV7:DB7),"")</f>
        <v/>
      </c>
      <c r="DJ7" s="177"/>
      <c r="DK7" s="177"/>
      <c r="DL7" s="275"/>
    </row>
    <row r="8" spans="1:116">
      <c r="A8" s="32" t="s">
        <v>10</v>
      </c>
      <c r="B8" s="48" t="s">
        <v>1968</v>
      </c>
      <c r="C8" s="172">
        <v>5726</v>
      </c>
      <c r="D8" s="173">
        <v>99.305890000000005</v>
      </c>
      <c r="E8" s="173">
        <v>99.473910000000004</v>
      </c>
      <c r="F8" s="173">
        <v>99.949619999999996</v>
      </c>
      <c r="G8" s="48">
        <v>99.778580000000005</v>
      </c>
      <c r="H8" s="48">
        <v>99.607169999999996</v>
      </c>
      <c r="I8" s="48">
        <v>99.078680000000006</v>
      </c>
      <c r="J8" s="173">
        <v>99.688339999999997</v>
      </c>
      <c r="K8" s="173">
        <v>99.720820000000003</v>
      </c>
      <c r="L8" s="173">
        <v>99.749269999999996</v>
      </c>
      <c r="M8" s="173">
        <v>99.504810000000006</v>
      </c>
      <c r="N8" s="173">
        <v>99.382769999999994</v>
      </c>
      <c r="O8" s="174">
        <v>98.937790000000007</v>
      </c>
      <c r="P8" s="175">
        <v>98.947029999999998</v>
      </c>
      <c r="Q8" s="174">
        <v>99.158500000000004</v>
      </c>
      <c r="R8" s="174">
        <v>99.433049999999994</v>
      </c>
      <c r="S8" s="174">
        <v>98.663219999999995</v>
      </c>
      <c r="T8" s="174">
        <v>97.431330000000003</v>
      </c>
      <c r="U8" s="174">
        <v>97.484889999999993</v>
      </c>
      <c r="V8" s="174">
        <v>98.312039999999996</v>
      </c>
      <c r="W8" s="174">
        <v>97.591830000000002</v>
      </c>
      <c r="X8" s="174">
        <v>98.507689999999997</v>
      </c>
      <c r="Y8" s="174">
        <v>98.506789999999995</v>
      </c>
      <c r="Z8" s="174">
        <v>98.718540000000004</v>
      </c>
      <c r="AA8" s="176">
        <v>98.329080000000005</v>
      </c>
      <c r="AB8" s="175">
        <v>98.418580000000006</v>
      </c>
      <c r="AC8" s="174">
        <v>99.305139999999994</v>
      </c>
      <c r="AD8" s="174">
        <v>99.653689999999997</v>
      </c>
      <c r="AE8" s="174">
        <v>100.28789</v>
      </c>
      <c r="AF8" s="174">
        <v>99.797309999999996</v>
      </c>
      <c r="AG8" s="174">
        <v>99.895859999999999</v>
      </c>
      <c r="AH8" s="174">
        <v>99.729240000000004</v>
      </c>
      <c r="AI8" s="174">
        <v>99.410749999999993</v>
      </c>
      <c r="AJ8" s="174">
        <v>99.602940000000004</v>
      </c>
      <c r="AK8" s="174">
        <v>100.33446000000001</v>
      </c>
      <c r="AL8" s="174">
        <v>100.56685</v>
      </c>
      <c r="AM8" s="176">
        <v>100.22395</v>
      </c>
      <c r="AN8" s="175">
        <v>100.99336</v>
      </c>
      <c r="AO8" s="174">
        <v>101.69096999999999</v>
      </c>
      <c r="AP8" s="174">
        <v>102.26944</v>
      </c>
      <c r="AQ8" s="174">
        <v>101.46401</v>
      </c>
      <c r="AR8" s="174">
        <v>101.27794</v>
      </c>
      <c r="AS8" s="174">
        <v>102.27202</v>
      </c>
      <c r="AT8" s="174">
        <v>101.85227</v>
      </c>
      <c r="AU8" s="174">
        <v>102.31573</v>
      </c>
      <c r="AV8" s="174">
        <v>102.6854</v>
      </c>
      <c r="AW8" s="174">
        <v>102.96919</v>
      </c>
      <c r="AX8" s="174">
        <v>103.22449</v>
      </c>
      <c r="AY8" s="176">
        <v>103.18854</v>
      </c>
      <c r="AZ8" s="175">
        <v>103.94873</v>
      </c>
      <c r="BA8" s="174">
        <v>104.52508</v>
      </c>
      <c r="BB8" s="174">
        <v>104.92337999999999</v>
      </c>
      <c r="BC8" s="174">
        <v>104.85944000000001</v>
      </c>
      <c r="BD8" s="174">
        <v>104.54427</v>
      </c>
      <c r="BE8" s="174">
        <v>105.61574</v>
      </c>
      <c r="BF8" s="174">
        <v>105.61358</v>
      </c>
      <c r="BG8" s="174">
        <v>106.20209</v>
      </c>
      <c r="BH8" s="174">
        <v>106.22226000000001</v>
      </c>
      <c r="BI8" s="174">
        <v>105.96956</v>
      </c>
      <c r="BJ8" s="174">
        <v>106.30273</v>
      </c>
      <c r="BK8" s="176">
        <v>105.45225000000001</v>
      </c>
      <c r="BL8" s="175">
        <v>105.5717945498384</v>
      </c>
      <c r="BM8" s="174">
        <v>106.6531175489888</v>
      </c>
      <c r="BN8" s="174">
        <v>106.5645865404062</v>
      </c>
      <c r="BO8" s="174">
        <v>105.18747163684705</v>
      </c>
      <c r="BP8" s="174">
        <v>105.96963599478262</v>
      </c>
      <c r="BQ8" s="174">
        <v>106.26533824357158</v>
      </c>
      <c r="BR8" s="174">
        <v>105.89687908836885</v>
      </c>
      <c r="BS8" s="174">
        <v>106.32052928143902</v>
      </c>
      <c r="BT8" s="174">
        <v>106.3716838990311</v>
      </c>
      <c r="BU8" s="174">
        <v>106.36684078801704</v>
      </c>
      <c r="BV8" s="174">
        <v>106.47444877209196</v>
      </c>
      <c r="BW8" s="176">
        <v>105.8228882592733</v>
      </c>
      <c r="BX8" s="175">
        <v>105.65731187101152</v>
      </c>
      <c r="BY8" s="174">
        <v>105.58246123981621</v>
      </c>
      <c r="BZ8" s="174">
        <v>105.74156954628813</v>
      </c>
      <c r="CA8" s="174">
        <v>105.44209924967257</v>
      </c>
      <c r="CB8" s="174">
        <v>106.32188721387504</v>
      </c>
      <c r="CC8" s="174">
        <v>106.14376457586849</v>
      </c>
      <c r="CD8" s="174">
        <v>105.67489313157245</v>
      </c>
      <c r="CE8" s="174">
        <v>105.65558041873267</v>
      </c>
      <c r="CF8" s="174">
        <v>105.80782072938101</v>
      </c>
      <c r="CG8" s="174">
        <v>105.37031289397453</v>
      </c>
      <c r="CH8" s="174">
        <v>105.67348288164531</v>
      </c>
      <c r="CI8" s="174">
        <v>105.59851483873828</v>
      </c>
      <c r="CJ8" s="175">
        <v>105.09470105002877</v>
      </c>
      <c r="CK8" s="174">
        <v>105.70624675044607</v>
      </c>
      <c r="CL8" s="174">
        <v>105.06796789867474</v>
      </c>
      <c r="CM8" s="174">
        <v>105.41777001977816</v>
      </c>
      <c r="CN8" s="174">
        <v>105.56102629074054</v>
      </c>
      <c r="CO8" s="174">
        <v>105.35091571907348</v>
      </c>
      <c r="CP8" s="174">
        <v>105.62745653365242</v>
      </c>
      <c r="CQ8" s="174">
        <v>105.47921401418454</v>
      </c>
      <c r="CR8" s="174">
        <v>105.923045160307</v>
      </c>
      <c r="CS8" s="174">
        <v>105.77631300229733</v>
      </c>
      <c r="CT8" s="174">
        <v>105.86812573895132</v>
      </c>
      <c r="CU8" s="174">
        <v>105.53483181492092</v>
      </c>
      <c r="CV8" s="175">
        <v>105.19269</v>
      </c>
      <c r="CW8" s="174">
        <v>105.81786</v>
      </c>
      <c r="CX8" s="174">
        <v>105.46316</v>
      </c>
      <c r="CY8" s="174">
        <v>106.09398</v>
      </c>
      <c r="CZ8" s="174">
        <v>105.97028</v>
      </c>
      <c r="DA8" s="174">
        <v>106.32250999999999</v>
      </c>
      <c r="DB8" s="174">
        <v>105.91981100238957</v>
      </c>
      <c r="DC8" s="174"/>
      <c r="DD8" s="174"/>
      <c r="DE8" s="174"/>
      <c r="DF8" s="174"/>
      <c r="DG8" s="174"/>
      <c r="DH8" s="276">
        <f t="shared" si="0"/>
        <v>105.40372632319917</v>
      </c>
      <c r="DI8" s="177">
        <f t="shared" si="1"/>
        <v>105.82575585748421</v>
      </c>
      <c r="DJ8" s="177">
        <f t="shared" ref="DJ8:DJ16" si="2">(((DI8/DH8)-1)*100)</f>
        <v>0.40039337223332083</v>
      </c>
      <c r="DK8" s="177">
        <f t="shared" ref="DK8:DK16" si="3">(((C8/10000)*(((DI8-DH8)/$DH$6)*100)))</f>
        <v>0.2279539545229036</v>
      </c>
      <c r="DL8" s="394">
        <f t="shared" ref="DL8:DL16" si="4">((DK8/$DK$6)*100)</f>
        <v>-1460.7504122413279</v>
      </c>
    </row>
    <row r="9" spans="1:116">
      <c r="A9" s="32" t="s">
        <v>1991</v>
      </c>
      <c r="B9" s="48" t="s">
        <v>1969</v>
      </c>
      <c r="C9" s="172">
        <v>1220</v>
      </c>
      <c r="D9" s="173">
        <v>94.988690000000005</v>
      </c>
      <c r="E9" s="173">
        <v>94.996619999999993</v>
      </c>
      <c r="F9" s="173">
        <v>95.015410000000003</v>
      </c>
      <c r="G9" s="48">
        <v>94.649000000000001</v>
      </c>
      <c r="H9" s="48">
        <v>94.621930000000006</v>
      </c>
      <c r="I9" s="48">
        <v>94.62106</v>
      </c>
      <c r="J9" s="173">
        <v>94.658580000000001</v>
      </c>
      <c r="K9" s="173">
        <v>94.629440000000002</v>
      </c>
      <c r="L9" s="173">
        <v>94.735079999999996</v>
      </c>
      <c r="M9" s="173">
        <v>93.815969999999993</v>
      </c>
      <c r="N9" s="173">
        <v>93.748450000000005</v>
      </c>
      <c r="O9" s="174">
        <v>93.624250000000004</v>
      </c>
      <c r="P9" s="175">
        <v>93.364840000000001</v>
      </c>
      <c r="Q9" s="174">
        <v>93.51885</v>
      </c>
      <c r="R9" s="174">
        <v>92.264070000000004</v>
      </c>
      <c r="S9" s="174">
        <v>91.715959999999995</v>
      </c>
      <c r="T9" s="174">
        <v>88.763220000000004</v>
      </c>
      <c r="U9" s="174">
        <v>88.876729999999995</v>
      </c>
      <c r="V9" s="174">
        <v>88.879919999999998</v>
      </c>
      <c r="W9" s="174">
        <v>88.828019999999995</v>
      </c>
      <c r="X9" s="174">
        <v>89.284649999999999</v>
      </c>
      <c r="Y9" s="174">
        <v>89.245660000000001</v>
      </c>
      <c r="Z9" s="174">
        <v>89.093140000000005</v>
      </c>
      <c r="AA9" s="176">
        <v>89.060559999999995</v>
      </c>
      <c r="AB9" s="175">
        <v>88.897630000000007</v>
      </c>
      <c r="AC9" s="174">
        <v>88.991600000000005</v>
      </c>
      <c r="AD9" s="174">
        <v>90.198989999999995</v>
      </c>
      <c r="AE9" s="174">
        <v>90.441839999999999</v>
      </c>
      <c r="AF9" s="174">
        <v>90.280619999999999</v>
      </c>
      <c r="AG9" s="174">
        <v>89.398470000000003</v>
      </c>
      <c r="AH9" s="174">
        <v>89.403109999999998</v>
      </c>
      <c r="AI9" s="174">
        <v>89.334500000000006</v>
      </c>
      <c r="AJ9" s="174">
        <v>89.108090000000004</v>
      </c>
      <c r="AK9" s="174">
        <v>93.18817</v>
      </c>
      <c r="AL9" s="174">
        <v>92.925079999999994</v>
      </c>
      <c r="AM9" s="176">
        <v>92.883340000000004</v>
      </c>
      <c r="AN9" s="175">
        <v>96.329549999999998</v>
      </c>
      <c r="AO9" s="174">
        <v>97.892080000000007</v>
      </c>
      <c r="AP9" s="174">
        <v>97.947689999999994</v>
      </c>
      <c r="AQ9" s="174">
        <v>98.341120000000004</v>
      </c>
      <c r="AR9" s="174">
        <v>98.265609999999995</v>
      </c>
      <c r="AS9" s="174">
        <v>98.657510000000002</v>
      </c>
      <c r="AT9" s="174">
        <v>99.104190000000003</v>
      </c>
      <c r="AU9" s="174">
        <v>99.003789999999995</v>
      </c>
      <c r="AV9" s="174">
        <v>99.264200000000002</v>
      </c>
      <c r="AW9" s="174">
        <v>99.315290000000005</v>
      </c>
      <c r="AX9" s="174">
        <v>99.289379999999994</v>
      </c>
      <c r="AY9" s="176">
        <v>99.340980000000002</v>
      </c>
      <c r="AZ9" s="175">
        <v>102.23690000000001</v>
      </c>
      <c r="BA9" s="174">
        <v>102.76402</v>
      </c>
      <c r="BB9" s="174">
        <v>103.3717</v>
      </c>
      <c r="BC9" s="174">
        <v>103.56482</v>
      </c>
      <c r="BD9" s="174">
        <v>103.51857</v>
      </c>
      <c r="BE9" s="174">
        <v>104.00254</v>
      </c>
      <c r="BF9" s="174">
        <v>103.99692</v>
      </c>
      <c r="BG9" s="174">
        <v>103.70403</v>
      </c>
      <c r="BH9" s="174">
        <v>103.99106</v>
      </c>
      <c r="BI9" s="174">
        <v>103.89158999999999</v>
      </c>
      <c r="BJ9" s="174">
        <v>103.73762000000001</v>
      </c>
      <c r="BK9" s="176">
        <v>102.63969</v>
      </c>
      <c r="BL9" s="175">
        <v>102.50415482261927</v>
      </c>
      <c r="BM9" s="174">
        <v>102.82803891482591</v>
      </c>
      <c r="BN9" s="174">
        <v>102.1081672028979</v>
      </c>
      <c r="BO9" s="174">
        <v>102.04921567191327</v>
      </c>
      <c r="BP9" s="174">
        <v>101.68622729591738</v>
      </c>
      <c r="BQ9" s="174">
        <v>101.87927564735655</v>
      </c>
      <c r="BR9" s="174">
        <v>101.56982462295083</v>
      </c>
      <c r="BS9" s="174">
        <v>101.00090662390889</v>
      </c>
      <c r="BT9" s="174">
        <v>100.91903367293131</v>
      </c>
      <c r="BU9" s="174">
        <v>100.89147239341746</v>
      </c>
      <c r="BV9" s="174">
        <v>100.9285802617355</v>
      </c>
      <c r="BW9" s="176">
        <v>100.57944398128255</v>
      </c>
      <c r="BX9" s="175">
        <v>100.61041336459992</v>
      </c>
      <c r="BY9" s="174">
        <v>100.67120471529525</v>
      </c>
      <c r="BZ9" s="174">
        <v>100.69548591839897</v>
      </c>
      <c r="CA9" s="174">
        <v>100.64422145057858</v>
      </c>
      <c r="CB9" s="174">
        <v>100.35901655953924</v>
      </c>
      <c r="CC9" s="174">
        <v>99.880541713169677</v>
      </c>
      <c r="CD9" s="174">
        <v>100.02782872672962</v>
      </c>
      <c r="CE9" s="174">
        <v>99.459497275869637</v>
      </c>
      <c r="CF9" s="174">
        <v>99.399566104873301</v>
      </c>
      <c r="CG9" s="174">
        <v>99.401767861937572</v>
      </c>
      <c r="CH9" s="174">
        <v>99.562530263104804</v>
      </c>
      <c r="CI9" s="174">
        <v>99.344570750184786</v>
      </c>
      <c r="CJ9" s="175">
        <v>99.322195621433991</v>
      </c>
      <c r="CK9" s="174">
        <v>99.588501847923155</v>
      </c>
      <c r="CL9" s="174">
        <v>99.299358032470934</v>
      </c>
      <c r="CM9" s="174">
        <v>98.873806817052341</v>
      </c>
      <c r="CN9" s="174">
        <v>98.867820567878979</v>
      </c>
      <c r="CO9" s="174">
        <v>99.476678610269857</v>
      </c>
      <c r="CP9" s="174">
        <v>99.580709350981166</v>
      </c>
      <c r="CQ9" s="174">
        <v>99.755989143562488</v>
      </c>
      <c r="CR9" s="174">
        <v>99.692671893996121</v>
      </c>
      <c r="CS9" s="174">
        <v>99.95228591049711</v>
      </c>
      <c r="CT9" s="174">
        <v>100.00889311466749</v>
      </c>
      <c r="CU9" s="174">
        <v>99.639600382186885</v>
      </c>
      <c r="CV9" s="175">
        <v>99.611770000000007</v>
      </c>
      <c r="CW9" s="174">
        <v>99.685100000000006</v>
      </c>
      <c r="CX9" s="174">
        <v>99.483249999999998</v>
      </c>
      <c r="CY9" s="174">
        <v>99.557829999999996</v>
      </c>
      <c r="CZ9" s="174">
        <v>99.511960000000002</v>
      </c>
      <c r="DA9" s="174">
        <v>99.862710000000007</v>
      </c>
      <c r="DB9" s="174">
        <v>100.33377780228612</v>
      </c>
      <c r="DC9" s="174"/>
      <c r="DD9" s="174"/>
      <c r="DE9" s="174"/>
      <c r="DF9" s="174"/>
      <c r="DG9" s="174"/>
      <c r="DH9" s="276">
        <f t="shared" si="0"/>
        <v>99.287010121144348</v>
      </c>
      <c r="DI9" s="177">
        <f t="shared" si="1"/>
        <v>99.720913971755166</v>
      </c>
      <c r="DJ9" s="177">
        <f t="shared" si="2"/>
        <v>0.43701975724859121</v>
      </c>
      <c r="DK9" s="177">
        <f t="shared" si="3"/>
        <v>4.9935140628473401E-2</v>
      </c>
      <c r="DL9" s="394">
        <f t="shared" si="4"/>
        <v>-319.9890846861457</v>
      </c>
    </row>
    <row r="10" spans="1:116">
      <c r="A10" s="32" t="s">
        <v>1992</v>
      </c>
      <c r="B10" s="48" t="s">
        <v>1970</v>
      </c>
      <c r="C10" s="172">
        <v>790</v>
      </c>
      <c r="D10" s="173">
        <v>96.946799999999996</v>
      </c>
      <c r="E10" s="173">
        <v>97.765550000000005</v>
      </c>
      <c r="F10" s="173">
        <v>101.31225000000001</v>
      </c>
      <c r="G10" s="48">
        <v>100.97703</v>
      </c>
      <c r="H10" s="48">
        <v>100.08332</v>
      </c>
      <c r="I10" s="48">
        <v>97.918220000000005</v>
      </c>
      <c r="J10" s="173">
        <v>101.45743</v>
      </c>
      <c r="K10" s="173">
        <v>100.93967000000001</v>
      </c>
      <c r="L10" s="173">
        <v>100.82347</v>
      </c>
      <c r="M10" s="173">
        <v>101.70381999999999</v>
      </c>
      <c r="N10" s="173">
        <v>101.11171</v>
      </c>
      <c r="O10" s="174">
        <v>98.289100000000005</v>
      </c>
      <c r="P10" s="175">
        <v>98.609880000000004</v>
      </c>
      <c r="Q10" s="174">
        <v>99.638329999999996</v>
      </c>
      <c r="R10" s="174">
        <v>103.10201000000001</v>
      </c>
      <c r="S10" s="174">
        <v>99.884450000000001</v>
      </c>
      <c r="T10" s="174">
        <v>96.408270000000002</v>
      </c>
      <c r="U10" s="174">
        <v>96.499629999999996</v>
      </c>
      <c r="V10" s="174">
        <v>101.30710000000001</v>
      </c>
      <c r="W10" s="174">
        <v>96.897450000000006</v>
      </c>
      <c r="X10" s="174">
        <v>101.91176</v>
      </c>
      <c r="Y10" s="174">
        <v>101.91932</v>
      </c>
      <c r="Z10" s="174">
        <v>103.56219</v>
      </c>
      <c r="AA10" s="176">
        <v>100.68855000000001</v>
      </c>
      <c r="AB10" s="175">
        <v>100.27037</v>
      </c>
      <c r="AC10" s="174">
        <v>104.19848</v>
      </c>
      <c r="AD10" s="174">
        <v>104.58026</v>
      </c>
      <c r="AE10" s="174">
        <v>105.81802</v>
      </c>
      <c r="AF10" s="174">
        <v>102.15355</v>
      </c>
      <c r="AG10" s="174">
        <v>105.53731999999999</v>
      </c>
      <c r="AH10" s="174">
        <v>105.17561000000001</v>
      </c>
      <c r="AI10" s="174">
        <v>102.95989</v>
      </c>
      <c r="AJ10" s="174">
        <v>104.51581</v>
      </c>
      <c r="AK10" s="174">
        <v>101.26312</v>
      </c>
      <c r="AL10" s="174">
        <v>102.09204</v>
      </c>
      <c r="AM10" s="176">
        <v>97.363849999999999</v>
      </c>
      <c r="AN10" s="175">
        <v>97.396370000000005</v>
      </c>
      <c r="AO10" s="174">
        <v>98.238489999999999</v>
      </c>
      <c r="AP10" s="174">
        <v>102.73914000000001</v>
      </c>
      <c r="AQ10" s="174">
        <v>98.806030000000007</v>
      </c>
      <c r="AR10" s="174">
        <v>98.590450000000004</v>
      </c>
      <c r="AS10" s="174">
        <v>104.83345</v>
      </c>
      <c r="AT10" s="174">
        <v>101.23381999999999</v>
      </c>
      <c r="AU10" s="174">
        <v>104.30764000000001</v>
      </c>
      <c r="AV10" s="174">
        <v>105.72165</v>
      </c>
      <c r="AW10" s="174">
        <v>105.88864</v>
      </c>
      <c r="AX10" s="174">
        <v>105.92242</v>
      </c>
      <c r="AY10" s="176">
        <v>103.77947</v>
      </c>
      <c r="AZ10" s="175">
        <v>103.40781</v>
      </c>
      <c r="BA10" s="174">
        <v>104.56914999999999</v>
      </c>
      <c r="BB10" s="174">
        <v>105.03236</v>
      </c>
      <c r="BC10" s="174">
        <v>103.25561</v>
      </c>
      <c r="BD10" s="174">
        <v>100.47490000000001</v>
      </c>
      <c r="BE10" s="174">
        <v>105.28865999999999</v>
      </c>
      <c r="BF10" s="174">
        <v>102.87869000000001</v>
      </c>
      <c r="BG10" s="174">
        <v>106.6798</v>
      </c>
      <c r="BH10" s="174">
        <v>106.08987</v>
      </c>
      <c r="BI10" s="174">
        <v>103.84228</v>
      </c>
      <c r="BJ10" s="174">
        <v>105.15412999999999</v>
      </c>
      <c r="BK10" s="176">
        <v>100.84085</v>
      </c>
      <c r="BL10" s="175">
        <v>101.13957748804575</v>
      </c>
      <c r="BM10" s="174">
        <v>106.56475590675723</v>
      </c>
      <c r="BN10" s="174">
        <v>107.14259680962363</v>
      </c>
      <c r="BO10" s="174">
        <v>99.579841285938699</v>
      </c>
      <c r="BP10" s="174">
        <v>104.6689286496625</v>
      </c>
      <c r="BQ10" s="174">
        <v>106.34703889727153</v>
      </c>
      <c r="BR10" s="174">
        <v>102.27812173417723</v>
      </c>
      <c r="BS10" s="174">
        <v>105.75018700718833</v>
      </c>
      <c r="BT10" s="174">
        <v>105.67327675079262</v>
      </c>
      <c r="BU10" s="174">
        <v>104.75038307615938</v>
      </c>
      <c r="BV10" s="174">
        <v>104.35641825511217</v>
      </c>
      <c r="BW10" s="176">
        <v>100.11399915646909</v>
      </c>
      <c r="BX10" s="175">
        <v>98.296198961109241</v>
      </c>
      <c r="BY10" s="174">
        <v>98.167303625501461</v>
      </c>
      <c r="BZ10" s="174">
        <v>98.949738802179837</v>
      </c>
      <c r="CA10" s="174">
        <v>98.20792526229809</v>
      </c>
      <c r="CB10" s="174">
        <v>104.38506257906381</v>
      </c>
      <c r="CC10" s="174">
        <v>104.85891582857649</v>
      </c>
      <c r="CD10" s="174">
        <v>101.5993639869282</v>
      </c>
      <c r="CE10" s="174">
        <v>103.26106988589171</v>
      </c>
      <c r="CF10" s="174">
        <v>104.62372992831723</v>
      </c>
      <c r="CG10" s="174">
        <v>101.68617031929253</v>
      </c>
      <c r="CH10" s="174">
        <v>103.73126177788164</v>
      </c>
      <c r="CI10" s="174">
        <v>103.20372702191028</v>
      </c>
      <c r="CJ10" s="175">
        <v>98.502825799429019</v>
      </c>
      <c r="CK10" s="174">
        <v>101.96447797240434</v>
      </c>
      <c r="CL10" s="174">
        <v>97.544029770735165</v>
      </c>
      <c r="CM10" s="174">
        <v>101.61028170467452</v>
      </c>
      <c r="CN10" s="174">
        <v>103.14177990930673</v>
      </c>
      <c r="CO10" s="174">
        <v>101.39254342647422</v>
      </c>
      <c r="CP10" s="174">
        <v>102.67605894212434</v>
      </c>
      <c r="CQ10" s="174">
        <v>101.37603808495412</v>
      </c>
      <c r="CR10" s="174">
        <v>103.87784432019647</v>
      </c>
      <c r="CS10" s="174">
        <v>102.47907404269709</v>
      </c>
      <c r="CT10" s="174">
        <v>103.33587007736327</v>
      </c>
      <c r="CU10" s="174">
        <v>100.86633790210281</v>
      </c>
      <c r="CV10" s="175">
        <v>98.059190000000001</v>
      </c>
      <c r="CW10" s="174">
        <v>100.85945</v>
      </c>
      <c r="CX10" s="174">
        <v>98.308099999999996</v>
      </c>
      <c r="CY10" s="174">
        <v>103.31382000000001</v>
      </c>
      <c r="CZ10" s="174">
        <v>102.08342</v>
      </c>
      <c r="DA10" s="174">
        <v>103.15438</v>
      </c>
      <c r="DB10" s="174">
        <v>100.23775213319708</v>
      </c>
      <c r="DC10" s="174"/>
      <c r="DD10" s="174"/>
      <c r="DE10" s="174"/>
      <c r="DF10" s="174"/>
      <c r="DG10" s="174"/>
      <c r="DH10" s="276">
        <f t="shared" si="0"/>
        <v>100.97599964644975</v>
      </c>
      <c r="DI10" s="177">
        <f t="shared" si="1"/>
        <v>100.85944459045673</v>
      </c>
      <c r="DJ10" s="177">
        <f t="shared" si="2"/>
        <v>-0.11542847449009797</v>
      </c>
      <c r="DK10" s="177">
        <f t="shared" si="3"/>
        <v>-8.6858265194012952E-3</v>
      </c>
      <c r="DL10" s="394">
        <f t="shared" si="4"/>
        <v>55.659594480065465</v>
      </c>
    </row>
    <row r="11" spans="1:116">
      <c r="A11" s="32" t="s">
        <v>1993</v>
      </c>
      <c r="B11" s="48" t="s">
        <v>1971</v>
      </c>
      <c r="C11" s="172">
        <v>3716</v>
      </c>
      <c r="D11" s="173">
        <v>101.2248</v>
      </c>
      <c r="E11" s="173">
        <v>101.30703</v>
      </c>
      <c r="F11" s="173">
        <v>101.27988000000001</v>
      </c>
      <c r="G11" s="48">
        <v>101.20789000000001</v>
      </c>
      <c r="H11" s="48">
        <v>101.14265</v>
      </c>
      <c r="I11" s="48">
        <v>100.78887</v>
      </c>
      <c r="J11" s="173">
        <v>100.96357</v>
      </c>
      <c r="K11" s="180">
        <v>101.13325</v>
      </c>
      <c r="L11" s="173">
        <v>101.16710999999999</v>
      </c>
      <c r="M11" s="173">
        <v>100.90501</v>
      </c>
      <c r="N11" s="173">
        <v>100.86501</v>
      </c>
      <c r="O11" s="174">
        <v>100.82017999999999</v>
      </c>
      <c r="P11" s="175">
        <v>100.85138999999999</v>
      </c>
      <c r="Q11" s="174">
        <v>100.90804</v>
      </c>
      <c r="R11" s="174">
        <v>101.0067</v>
      </c>
      <c r="S11" s="174">
        <v>100.68445</v>
      </c>
      <c r="T11" s="174">
        <v>100.49464999999999</v>
      </c>
      <c r="U11" s="174">
        <v>100.5205</v>
      </c>
      <c r="V11" s="174">
        <v>100.77197</v>
      </c>
      <c r="W11" s="174">
        <v>100.61669999999999</v>
      </c>
      <c r="X11" s="174">
        <v>100.81202</v>
      </c>
      <c r="Y11" s="174">
        <v>100.82183000000001</v>
      </c>
      <c r="Z11" s="174">
        <v>100.84893</v>
      </c>
      <c r="AA11" s="176">
        <v>100.87042</v>
      </c>
      <c r="AB11" s="175">
        <v>101.15072000000001</v>
      </c>
      <c r="AC11" s="174">
        <v>101.65088</v>
      </c>
      <c r="AD11" s="174">
        <v>101.71041</v>
      </c>
      <c r="AE11" s="174">
        <v>102.34477</v>
      </c>
      <c r="AF11" s="174">
        <v>102.42081</v>
      </c>
      <c r="AG11" s="174">
        <v>102.14291</v>
      </c>
      <c r="AH11" s="174">
        <v>101.96154</v>
      </c>
      <c r="AI11" s="174">
        <v>101.96435</v>
      </c>
      <c r="AJ11" s="174">
        <v>102.00406</v>
      </c>
      <c r="AK11" s="174">
        <v>102.48323000000001</v>
      </c>
      <c r="AL11" s="174">
        <v>102.75147</v>
      </c>
      <c r="AM11" s="176">
        <v>103.24199</v>
      </c>
      <c r="AN11" s="175">
        <v>103.28924000000001</v>
      </c>
      <c r="AO11" s="174">
        <v>103.67216000000001</v>
      </c>
      <c r="AP11" s="174">
        <v>103.58846</v>
      </c>
      <c r="AQ11" s="174">
        <v>103.05435</v>
      </c>
      <c r="AR11" s="174">
        <v>102.83826000000001</v>
      </c>
      <c r="AS11" s="174">
        <v>102.91416</v>
      </c>
      <c r="AT11" s="174">
        <v>102.88597</v>
      </c>
      <c r="AU11" s="174">
        <v>102.9796</v>
      </c>
      <c r="AV11" s="174">
        <v>103.16312000000001</v>
      </c>
      <c r="AW11" s="174">
        <v>103.54814</v>
      </c>
      <c r="AX11" s="174">
        <v>103.94286</v>
      </c>
      <c r="AY11" s="176">
        <v>104.32611</v>
      </c>
      <c r="AZ11" s="175">
        <v>104.62573</v>
      </c>
      <c r="BA11" s="174">
        <v>105.09389</v>
      </c>
      <c r="BB11" s="174">
        <v>105.40965</v>
      </c>
      <c r="BC11" s="174">
        <v>105.62544</v>
      </c>
      <c r="BD11" s="174">
        <v>105.74614</v>
      </c>
      <c r="BE11" s="174">
        <v>106.2149</v>
      </c>
      <c r="BF11" s="174">
        <v>106.72575999999999</v>
      </c>
      <c r="BG11" s="174">
        <v>106.92067</v>
      </c>
      <c r="BH11" s="174">
        <v>106.98293</v>
      </c>
      <c r="BI11" s="174">
        <v>107.10402999999999</v>
      </c>
      <c r="BJ11" s="174">
        <v>107.38906</v>
      </c>
      <c r="BK11" s="176">
        <v>107.35599999999999</v>
      </c>
      <c r="BL11" s="175">
        <v>107.5211949658835</v>
      </c>
      <c r="BM11" s="174">
        <v>107.92771432806352</v>
      </c>
      <c r="BN11" s="174">
        <v>107.90479199763934</v>
      </c>
      <c r="BO11" s="174">
        <v>107.40994210359538</v>
      </c>
      <c r="BP11" s="174">
        <v>107.65244477176337</v>
      </c>
      <c r="BQ11" s="174">
        <v>107.68795741767258</v>
      </c>
      <c r="BR11" s="174">
        <v>108.08682116523143</v>
      </c>
      <c r="BS11" s="174">
        <v>108.18826610567066</v>
      </c>
      <c r="BT11" s="174">
        <v>108.31032085353867</v>
      </c>
      <c r="BU11" s="174">
        <v>108.50810855814058</v>
      </c>
      <c r="BV11" s="174">
        <v>108.74549389885432</v>
      </c>
      <c r="BW11" s="176">
        <v>108.75804014580829</v>
      </c>
      <c r="BX11" s="175">
        <v>108.87918899066838</v>
      </c>
      <c r="BY11" s="174">
        <v>108.77129532895081</v>
      </c>
      <c r="BZ11" s="174">
        <v>108.84215305378821</v>
      </c>
      <c r="CA11" s="174">
        <v>108.55523390115816</v>
      </c>
      <c r="CB11" s="174">
        <v>108.6913150017627</v>
      </c>
      <c r="CC11" s="174">
        <v>108.47319471657173</v>
      </c>
      <c r="CD11" s="174">
        <v>108.39531471342853</v>
      </c>
      <c r="CE11" s="174">
        <v>108.19887556276852</v>
      </c>
      <c r="CF11" s="174">
        <v>108.16344569567266</v>
      </c>
      <c r="CG11" s="174">
        <v>108.11307327424466</v>
      </c>
      <c r="CH11" s="174">
        <v>108.09267471872623</v>
      </c>
      <c r="CI11" s="174">
        <v>108.16086525944047</v>
      </c>
      <c r="CJ11" s="175">
        <v>108.39126673109965</v>
      </c>
      <c r="CK11" s="174">
        <v>108.51024193767184</v>
      </c>
      <c r="CL11" s="174">
        <v>108.56140577753399</v>
      </c>
      <c r="CM11" s="174">
        <v>108.37566853330276</v>
      </c>
      <c r="CN11" s="174">
        <v>108.2727904519956</v>
      </c>
      <c r="CO11" s="174">
        <v>108.12101350806536</v>
      </c>
      <c r="CP11" s="174">
        <v>108.24011413864868</v>
      </c>
      <c r="CQ11" s="174">
        <v>108.23051738508093</v>
      </c>
      <c r="CR11" s="174">
        <v>108.40333688489974</v>
      </c>
      <c r="CS11" s="174">
        <v>108.38937323644168</v>
      </c>
      <c r="CT11" s="174">
        <v>108.33011329930679</v>
      </c>
      <c r="CU11" s="174">
        <v>108.46278997936166</v>
      </c>
      <c r="CV11" s="175">
        <v>108.54151</v>
      </c>
      <c r="CW11" s="174">
        <v>108.88543</v>
      </c>
      <c r="CX11" s="174">
        <v>108.94754</v>
      </c>
      <c r="CY11" s="174">
        <v>108.83091</v>
      </c>
      <c r="CZ11" s="174">
        <v>108.91694</v>
      </c>
      <c r="DA11" s="174">
        <v>109.11686</v>
      </c>
      <c r="DB11" s="174">
        <v>108.96173430992138</v>
      </c>
      <c r="DC11" s="174"/>
      <c r="DD11" s="174"/>
      <c r="DE11" s="174"/>
      <c r="DF11" s="174"/>
      <c r="DG11" s="174"/>
      <c r="DH11" s="276">
        <f t="shared" si="0"/>
        <v>108.3532144397597</v>
      </c>
      <c r="DI11" s="177">
        <f t="shared" si="1"/>
        <v>108.88584632998878</v>
      </c>
      <c r="DJ11" s="177">
        <f t="shared" si="2"/>
        <v>0.49156999446953176</v>
      </c>
      <c r="DK11" s="177">
        <f t="shared" si="3"/>
        <v>0.18670494173296939</v>
      </c>
      <c r="DL11" s="394">
        <f t="shared" si="4"/>
        <v>-1196.4228529166655</v>
      </c>
    </row>
    <row r="12" spans="1:116">
      <c r="A12" s="32"/>
      <c r="C12" s="172"/>
      <c r="D12" s="173"/>
      <c r="E12" s="173"/>
      <c r="F12" s="173"/>
      <c r="J12" s="173"/>
      <c r="K12" s="173"/>
      <c r="L12" s="173"/>
      <c r="M12" s="173"/>
      <c r="N12" s="173"/>
      <c r="O12" s="168"/>
      <c r="P12" s="169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70"/>
      <c r="AB12" s="169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70"/>
      <c r="AN12" s="169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70"/>
      <c r="AZ12" s="169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70"/>
      <c r="BL12" s="169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70"/>
      <c r="BX12" s="169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9"/>
      <c r="CK12" s="168"/>
      <c r="CL12" s="168"/>
      <c r="CM12" s="168"/>
      <c r="CN12" s="168"/>
      <c r="CO12" s="168"/>
      <c r="CP12" s="168"/>
      <c r="CQ12" s="168"/>
      <c r="CR12" s="168"/>
      <c r="CS12" s="168"/>
      <c r="CT12" s="168"/>
      <c r="CU12" s="168"/>
      <c r="CV12" s="169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276" t="str">
        <f t="shared" si="0"/>
        <v/>
      </c>
      <c r="DI12" s="177" t="str">
        <f t="shared" si="1"/>
        <v/>
      </c>
      <c r="DJ12" s="177"/>
      <c r="DK12" s="177"/>
      <c r="DL12" s="394"/>
    </row>
    <row r="13" spans="1:116">
      <c r="A13" s="32" t="s">
        <v>1994</v>
      </c>
      <c r="B13" s="48" t="s">
        <v>1972</v>
      </c>
      <c r="C13" s="172">
        <v>4274</v>
      </c>
      <c r="D13" s="173">
        <v>98.751369999999994</v>
      </c>
      <c r="E13" s="173">
        <v>99.162599999999998</v>
      </c>
      <c r="F13" s="173">
        <v>99.25488</v>
      </c>
      <c r="G13" s="48">
        <v>98.92004</v>
      </c>
      <c r="H13" s="48">
        <v>99.311970000000002</v>
      </c>
      <c r="I13" s="48">
        <v>99.12764</v>
      </c>
      <c r="J13" s="173">
        <v>99.068020000000004</v>
      </c>
      <c r="K13" s="173">
        <v>99.120099999999994</v>
      </c>
      <c r="L13" s="173">
        <v>99.583730000000003</v>
      </c>
      <c r="M13" s="173">
        <v>99.268169999999998</v>
      </c>
      <c r="N13" s="173">
        <v>99.17183</v>
      </c>
      <c r="O13" s="174">
        <v>99.358890000000002</v>
      </c>
      <c r="P13" s="175">
        <v>98.853719999999996</v>
      </c>
      <c r="Q13" s="174">
        <v>98.998189999999994</v>
      </c>
      <c r="R13" s="174">
        <v>98.923320000000004</v>
      </c>
      <c r="S13" s="174">
        <v>99.795450000000002</v>
      </c>
      <c r="T13" s="174">
        <v>99.772000000000006</v>
      </c>
      <c r="U13" s="174">
        <v>99.722030000000004</v>
      </c>
      <c r="V13" s="174">
        <v>99.697019999999995</v>
      </c>
      <c r="W13" s="174">
        <v>100.00596</v>
      </c>
      <c r="X13" s="174">
        <v>100.30653</v>
      </c>
      <c r="Y13" s="174">
        <v>99.995130000000003</v>
      </c>
      <c r="Z13" s="174">
        <v>99.868269999999995</v>
      </c>
      <c r="AA13" s="176">
        <v>100.80846</v>
      </c>
      <c r="AB13" s="175">
        <v>102.1061</v>
      </c>
      <c r="AC13" s="174">
        <v>102.15994000000001</v>
      </c>
      <c r="AD13" s="174">
        <v>102.41274</v>
      </c>
      <c r="AE13" s="174">
        <v>102.11830999999999</v>
      </c>
      <c r="AF13" s="174">
        <v>102.41392</v>
      </c>
      <c r="AG13" s="174">
        <v>102.36431</v>
      </c>
      <c r="AH13" s="174">
        <v>102.38720000000001</v>
      </c>
      <c r="AI13" s="174">
        <v>102.45220999999999</v>
      </c>
      <c r="AJ13" s="174">
        <v>102.43383</v>
      </c>
      <c r="AK13" s="174">
        <v>102.52822</v>
      </c>
      <c r="AL13" s="174">
        <v>102.66643999999999</v>
      </c>
      <c r="AM13" s="176">
        <v>102.9204</v>
      </c>
      <c r="AN13" s="175">
        <v>103.00171</v>
      </c>
      <c r="AO13" s="174">
        <v>103.17628000000001</v>
      </c>
      <c r="AP13" s="174">
        <v>103.15492999999999</v>
      </c>
      <c r="AQ13" s="174">
        <v>103.11127999999999</v>
      </c>
      <c r="AR13" s="174">
        <v>103.04729</v>
      </c>
      <c r="AS13" s="174">
        <v>103.12737</v>
      </c>
      <c r="AT13" s="174">
        <v>103.11686</v>
      </c>
      <c r="AU13" s="174">
        <v>103.04266</v>
      </c>
      <c r="AV13" s="174">
        <v>103.45596999999999</v>
      </c>
      <c r="AW13" s="174">
        <v>103.33575</v>
      </c>
      <c r="AX13" s="174">
        <v>103.62396</v>
      </c>
      <c r="AY13" s="176">
        <v>104.13457</v>
      </c>
      <c r="AZ13" s="175">
        <v>105.82335</v>
      </c>
      <c r="BA13" s="174">
        <v>106.93949000000001</v>
      </c>
      <c r="BB13" s="174">
        <v>108.64381</v>
      </c>
      <c r="BC13" s="174">
        <v>107.99557</v>
      </c>
      <c r="BD13" s="174">
        <v>107.65563</v>
      </c>
      <c r="BE13" s="174">
        <v>108.13133999999999</v>
      </c>
      <c r="BF13" s="174">
        <v>107.90458</v>
      </c>
      <c r="BG13" s="174">
        <v>108.592</v>
      </c>
      <c r="BH13" s="174">
        <v>109.06144</v>
      </c>
      <c r="BI13" s="174">
        <v>107.77758</v>
      </c>
      <c r="BJ13" s="174">
        <v>106.97571000000001</v>
      </c>
      <c r="BK13" s="176">
        <v>109.07738000000001</v>
      </c>
      <c r="BL13" s="175">
        <v>107.19094436766248</v>
      </c>
      <c r="BM13" s="174">
        <v>106.96654553378012</v>
      </c>
      <c r="BN13" s="174">
        <v>107.33761133883694</v>
      </c>
      <c r="BO13" s="174">
        <v>107.97611223955455</v>
      </c>
      <c r="BP13" s="174">
        <v>107.62479087881158</v>
      </c>
      <c r="BQ13" s="174">
        <v>107.79931088836713</v>
      </c>
      <c r="BR13" s="174">
        <v>107.7490885353299</v>
      </c>
      <c r="BS13" s="174">
        <v>108.08077264042448</v>
      </c>
      <c r="BT13" s="174">
        <v>107.16219004243099</v>
      </c>
      <c r="BU13" s="174">
        <v>107.38211580726944</v>
      </c>
      <c r="BV13" s="174">
        <v>107.27685970119524</v>
      </c>
      <c r="BW13" s="176">
        <v>110.2675108839842</v>
      </c>
      <c r="BX13" s="175">
        <v>107.32290689100246</v>
      </c>
      <c r="BY13" s="174">
        <v>107.11014917757134</v>
      </c>
      <c r="BZ13" s="174">
        <v>107.1510544807458</v>
      </c>
      <c r="CA13" s="174">
        <v>107.20688029832048</v>
      </c>
      <c r="CB13" s="174">
        <v>106.74121857446637</v>
      </c>
      <c r="CC13" s="174">
        <v>107.23735027238554</v>
      </c>
      <c r="CD13" s="174">
        <v>107.03632562034319</v>
      </c>
      <c r="CE13" s="174">
        <v>107.74007938830378</v>
      </c>
      <c r="CF13" s="174">
        <v>106.83899766768555</v>
      </c>
      <c r="CG13" s="174">
        <v>106.73160483704399</v>
      </c>
      <c r="CH13" s="174">
        <v>107.05109034410029</v>
      </c>
      <c r="CI13" s="174">
        <v>109.41846954395984</v>
      </c>
      <c r="CJ13" s="175">
        <v>107.09478693566322</v>
      </c>
      <c r="CK13" s="174">
        <v>106.96697998000913</v>
      </c>
      <c r="CL13" s="174">
        <v>106.70316215970915</v>
      </c>
      <c r="CM13" s="174">
        <v>107.00866944813325</v>
      </c>
      <c r="CN13" s="174">
        <v>106.54053438841413</v>
      </c>
      <c r="CO13" s="174">
        <v>106.75412693073565</v>
      </c>
      <c r="CP13" s="174">
        <v>106.68832734898722</v>
      </c>
      <c r="CQ13" s="174">
        <v>106.33324063681808</v>
      </c>
      <c r="CR13" s="174">
        <v>106.76961239636856</v>
      </c>
      <c r="CS13" s="174">
        <v>106.42873153624686</v>
      </c>
      <c r="CT13" s="174">
        <v>106.56983353506372</v>
      </c>
      <c r="CU13" s="174">
        <v>107.69704301315691</v>
      </c>
      <c r="CV13" s="175">
        <v>106.41463</v>
      </c>
      <c r="CW13" s="174">
        <v>106.12066</v>
      </c>
      <c r="CX13" s="174">
        <v>105.92108</v>
      </c>
      <c r="CY13" s="174">
        <v>106.35578</v>
      </c>
      <c r="CZ13" s="174">
        <v>106.16522000000001</v>
      </c>
      <c r="DA13" s="174">
        <v>106.19654</v>
      </c>
      <c r="DB13" s="174">
        <v>106.35387317316324</v>
      </c>
      <c r="DC13" s="174"/>
      <c r="DD13" s="174"/>
      <c r="DE13" s="174"/>
      <c r="DF13" s="174"/>
      <c r="DG13" s="174"/>
      <c r="DH13" s="276">
        <f t="shared" si="0"/>
        <v>106.8223695988074</v>
      </c>
      <c r="DI13" s="177">
        <f t="shared" si="1"/>
        <v>106.21825473902332</v>
      </c>
      <c r="DJ13" s="177">
        <f t="shared" si="2"/>
        <v>-0.56553216526926686</v>
      </c>
      <c r="DK13" s="177">
        <f t="shared" si="3"/>
        <v>-0.2435605682771356</v>
      </c>
      <c r="DL13" s="394">
        <f t="shared" si="4"/>
        <v>1560.7590632116492</v>
      </c>
    </row>
    <row r="14" spans="1:116">
      <c r="A14" s="32"/>
      <c r="C14" s="172"/>
      <c r="D14" s="173"/>
      <c r="E14" s="173"/>
      <c r="F14" s="173"/>
      <c r="J14" s="173"/>
      <c r="K14" s="173"/>
      <c r="L14" s="173"/>
      <c r="M14" s="173"/>
      <c r="N14" s="173"/>
      <c r="O14" s="168"/>
      <c r="P14" s="169"/>
      <c r="Q14" s="168"/>
      <c r="R14" s="168"/>
      <c r="S14" s="168"/>
      <c r="T14" s="168"/>
      <c r="U14" s="178"/>
      <c r="V14" s="178"/>
      <c r="W14" s="178"/>
      <c r="X14" s="178"/>
      <c r="Y14" s="178"/>
      <c r="Z14" s="178"/>
      <c r="AA14" s="179"/>
      <c r="AB14" s="169"/>
      <c r="AC14" s="168"/>
      <c r="AD14" s="168"/>
      <c r="AE14" s="168"/>
      <c r="AF14" s="168"/>
      <c r="AG14" s="178"/>
      <c r="AH14" s="178"/>
      <c r="AI14" s="178"/>
      <c r="AJ14" s="178"/>
      <c r="AK14" s="178"/>
      <c r="AL14" s="178"/>
      <c r="AM14" s="179"/>
      <c r="AN14" s="169"/>
      <c r="AO14" s="168"/>
      <c r="AP14" s="168"/>
      <c r="AQ14" s="168"/>
      <c r="AR14" s="168"/>
      <c r="AS14" s="178"/>
      <c r="AT14" s="178"/>
      <c r="AU14" s="178"/>
      <c r="AV14" s="178"/>
      <c r="AW14" s="178"/>
      <c r="AX14" s="178"/>
      <c r="AY14" s="179"/>
      <c r="AZ14" s="169"/>
      <c r="BA14" s="168"/>
      <c r="BB14" s="168"/>
      <c r="BC14" s="168"/>
      <c r="BD14" s="168"/>
      <c r="BE14" s="178"/>
      <c r="BF14" s="178"/>
      <c r="BG14" s="178"/>
      <c r="BH14" s="178"/>
      <c r="BI14" s="178"/>
      <c r="BJ14" s="178"/>
      <c r="BK14" s="179"/>
      <c r="BL14" s="169"/>
      <c r="BM14" s="168"/>
      <c r="BN14" s="168"/>
      <c r="BO14" s="168"/>
      <c r="BP14" s="168"/>
      <c r="BQ14" s="178"/>
      <c r="BR14" s="178"/>
      <c r="BS14" s="178"/>
      <c r="BT14" s="178"/>
      <c r="BU14" s="178"/>
      <c r="BV14" s="178"/>
      <c r="BW14" s="179"/>
      <c r="BX14" s="169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9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9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276" t="str">
        <f t="shared" si="0"/>
        <v/>
      </c>
      <c r="DI14" s="177" t="str">
        <f t="shared" si="1"/>
        <v/>
      </c>
      <c r="DJ14" s="177"/>
      <c r="DK14" s="177"/>
      <c r="DL14" s="394"/>
    </row>
    <row r="15" spans="1:116">
      <c r="A15" s="32" t="s">
        <v>1995</v>
      </c>
      <c r="B15" s="48" t="s">
        <v>1974</v>
      </c>
      <c r="C15" s="172">
        <v>1883</v>
      </c>
      <c r="D15" s="173">
        <v>102.66276999999999</v>
      </c>
      <c r="E15" s="173">
        <v>102.79721000000001</v>
      </c>
      <c r="F15" s="173">
        <v>102.75292</v>
      </c>
      <c r="G15" s="48">
        <v>102.65244</v>
      </c>
      <c r="H15" s="48">
        <v>102.48142</v>
      </c>
      <c r="I15" s="48">
        <v>101.91492</v>
      </c>
      <c r="J15" s="173">
        <v>102.27199</v>
      </c>
      <c r="K15" s="173">
        <v>102.61986</v>
      </c>
      <c r="L15" s="173">
        <v>102.64888000000001</v>
      </c>
      <c r="M15" s="173">
        <v>102.26761999999999</v>
      </c>
      <c r="N15" s="173">
        <v>102.21688</v>
      </c>
      <c r="O15" s="174">
        <v>102.11975</v>
      </c>
      <c r="P15" s="175">
        <v>102.15873000000001</v>
      </c>
      <c r="Q15" s="174">
        <v>102.28206</v>
      </c>
      <c r="R15" s="174">
        <v>102.38930999999999</v>
      </c>
      <c r="S15" s="174">
        <v>101.64737</v>
      </c>
      <c r="T15" s="174">
        <v>101.19555</v>
      </c>
      <c r="U15" s="174">
        <v>101.45303</v>
      </c>
      <c r="V15" s="174">
        <v>101.64164</v>
      </c>
      <c r="W15" s="174">
        <v>101.40857</v>
      </c>
      <c r="X15" s="174">
        <v>101.67152</v>
      </c>
      <c r="Y15" s="174">
        <v>101.57211</v>
      </c>
      <c r="Z15" s="174">
        <v>101.6215</v>
      </c>
      <c r="AA15" s="176">
        <v>101.70679</v>
      </c>
      <c r="AB15" s="175">
        <v>102.44532</v>
      </c>
      <c r="AC15" s="174">
        <v>103.34846</v>
      </c>
      <c r="AD15" s="174">
        <v>103.46955</v>
      </c>
      <c r="AE15" s="174">
        <v>104.68817</v>
      </c>
      <c r="AF15" s="174">
        <v>104.85566</v>
      </c>
      <c r="AG15" s="174">
        <v>104.24539</v>
      </c>
      <c r="AH15" s="174">
        <v>103.86084</v>
      </c>
      <c r="AI15" s="174">
        <v>103.90900999999999</v>
      </c>
      <c r="AJ15" s="174">
        <v>103.8685</v>
      </c>
      <c r="AK15" s="174">
        <v>104.7516</v>
      </c>
      <c r="AL15" s="174">
        <v>105.43129999999999</v>
      </c>
      <c r="AM15" s="176">
        <v>106.48981999999999</v>
      </c>
      <c r="AN15" s="175">
        <v>106.62154</v>
      </c>
      <c r="AO15" s="174">
        <v>107.34345999999999</v>
      </c>
      <c r="AP15" s="174">
        <v>107.17851</v>
      </c>
      <c r="AQ15" s="174">
        <v>106.22215</v>
      </c>
      <c r="AR15" s="174">
        <v>105.82141</v>
      </c>
      <c r="AS15" s="174">
        <v>105.88636</v>
      </c>
      <c r="AT15" s="174">
        <v>105.85763</v>
      </c>
      <c r="AU15" s="174">
        <v>106.07311</v>
      </c>
      <c r="AV15" s="174">
        <v>106.42793</v>
      </c>
      <c r="AW15" s="174">
        <v>107.16361999999999</v>
      </c>
      <c r="AX15" s="174">
        <v>107.93465</v>
      </c>
      <c r="AY15" s="176">
        <v>108.63766</v>
      </c>
      <c r="AZ15" s="175">
        <v>109.28634</v>
      </c>
      <c r="BA15" s="174">
        <v>110.14514</v>
      </c>
      <c r="BB15" s="174">
        <v>110.783</v>
      </c>
      <c r="BC15" s="174">
        <v>111.18362</v>
      </c>
      <c r="BD15" s="174">
        <v>111.48846</v>
      </c>
      <c r="BE15" s="174">
        <v>112.03613</v>
      </c>
      <c r="BF15" s="174">
        <v>113.01956</v>
      </c>
      <c r="BG15" s="174">
        <v>113.47027</v>
      </c>
      <c r="BH15" s="174">
        <v>113.57325</v>
      </c>
      <c r="BI15" s="174">
        <v>113.70979</v>
      </c>
      <c r="BJ15" s="174">
        <v>114.18977</v>
      </c>
      <c r="BK15" s="176">
        <v>114.20496</v>
      </c>
      <c r="BL15" s="175">
        <v>114.5288316871905</v>
      </c>
      <c r="BM15" s="174">
        <v>115.13882722093396</v>
      </c>
      <c r="BN15" s="174">
        <v>115.04816287565266</v>
      </c>
      <c r="BO15" s="174">
        <v>114.29361905182937</v>
      </c>
      <c r="BP15" s="174">
        <v>114.58334918751424</v>
      </c>
      <c r="BQ15" s="174">
        <v>114.55670743865707</v>
      </c>
      <c r="BR15" s="174">
        <v>115.21572</v>
      </c>
      <c r="BS15" s="174">
        <v>115.42258751258277</v>
      </c>
      <c r="BT15" s="174">
        <v>115.690563533146</v>
      </c>
      <c r="BU15" s="174">
        <v>116.09860605685972</v>
      </c>
      <c r="BV15" s="174">
        <v>116.54486176888581</v>
      </c>
      <c r="BW15" s="176">
        <v>116.64626298663738</v>
      </c>
      <c r="BX15" s="175">
        <v>116.90396799098919</v>
      </c>
      <c r="BY15" s="174">
        <v>116.62617045297291</v>
      </c>
      <c r="BZ15" s="174">
        <v>116.78772232035379</v>
      </c>
      <c r="CA15" s="174">
        <v>116.269534415748</v>
      </c>
      <c r="CB15" s="174">
        <v>116.407678208409</v>
      </c>
      <c r="CC15" s="174">
        <v>115.972411505187</v>
      </c>
      <c r="CD15" s="174">
        <v>115.853873379041</v>
      </c>
      <c r="CE15" s="174">
        <v>115.491543642894</v>
      </c>
      <c r="CF15" s="174">
        <v>115.285514822938</v>
      </c>
      <c r="CG15" s="174">
        <v>115.22751554235801</v>
      </c>
      <c r="CH15" s="174">
        <v>115.145762707332</v>
      </c>
      <c r="CI15" s="174">
        <v>115.254635729311</v>
      </c>
      <c r="CJ15" s="175">
        <v>115.681851579583</v>
      </c>
      <c r="CK15" s="174">
        <v>115.84930240887</v>
      </c>
      <c r="CL15" s="174">
        <v>116.12150767988101</v>
      </c>
      <c r="CM15" s="174">
        <v>115.796490900873</v>
      </c>
      <c r="CN15" s="174">
        <v>115.42829673236901</v>
      </c>
      <c r="CO15" s="174">
        <v>115.169879060722</v>
      </c>
      <c r="CP15" s="174">
        <v>115.34563691758601</v>
      </c>
      <c r="CQ15" s="174">
        <v>115.41957029096299</v>
      </c>
      <c r="CR15" s="174">
        <v>115.70478686361299</v>
      </c>
      <c r="CS15" s="174">
        <v>115.64143507937101</v>
      </c>
      <c r="CT15" s="174">
        <v>115.56305022516599</v>
      </c>
      <c r="CU15" s="174">
        <v>115.849026352076</v>
      </c>
      <c r="CV15" s="175">
        <v>115.96867</v>
      </c>
      <c r="CW15" s="174">
        <v>116.64905</v>
      </c>
      <c r="CX15" s="174">
        <v>116.79159</v>
      </c>
      <c r="CY15" s="174">
        <v>116.72514</v>
      </c>
      <c r="CZ15" s="174">
        <v>116.81820999999999</v>
      </c>
      <c r="DA15" s="174">
        <v>116.92469</v>
      </c>
      <c r="DB15" s="174">
        <v>116.777328177485</v>
      </c>
      <c r="DC15" s="174"/>
      <c r="DD15" s="174"/>
      <c r="DE15" s="174"/>
      <c r="DF15" s="174"/>
      <c r="DG15" s="174"/>
      <c r="DH15" s="276">
        <f t="shared" si="0"/>
        <v>115.62756646855486</v>
      </c>
      <c r="DI15" s="177">
        <f t="shared" si="1"/>
        <v>116.664954025355</v>
      </c>
      <c r="DJ15" s="177">
        <f t="shared" si="2"/>
        <v>0.89718013487922743</v>
      </c>
      <c r="DK15" s="177">
        <f t="shared" si="3"/>
        <v>0.18426561324016466</v>
      </c>
      <c r="DL15" s="394">
        <f t="shared" si="4"/>
        <v>-1180.7914061671927</v>
      </c>
    </row>
    <row r="16" spans="1:116">
      <c r="A16" s="32" t="s">
        <v>1996</v>
      </c>
      <c r="B16" s="48" t="s">
        <v>1976</v>
      </c>
      <c r="C16" s="172">
        <v>8117</v>
      </c>
      <c r="D16" s="173">
        <v>98.235169999999997</v>
      </c>
      <c r="E16" s="173">
        <v>98.53904</v>
      </c>
      <c r="F16" s="173">
        <v>98.933490000000006</v>
      </c>
      <c r="G16" s="48">
        <v>98.659829999999999</v>
      </c>
      <c r="H16" s="48">
        <v>98.784959999999998</v>
      </c>
      <c r="I16" s="48">
        <v>98.4465</v>
      </c>
      <c r="J16" s="173">
        <v>98.762360000000001</v>
      </c>
      <c r="K16" s="173">
        <v>98.731979999999993</v>
      </c>
      <c r="L16" s="173">
        <v>98.989450000000005</v>
      </c>
      <c r="M16" s="173">
        <v>98.739279999999994</v>
      </c>
      <c r="N16" s="173">
        <v>98.614239999999995</v>
      </c>
      <c r="O16" s="174">
        <v>98.421360000000007</v>
      </c>
      <c r="P16" s="175">
        <v>98.152839999999998</v>
      </c>
      <c r="Q16" s="174">
        <v>98.34948</v>
      </c>
      <c r="R16" s="174">
        <v>98.478849999999994</v>
      </c>
      <c r="S16" s="174">
        <v>98.567130000000006</v>
      </c>
      <c r="T16" s="174">
        <v>97.790570000000002</v>
      </c>
      <c r="U16" s="174">
        <v>97.742320000000007</v>
      </c>
      <c r="V16" s="174">
        <v>98.268889999999999</v>
      </c>
      <c r="W16" s="174">
        <v>97.97757</v>
      </c>
      <c r="X16" s="174">
        <v>98.720910000000003</v>
      </c>
      <c r="Y16" s="174">
        <v>98.579369999999997</v>
      </c>
      <c r="Z16" s="174">
        <v>98.650499999999994</v>
      </c>
      <c r="AA16" s="176">
        <v>98.851020000000005</v>
      </c>
      <c r="AB16" s="175">
        <v>99.426109999999994</v>
      </c>
      <c r="AC16" s="174">
        <v>99.870360000000005</v>
      </c>
      <c r="AD16" s="174">
        <v>100.22125</v>
      </c>
      <c r="AE16" s="174">
        <v>100.23090999999999</v>
      </c>
      <c r="AF16" s="174">
        <v>100.00163999999999</v>
      </c>
      <c r="AG16" s="174">
        <v>100.1866</v>
      </c>
      <c r="AH16" s="174">
        <v>100.17033000000001</v>
      </c>
      <c r="AI16" s="174">
        <v>99.968710000000002</v>
      </c>
      <c r="AJ16" s="174">
        <v>100.10401</v>
      </c>
      <c r="AK16" s="174">
        <v>100.46489</v>
      </c>
      <c r="AL16" s="174">
        <v>100.54392</v>
      </c>
      <c r="AM16" s="176">
        <v>100.19019</v>
      </c>
      <c r="AN16" s="175">
        <v>100.74522</v>
      </c>
      <c r="AO16" s="174">
        <v>101.16177999999999</v>
      </c>
      <c r="AP16" s="174">
        <v>101.59688</v>
      </c>
      <c r="AQ16" s="174">
        <v>101.22757</v>
      </c>
      <c r="AR16" s="174">
        <v>101.15559</v>
      </c>
      <c r="AS16" s="174">
        <v>101.88394</v>
      </c>
      <c r="AT16" s="174">
        <v>101.58897</v>
      </c>
      <c r="AU16" s="174">
        <v>101.82684</v>
      </c>
      <c r="AV16" s="174">
        <v>102.22293999999999</v>
      </c>
      <c r="AW16" s="174">
        <v>102.18917</v>
      </c>
      <c r="AX16" s="174">
        <v>102.34215</v>
      </c>
      <c r="AY16" s="176">
        <v>102.42258</v>
      </c>
      <c r="AZ16" s="175">
        <v>103.69758</v>
      </c>
      <c r="BA16" s="174">
        <v>104.49263000000001</v>
      </c>
      <c r="BB16" s="174">
        <v>105.52303999999999</v>
      </c>
      <c r="BC16" s="174">
        <v>105.04367000000001</v>
      </c>
      <c r="BD16" s="174">
        <v>104.57163</v>
      </c>
      <c r="BE16" s="174">
        <v>105.4509</v>
      </c>
      <c r="BF16" s="174">
        <v>105.10184</v>
      </c>
      <c r="BG16" s="174">
        <v>105.77441</v>
      </c>
      <c r="BH16" s="174">
        <v>106.01193000000001</v>
      </c>
      <c r="BI16" s="174">
        <v>105.12597</v>
      </c>
      <c r="BJ16" s="174">
        <v>104.82743000000001</v>
      </c>
      <c r="BK16" s="176">
        <v>105.33058</v>
      </c>
      <c r="BL16" s="175">
        <v>104.34648290658922</v>
      </c>
      <c r="BM16" s="174">
        <v>104.8496187064023</v>
      </c>
      <c r="BN16" s="174">
        <v>105.00358293676248</v>
      </c>
      <c r="BO16" s="174">
        <v>104.54336351236266</v>
      </c>
      <c r="BP16" s="174">
        <v>104.84292785537474</v>
      </c>
      <c r="BQ16" s="174">
        <v>105.14959977979309</v>
      </c>
      <c r="BR16" s="174">
        <v>104.71035312677097</v>
      </c>
      <c r="BS16" s="174">
        <v>105.13586801090315</v>
      </c>
      <c r="BT16" s="174">
        <v>104.62610953730267</v>
      </c>
      <c r="BU16" s="174">
        <v>104.64383615958955</v>
      </c>
      <c r="BV16" s="174">
        <v>104.56080045843231</v>
      </c>
      <c r="BW16" s="176">
        <v>105.65236990106064</v>
      </c>
      <c r="BX16" s="175">
        <v>103.92530492774718</v>
      </c>
      <c r="BY16" s="174">
        <v>103.82491951228035</v>
      </c>
      <c r="BZ16" s="174">
        <v>103.92122125705646</v>
      </c>
      <c r="CA16" s="174">
        <v>103.85957045630079</v>
      </c>
      <c r="CB16" s="174">
        <v>104.20296123044024</v>
      </c>
      <c r="CC16" s="174">
        <v>104.43951954679467</v>
      </c>
      <c r="CD16" s="174">
        <v>104.0304115067137</v>
      </c>
      <c r="CE16" s="174">
        <v>104.47140274777672</v>
      </c>
      <c r="CF16" s="174">
        <v>104.15212924929558</v>
      </c>
      <c r="CG16" s="174">
        <v>103.80040395936494</v>
      </c>
      <c r="CH16" s="174">
        <v>104.2014601371293</v>
      </c>
      <c r="CI16" s="174">
        <v>105.3698602586189</v>
      </c>
      <c r="CJ16" s="175">
        <v>103.69181360738408</v>
      </c>
      <c r="CK16" s="174">
        <v>104.01707587676631</v>
      </c>
      <c r="CL16" s="174">
        <v>103.3647530241706</v>
      </c>
      <c r="CM16" s="174">
        <v>103.84777774894999</v>
      </c>
      <c r="CN16" s="174">
        <v>103.78775382158584</v>
      </c>
      <c r="CO16" s="174">
        <v>103.8119501833237</v>
      </c>
      <c r="CP16" s="174">
        <v>103.93161178827806</v>
      </c>
      <c r="CQ16" s="174">
        <v>103.62291475534049</v>
      </c>
      <c r="CR16" s="174">
        <v>104.09961393443571</v>
      </c>
      <c r="CS16" s="174">
        <v>103.83131016171204</v>
      </c>
      <c r="CT16" s="174">
        <v>103.98855894248013</v>
      </c>
      <c r="CU16" s="174">
        <v>104.28063227664278</v>
      </c>
      <c r="CV16" s="175">
        <v>103.33627</v>
      </c>
      <c r="CW16" s="174">
        <v>103.46465999999999</v>
      </c>
      <c r="CX16" s="174">
        <v>103.07628</v>
      </c>
      <c r="CY16" s="174">
        <v>103.76559</v>
      </c>
      <c r="CZ16" s="174">
        <v>103.5564</v>
      </c>
      <c r="DA16" s="174">
        <v>103.79667000000001</v>
      </c>
      <c r="DB16" s="174">
        <v>103.62961473248461</v>
      </c>
      <c r="DC16" s="174"/>
      <c r="DD16" s="174"/>
      <c r="DE16" s="174"/>
      <c r="DF16" s="174"/>
      <c r="DG16" s="174"/>
      <c r="DH16" s="276">
        <f t="shared" si="0"/>
        <v>103.77896229292264</v>
      </c>
      <c r="DI16" s="177">
        <f t="shared" si="1"/>
        <v>103.51792639035493</v>
      </c>
      <c r="DJ16" s="177">
        <f t="shared" si="2"/>
        <v>-0.25153065399798891</v>
      </c>
      <c r="DK16" s="177">
        <f t="shared" si="3"/>
        <v>-0.19987051529699132</v>
      </c>
      <c r="DL16" s="394">
        <f t="shared" si="4"/>
        <v>1280.7890884193107</v>
      </c>
    </row>
    <row r="17" spans="112:116">
      <c r="DH17" s="50"/>
    </row>
    <row r="19" spans="112:116">
      <c r="DH19" s="154"/>
      <c r="DI19" s="154"/>
      <c r="DJ19" s="154"/>
      <c r="DK19" s="154"/>
      <c r="DL19" s="154"/>
    </row>
    <row r="20" spans="112:116">
      <c r="DH20" s="181"/>
      <c r="DI20" s="182"/>
      <c r="DJ20" s="154"/>
      <c r="DK20" s="154"/>
      <c r="DL20" s="154"/>
    </row>
    <row r="21" spans="112:116">
      <c r="DH21" s="154"/>
      <c r="DI21" s="154"/>
      <c r="DJ21" s="154"/>
      <c r="DK21" s="154"/>
      <c r="DL21" s="154"/>
    </row>
    <row r="32" spans="112:116">
      <c r="DL32" s="154"/>
    </row>
  </sheetData>
  <conditionalFormatting sqref="DJ6:DL16">
    <cfRule type="cellIs" dxfId="12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C0B2-AB5B-48D5-8E4B-3B94F4792C38}">
  <sheetPr codeName="Sheet8"/>
  <dimension ref="A1:L1053"/>
  <sheetViews>
    <sheetView topLeftCell="A1042" workbookViewId="0">
      <selection activeCell="I1749" sqref="I1749"/>
    </sheetView>
  </sheetViews>
  <sheetFormatPr defaultColWidth="8.7109375" defaultRowHeight="15"/>
  <cols>
    <col min="1" max="1" width="14.5703125" style="32" customWidth="1"/>
    <col min="2" max="5" width="13" style="32" customWidth="1"/>
    <col min="6" max="10" width="15.42578125" style="236" customWidth="1"/>
    <col min="11" max="11" width="17.5703125" style="48" customWidth="1"/>
    <col min="12" max="16384" width="8.7109375" style="48"/>
  </cols>
  <sheetData>
    <row r="1" spans="1:12" s="31" customFormat="1" ht="40.5" customHeight="1">
      <c r="A1" s="29" t="s">
        <v>2097</v>
      </c>
      <c r="B1" s="29" t="s">
        <v>2098</v>
      </c>
      <c r="C1" s="29" t="s">
        <v>2099</v>
      </c>
      <c r="D1" s="29" t="s">
        <v>2100</v>
      </c>
      <c r="E1" s="29" t="s">
        <v>2101</v>
      </c>
      <c r="F1" s="30" t="s">
        <v>2102</v>
      </c>
      <c r="G1" s="30" t="s">
        <v>2103</v>
      </c>
      <c r="H1" s="30" t="s">
        <v>2104</v>
      </c>
      <c r="I1" s="30" t="s">
        <v>2105</v>
      </c>
      <c r="J1" s="30" t="s">
        <v>2106</v>
      </c>
      <c r="K1" s="30" t="s">
        <v>2107</v>
      </c>
    </row>
    <row r="2" spans="1:12">
      <c r="A2" s="269" t="s">
        <v>24</v>
      </c>
      <c r="B2" s="32">
        <v>1</v>
      </c>
      <c r="C2" s="32">
        <v>1</v>
      </c>
      <c r="D2" s="32">
        <v>1</v>
      </c>
      <c r="E2" s="32">
        <v>1</v>
      </c>
      <c r="F2" s="291">
        <v>12.043750000000001</v>
      </c>
      <c r="G2" s="291">
        <v>12.166666666666666</v>
      </c>
      <c r="H2" s="291">
        <v>11.9</v>
      </c>
      <c r="I2" s="291">
        <v>12.3</v>
      </c>
      <c r="J2" s="291">
        <v>12.052616666666665</v>
      </c>
      <c r="K2" s="291">
        <v>12.052619999999999</v>
      </c>
      <c r="L2" s="193"/>
    </row>
    <row r="3" spans="1:12">
      <c r="A3" s="269" t="s">
        <v>25</v>
      </c>
      <c r="B3" s="32">
        <v>1</v>
      </c>
      <c r="C3" s="32">
        <v>1</v>
      </c>
      <c r="D3" s="32">
        <v>1</v>
      </c>
      <c r="E3" s="32">
        <v>1</v>
      </c>
      <c r="F3" s="291">
        <v>8.3843750000000004</v>
      </c>
      <c r="G3" s="291">
        <v>8.4333333333333336</v>
      </c>
      <c r="H3" s="291">
        <v>8.5</v>
      </c>
      <c r="I3" s="291">
        <v>8.5</v>
      </c>
      <c r="J3" s="291">
        <v>8.4074083333333345</v>
      </c>
      <c r="K3" s="291">
        <v>8.4074100000000005</v>
      </c>
    </row>
    <row r="4" spans="1:12">
      <c r="A4" s="269" t="s">
        <v>26</v>
      </c>
      <c r="B4" s="32">
        <v>1</v>
      </c>
      <c r="C4" s="32">
        <v>1</v>
      </c>
      <c r="D4" s="32">
        <v>1</v>
      </c>
      <c r="E4" s="32">
        <v>1</v>
      </c>
      <c r="F4" s="291">
        <v>7.621428571428571</v>
      </c>
      <c r="G4" s="291">
        <v>7.5999999999999988</v>
      </c>
      <c r="H4" s="291">
        <v>7.55</v>
      </c>
      <c r="I4" s="291">
        <v>7.6</v>
      </c>
      <c r="J4" s="291">
        <v>7.6097071428571414</v>
      </c>
      <c r="K4" s="291">
        <v>7.6097099999999998</v>
      </c>
    </row>
    <row r="5" spans="1:12">
      <c r="A5" s="269" t="s">
        <v>27</v>
      </c>
      <c r="B5" s="32">
        <v>1</v>
      </c>
      <c r="C5" s="32">
        <v>0</v>
      </c>
      <c r="D5" s="32">
        <v>1</v>
      </c>
      <c r="E5" s="32">
        <v>1</v>
      </c>
      <c r="F5" s="291">
        <v>12.633333333333333</v>
      </c>
      <c r="G5" s="291">
        <v>0</v>
      </c>
      <c r="H5" s="291">
        <v>11.5</v>
      </c>
      <c r="I5" s="291">
        <v>12.320576037380935</v>
      </c>
      <c r="J5" s="291">
        <v>12.476130711812171</v>
      </c>
      <c r="K5" s="291">
        <v>12.476129999999999</v>
      </c>
    </row>
    <row r="6" spans="1:12">
      <c r="A6" s="269" t="s">
        <v>29</v>
      </c>
      <c r="B6" s="32">
        <v>1</v>
      </c>
      <c r="C6" s="32">
        <v>0</v>
      </c>
      <c r="D6" s="32">
        <v>1</v>
      </c>
      <c r="E6" s="32">
        <v>0</v>
      </c>
      <c r="F6" s="291">
        <v>13.031617566464737</v>
      </c>
      <c r="G6" s="291">
        <v>0</v>
      </c>
      <c r="H6" s="291">
        <v>12.5</v>
      </c>
      <c r="I6" s="291">
        <v>0</v>
      </c>
      <c r="J6" s="291">
        <v>12.959917019833407</v>
      </c>
      <c r="K6" s="291">
        <v>12.95992</v>
      </c>
    </row>
    <row r="7" spans="1:12">
      <c r="A7" s="269" t="s">
        <v>34</v>
      </c>
      <c r="B7" s="32">
        <v>1</v>
      </c>
      <c r="C7" s="32">
        <v>1</v>
      </c>
      <c r="D7" s="32">
        <v>1</v>
      </c>
      <c r="E7" s="32">
        <v>1</v>
      </c>
      <c r="F7" s="291">
        <v>2.4182489319494147</v>
      </c>
      <c r="G7" s="291">
        <v>2.08</v>
      </c>
      <c r="H7" s="291">
        <v>2.2999999999999998</v>
      </c>
      <c r="I7" s="291">
        <v>2.52</v>
      </c>
      <c r="J7" s="291">
        <v>2.3553732395479834</v>
      </c>
      <c r="K7" s="291">
        <v>2.3553700000000002</v>
      </c>
    </row>
    <row r="8" spans="1:12">
      <c r="A8" s="269" t="s">
        <v>35</v>
      </c>
      <c r="B8" s="32">
        <v>1</v>
      </c>
      <c r="C8" s="32">
        <v>1</v>
      </c>
      <c r="D8" s="32">
        <v>1</v>
      </c>
      <c r="E8" s="32">
        <v>0</v>
      </c>
      <c r="F8" s="291">
        <v>1.7166666666666668</v>
      </c>
      <c r="G8" s="291">
        <v>1.75</v>
      </c>
      <c r="H8" s="291">
        <v>1.8</v>
      </c>
      <c r="I8" s="291">
        <v>0</v>
      </c>
      <c r="J8" s="291">
        <v>1.7313886045718185</v>
      </c>
      <c r="K8" s="291">
        <v>1.73139</v>
      </c>
    </row>
    <row r="9" spans="1:12">
      <c r="A9" s="269" t="s">
        <v>36</v>
      </c>
      <c r="B9" s="32">
        <v>1</v>
      </c>
      <c r="C9" s="32">
        <v>0</v>
      </c>
      <c r="D9" s="32">
        <v>0</v>
      </c>
      <c r="E9" s="32">
        <v>0</v>
      </c>
      <c r="F9" s="291">
        <v>1.2489119783413234</v>
      </c>
      <c r="G9" s="291">
        <v>0</v>
      </c>
      <c r="H9" s="291">
        <v>0</v>
      </c>
      <c r="I9" s="291">
        <v>0</v>
      </c>
      <c r="J9" s="291">
        <v>1.2489119783413234</v>
      </c>
      <c r="K9" s="291">
        <v>1.24891</v>
      </c>
    </row>
    <row r="10" spans="1:12">
      <c r="A10" s="269" t="s">
        <v>2143</v>
      </c>
      <c r="B10" s="32">
        <v>1</v>
      </c>
      <c r="C10" s="32">
        <v>1</v>
      </c>
      <c r="D10" s="32">
        <v>1</v>
      </c>
      <c r="E10" s="32">
        <v>1</v>
      </c>
      <c r="F10" s="291">
        <v>1.0780000000000001</v>
      </c>
      <c r="G10" s="291">
        <v>0.995</v>
      </c>
      <c r="H10" s="291">
        <v>1.2</v>
      </c>
      <c r="I10" s="291">
        <v>1.2</v>
      </c>
      <c r="J10" s="291">
        <v>1.081566</v>
      </c>
      <c r="K10" s="291">
        <v>1.0815699999999999</v>
      </c>
    </row>
    <row r="11" spans="1:12">
      <c r="A11" s="269" t="s">
        <v>38</v>
      </c>
      <c r="B11" s="32">
        <v>1</v>
      </c>
      <c r="C11" s="32">
        <v>1</v>
      </c>
      <c r="D11" s="32">
        <v>1</v>
      </c>
      <c r="E11" s="32">
        <v>0</v>
      </c>
      <c r="F11" s="291">
        <v>0.99416881871057439</v>
      </c>
      <c r="G11" s="291">
        <v>1.0555555555555556</v>
      </c>
      <c r="H11" s="291">
        <v>0.95</v>
      </c>
      <c r="I11" s="291">
        <v>0</v>
      </c>
      <c r="J11" s="291">
        <v>0.99882677019189825</v>
      </c>
      <c r="K11" s="291">
        <v>0.99883</v>
      </c>
    </row>
    <row r="12" spans="1:12">
      <c r="A12" s="269" t="s">
        <v>39</v>
      </c>
      <c r="B12" s="32">
        <v>1</v>
      </c>
      <c r="C12" s="32">
        <v>0</v>
      </c>
      <c r="D12" s="32">
        <v>0</v>
      </c>
      <c r="E12" s="32">
        <v>0</v>
      </c>
      <c r="F12" s="291">
        <v>1.3222025934314963</v>
      </c>
      <c r="G12" s="291">
        <v>0</v>
      </c>
      <c r="H12" s="291">
        <v>0</v>
      </c>
      <c r="I12" s="291">
        <v>0</v>
      </c>
      <c r="J12" s="291">
        <v>1.3222025934314963</v>
      </c>
      <c r="K12" s="291">
        <v>1.3222</v>
      </c>
    </row>
    <row r="13" spans="1:12">
      <c r="A13" s="269" t="s">
        <v>41</v>
      </c>
      <c r="B13" s="32">
        <v>1</v>
      </c>
      <c r="C13" s="32">
        <v>1</v>
      </c>
      <c r="D13" s="32">
        <v>1</v>
      </c>
      <c r="E13" s="32">
        <v>1</v>
      </c>
      <c r="F13" s="291">
        <v>0.92</v>
      </c>
      <c r="G13" s="291">
        <v>0.92500000000000004</v>
      </c>
      <c r="H13" s="291">
        <v>0.89999999999999991</v>
      </c>
      <c r="I13" s="291">
        <v>0.97499999999999998</v>
      </c>
      <c r="J13" s="291">
        <v>0.91981500000000016</v>
      </c>
      <c r="K13" s="291">
        <v>0.91981999999999997</v>
      </c>
    </row>
    <row r="14" spans="1:12">
      <c r="A14" s="269" t="s">
        <v>42</v>
      </c>
      <c r="B14" s="32">
        <v>1</v>
      </c>
      <c r="C14" s="32">
        <v>1</v>
      </c>
      <c r="D14" s="32">
        <v>1</v>
      </c>
      <c r="E14" s="32">
        <v>1</v>
      </c>
      <c r="F14" s="291">
        <v>1.2416666666666667</v>
      </c>
      <c r="G14" s="291">
        <v>1.25</v>
      </c>
      <c r="H14" s="291">
        <v>1.3</v>
      </c>
      <c r="I14" s="291">
        <v>1.0576923076923077</v>
      </c>
      <c r="J14" s="291">
        <v>1.2451935897435897</v>
      </c>
      <c r="K14" s="291">
        <v>1.24519</v>
      </c>
    </row>
    <row r="15" spans="1:12">
      <c r="A15" s="269" t="s">
        <v>43</v>
      </c>
      <c r="B15" s="32">
        <v>1</v>
      </c>
      <c r="C15" s="32">
        <v>1</v>
      </c>
      <c r="D15" s="32">
        <v>1</v>
      </c>
      <c r="E15" s="32">
        <v>1</v>
      </c>
      <c r="F15" s="291">
        <v>2.7788480656117849</v>
      </c>
      <c r="G15" s="291">
        <v>2.4666666666666668</v>
      </c>
      <c r="H15" s="291">
        <v>2.6749999999999998</v>
      </c>
      <c r="I15" s="291">
        <v>2.9</v>
      </c>
      <c r="J15" s="291">
        <v>2.7220314893822577</v>
      </c>
      <c r="K15" s="291">
        <v>2.7220300000000002</v>
      </c>
    </row>
    <row r="16" spans="1:12">
      <c r="A16" s="269" t="s">
        <v>44</v>
      </c>
      <c r="B16" s="32">
        <v>1</v>
      </c>
      <c r="C16" s="32">
        <v>1</v>
      </c>
      <c r="D16" s="32">
        <v>1</v>
      </c>
      <c r="E16" s="32">
        <v>1</v>
      </c>
      <c r="F16" s="291">
        <v>1.4646153846153847</v>
      </c>
      <c r="G16" s="291">
        <v>1.6</v>
      </c>
      <c r="H16" s="291">
        <v>1.45</v>
      </c>
      <c r="I16" s="291">
        <v>1.7</v>
      </c>
      <c r="J16" s="291">
        <v>1.4892561538461537</v>
      </c>
      <c r="K16" s="291">
        <v>1.48926</v>
      </c>
    </row>
    <row r="17" spans="1:11">
      <c r="A17" s="269" t="s">
        <v>45</v>
      </c>
      <c r="B17" s="32">
        <v>1</v>
      </c>
      <c r="C17" s="32">
        <v>0</v>
      </c>
      <c r="D17" s="32">
        <v>1</v>
      </c>
      <c r="E17" s="32">
        <v>0</v>
      </c>
      <c r="F17" s="291">
        <v>4</v>
      </c>
      <c r="G17" s="291">
        <v>0</v>
      </c>
      <c r="H17" s="291">
        <v>3.8</v>
      </c>
      <c r="I17" s="291">
        <v>0</v>
      </c>
      <c r="J17" s="291">
        <v>3.9730255164034025</v>
      </c>
      <c r="K17" s="291">
        <v>3.9730300000000001</v>
      </c>
    </row>
    <row r="18" spans="1:11">
      <c r="A18" s="269" t="s">
        <v>49</v>
      </c>
      <c r="B18" s="32">
        <v>1</v>
      </c>
      <c r="C18" s="32">
        <v>1</v>
      </c>
      <c r="D18" s="32">
        <v>1</v>
      </c>
      <c r="E18" s="32">
        <v>1</v>
      </c>
      <c r="F18" s="291">
        <v>6.2821428571428584</v>
      </c>
      <c r="G18" s="291">
        <v>6.2333333333333334</v>
      </c>
      <c r="H18" s="291">
        <v>6.375</v>
      </c>
      <c r="I18" s="291">
        <v>6.5</v>
      </c>
      <c r="J18" s="291">
        <v>6.2899440476190485</v>
      </c>
      <c r="K18" s="291">
        <v>6.2899399999999996</v>
      </c>
    </row>
    <row r="19" spans="1:11">
      <c r="A19" s="269" t="s">
        <v>50</v>
      </c>
      <c r="B19" s="32">
        <v>1</v>
      </c>
      <c r="C19" s="32">
        <v>1</v>
      </c>
      <c r="D19" s="32">
        <v>1</v>
      </c>
      <c r="E19" s="32">
        <v>0</v>
      </c>
      <c r="F19" s="291">
        <v>6.9046928002377772</v>
      </c>
      <c r="G19" s="291">
        <v>7</v>
      </c>
      <c r="H19" s="291">
        <v>7.2</v>
      </c>
      <c r="I19" s="291">
        <v>0</v>
      </c>
      <c r="J19" s="291">
        <v>6.9532664009921152</v>
      </c>
      <c r="K19" s="291">
        <v>6.9532699999999998</v>
      </c>
    </row>
    <row r="20" spans="1:11">
      <c r="A20" s="269" t="s">
        <v>51</v>
      </c>
      <c r="B20" s="32">
        <v>1</v>
      </c>
      <c r="C20" s="32">
        <v>1</v>
      </c>
      <c r="D20" s="32">
        <v>1</v>
      </c>
      <c r="E20" s="32">
        <v>1</v>
      </c>
      <c r="F20" s="291">
        <v>4.234372519972907</v>
      </c>
      <c r="G20" s="291">
        <v>4.3666666666666671</v>
      </c>
      <c r="H20" s="291">
        <v>3.7749999999999999</v>
      </c>
      <c r="I20" s="291">
        <v>4.3499999999999996</v>
      </c>
      <c r="J20" s="291">
        <v>4.2064149008873759</v>
      </c>
      <c r="K20" s="291">
        <v>4.20641</v>
      </c>
    </row>
    <row r="21" spans="1:11">
      <c r="A21" s="269" t="s">
        <v>52</v>
      </c>
      <c r="B21" s="32">
        <v>1</v>
      </c>
      <c r="C21" s="32">
        <v>1</v>
      </c>
      <c r="D21" s="32">
        <v>1</v>
      </c>
      <c r="E21" s="32">
        <v>1</v>
      </c>
      <c r="F21" s="291">
        <v>4.2393333333333336</v>
      </c>
      <c r="G21" s="291">
        <v>4.0750000000000002</v>
      </c>
      <c r="H21" s="291">
        <v>3.7</v>
      </c>
      <c r="I21" s="291">
        <v>4.2</v>
      </c>
      <c r="J21" s="291">
        <v>4.153255333333334</v>
      </c>
      <c r="K21" s="291">
        <v>4.1532600000000004</v>
      </c>
    </row>
    <row r="22" spans="1:11">
      <c r="A22" s="269" t="s">
        <v>54</v>
      </c>
      <c r="B22" s="32">
        <v>1</v>
      </c>
      <c r="C22" s="32">
        <v>1</v>
      </c>
      <c r="D22" s="32">
        <v>1</v>
      </c>
      <c r="E22" s="32">
        <v>1</v>
      </c>
      <c r="F22" s="291">
        <v>4.6985469805817281</v>
      </c>
      <c r="G22" s="291">
        <v>4.8033333333333337</v>
      </c>
      <c r="H22" s="291">
        <v>5.3</v>
      </c>
      <c r="I22" s="291">
        <v>4.0868544642807194</v>
      </c>
      <c r="J22" s="291">
        <v>4.7673764361859803</v>
      </c>
      <c r="K22" s="291">
        <v>4.7673800000000002</v>
      </c>
    </row>
    <row r="23" spans="1:11">
      <c r="A23" s="269" t="s">
        <v>55</v>
      </c>
      <c r="B23" s="32">
        <v>1</v>
      </c>
      <c r="C23" s="32">
        <v>1</v>
      </c>
      <c r="D23" s="32">
        <v>1</v>
      </c>
      <c r="E23" s="32">
        <v>0</v>
      </c>
      <c r="F23" s="291">
        <v>4.1158577659988067</v>
      </c>
      <c r="G23" s="291">
        <v>3.7149999999999999</v>
      </c>
      <c r="H23" s="291">
        <v>4.3600000000000003</v>
      </c>
      <c r="I23" s="291">
        <v>0</v>
      </c>
      <c r="J23" s="291">
        <v>4.0804101631434495</v>
      </c>
      <c r="K23" s="291">
        <v>4.0804099999999996</v>
      </c>
    </row>
    <row r="24" spans="1:11">
      <c r="A24" s="269" t="s">
        <v>56</v>
      </c>
      <c r="B24" s="32">
        <v>1</v>
      </c>
      <c r="C24" s="32">
        <v>1</v>
      </c>
      <c r="D24" s="32">
        <v>1</v>
      </c>
      <c r="E24" s="32">
        <v>1</v>
      </c>
      <c r="F24" s="291">
        <v>3.1567813526255488</v>
      </c>
      <c r="G24" s="291">
        <v>2.875</v>
      </c>
      <c r="H24" s="291">
        <v>3.5234108385979641</v>
      </c>
      <c r="I24" s="291">
        <v>3.4565875295900721</v>
      </c>
      <c r="J24" s="291">
        <v>3.160978439334337</v>
      </c>
      <c r="K24" s="291">
        <v>3.1609799999999999</v>
      </c>
    </row>
    <row r="25" spans="1:11">
      <c r="A25" s="269" t="s">
        <v>57</v>
      </c>
      <c r="B25" s="32">
        <v>1</v>
      </c>
      <c r="C25" s="32">
        <v>1</v>
      </c>
      <c r="D25" s="32">
        <v>1</v>
      </c>
      <c r="E25" s="32">
        <v>1</v>
      </c>
      <c r="F25" s="291">
        <v>4.3125</v>
      </c>
      <c r="G25" s="291">
        <v>4.3500000000000005</v>
      </c>
      <c r="H25" s="291">
        <v>4.5</v>
      </c>
      <c r="I25" s="291">
        <v>3.8</v>
      </c>
      <c r="J25" s="291">
        <v>4.3273000000000001</v>
      </c>
      <c r="K25" s="291">
        <v>4.3273000000000001</v>
      </c>
    </row>
    <row r="26" spans="1:11">
      <c r="A26" s="269" t="s">
        <v>58</v>
      </c>
      <c r="B26" s="32">
        <v>1</v>
      </c>
      <c r="C26" s="32">
        <v>1</v>
      </c>
      <c r="D26" s="32">
        <v>1</v>
      </c>
      <c r="E26" s="32">
        <v>1</v>
      </c>
      <c r="F26" s="291">
        <v>3.9785714285714282</v>
      </c>
      <c r="G26" s="291">
        <v>4.2333333333333334</v>
      </c>
      <c r="H26" s="291">
        <v>4.2</v>
      </c>
      <c r="I26" s="291">
        <v>4.5</v>
      </c>
      <c r="J26" s="291">
        <v>4.0543761904761908</v>
      </c>
      <c r="K26" s="291">
        <v>4.0543800000000001</v>
      </c>
    </row>
    <row r="27" spans="1:11">
      <c r="A27" s="269" t="s">
        <v>60</v>
      </c>
      <c r="B27" s="32">
        <v>1</v>
      </c>
      <c r="C27" s="32">
        <v>0</v>
      </c>
      <c r="D27" s="32">
        <v>1</v>
      </c>
      <c r="E27" s="32">
        <v>1</v>
      </c>
      <c r="F27" s="291">
        <v>4.7227579069374741</v>
      </c>
      <c r="G27" s="291">
        <v>0</v>
      </c>
      <c r="H27" s="291">
        <v>4.4333333333333327</v>
      </c>
      <c r="I27" s="291">
        <v>4.8</v>
      </c>
      <c r="J27" s="291">
        <v>4.6868837230963143</v>
      </c>
      <c r="K27" s="291">
        <v>4.6868800000000004</v>
      </c>
    </row>
    <row r="28" spans="1:11">
      <c r="A28" s="269" t="s">
        <v>61</v>
      </c>
      <c r="B28" s="32">
        <v>1</v>
      </c>
      <c r="C28" s="32">
        <v>1</v>
      </c>
      <c r="D28" s="32">
        <v>1</v>
      </c>
      <c r="E28" s="32">
        <v>1</v>
      </c>
      <c r="F28" s="291">
        <v>2.3666666666666667</v>
      </c>
      <c r="G28" s="291">
        <v>2.5499999999999998</v>
      </c>
      <c r="H28" s="291">
        <v>1.8943783696751533</v>
      </c>
      <c r="I28" s="291">
        <v>1.85</v>
      </c>
      <c r="J28" s="291">
        <v>2.3305926657006086</v>
      </c>
      <c r="K28" s="291">
        <v>2.3305899999999999</v>
      </c>
    </row>
    <row r="29" spans="1:11">
      <c r="A29" s="269" t="s">
        <v>62</v>
      </c>
      <c r="B29" s="32">
        <v>1</v>
      </c>
      <c r="C29" s="32">
        <v>1</v>
      </c>
      <c r="D29" s="32">
        <v>1</v>
      </c>
      <c r="E29" s="32">
        <v>1</v>
      </c>
      <c r="F29" s="291">
        <v>5.8314114464379934</v>
      </c>
      <c r="G29" s="291">
        <v>5.55</v>
      </c>
      <c r="H29" s="291">
        <v>6.55</v>
      </c>
      <c r="I29" s="291">
        <v>5.5</v>
      </c>
      <c r="J29" s="291">
        <v>5.8602149498638516</v>
      </c>
      <c r="K29" s="291">
        <v>5.8602100000000004</v>
      </c>
    </row>
    <row r="30" spans="1:11">
      <c r="A30" s="269" t="s">
        <v>63</v>
      </c>
      <c r="B30" s="32">
        <v>1</v>
      </c>
      <c r="C30" s="32">
        <v>1</v>
      </c>
      <c r="D30" s="32">
        <v>1</v>
      </c>
      <c r="E30" s="32">
        <v>1</v>
      </c>
      <c r="F30" s="291">
        <v>1.9000000000000001</v>
      </c>
      <c r="G30" s="291">
        <v>1.7</v>
      </c>
      <c r="H30" s="291">
        <v>1.8</v>
      </c>
      <c r="I30" s="291">
        <v>2.7</v>
      </c>
      <c r="J30" s="291">
        <v>1.8765000000000001</v>
      </c>
      <c r="K30" s="291">
        <v>1.8765000000000001</v>
      </c>
    </row>
    <row r="31" spans="1:11">
      <c r="A31" s="269" t="s">
        <v>67</v>
      </c>
      <c r="B31" s="32">
        <v>1</v>
      </c>
      <c r="C31" s="32">
        <v>1</v>
      </c>
      <c r="D31" s="32">
        <v>1</v>
      </c>
      <c r="E31" s="32">
        <v>1</v>
      </c>
      <c r="F31" s="291">
        <v>2.4505555418249858</v>
      </c>
      <c r="G31" s="291">
        <v>2.5</v>
      </c>
      <c r="H31" s="291">
        <v>2.2999999999999998</v>
      </c>
      <c r="I31" s="291">
        <v>1.8095562959942237</v>
      </c>
      <c r="J31" s="291">
        <v>2.4267153405872572</v>
      </c>
      <c r="K31" s="291">
        <v>2.42672</v>
      </c>
    </row>
    <row r="32" spans="1:11">
      <c r="A32" s="269" t="s">
        <v>69</v>
      </c>
      <c r="B32" s="32">
        <v>1</v>
      </c>
      <c r="C32" s="32">
        <v>1</v>
      </c>
      <c r="D32" s="32">
        <v>1</v>
      </c>
      <c r="E32" s="32">
        <v>1</v>
      </c>
      <c r="F32" s="291">
        <v>2.3736842105263158</v>
      </c>
      <c r="G32" s="291">
        <v>2.5</v>
      </c>
      <c r="H32" s="291">
        <v>2.4333333333333331</v>
      </c>
      <c r="I32" s="291">
        <v>1.8666666666666669</v>
      </c>
      <c r="J32" s="291">
        <v>2.3880964912280702</v>
      </c>
      <c r="K32" s="291">
        <v>2.3881000000000001</v>
      </c>
    </row>
    <row r="33" spans="1:11">
      <c r="A33" s="269" t="s">
        <v>71</v>
      </c>
      <c r="B33" s="32">
        <v>1</v>
      </c>
      <c r="C33" s="32">
        <v>0</v>
      </c>
      <c r="D33" s="32">
        <v>1</v>
      </c>
      <c r="E33" s="32">
        <v>0</v>
      </c>
      <c r="F33" s="291">
        <v>1.7999999999999998</v>
      </c>
      <c r="G33" s="291">
        <v>0</v>
      </c>
      <c r="H33" s="291">
        <v>1.2</v>
      </c>
      <c r="I33" s="291">
        <v>0</v>
      </c>
      <c r="J33" s="291">
        <v>1.7190765492102065</v>
      </c>
      <c r="K33" s="291">
        <v>1.7190799999999999</v>
      </c>
    </row>
    <row r="34" spans="1:11">
      <c r="A34" s="269" t="s">
        <v>72</v>
      </c>
      <c r="B34" s="32">
        <v>1</v>
      </c>
      <c r="C34" s="32">
        <v>1</v>
      </c>
      <c r="D34" s="32">
        <v>1</v>
      </c>
      <c r="E34" s="32">
        <v>1</v>
      </c>
      <c r="F34" s="291">
        <v>2.0455000000000001</v>
      </c>
      <c r="G34" s="291">
        <v>1.9833333333333334</v>
      </c>
      <c r="H34" s="291">
        <v>2.1999999999999997</v>
      </c>
      <c r="I34" s="291">
        <v>1.55</v>
      </c>
      <c r="J34" s="291">
        <v>2.0416793333333332</v>
      </c>
      <c r="K34" s="291">
        <v>2.0416799999999999</v>
      </c>
    </row>
    <row r="35" spans="1:11">
      <c r="A35" s="269" t="s">
        <v>73</v>
      </c>
      <c r="B35" s="32">
        <v>1</v>
      </c>
      <c r="C35" s="32">
        <v>1</v>
      </c>
      <c r="D35" s="32">
        <v>1</v>
      </c>
      <c r="E35" s="32">
        <v>1</v>
      </c>
      <c r="F35" s="291">
        <v>1.9780000000000002</v>
      </c>
      <c r="G35" s="291">
        <v>1.9666666666666668</v>
      </c>
      <c r="H35" s="291">
        <v>2.1</v>
      </c>
      <c r="I35" s="291">
        <v>1.6619274732042577</v>
      </c>
      <c r="J35" s="291">
        <v>1.9825269985503646</v>
      </c>
      <c r="K35" s="291">
        <v>1.9825299999999999</v>
      </c>
    </row>
    <row r="36" spans="1:11">
      <c r="A36" s="269" t="s">
        <v>77</v>
      </c>
      <c r="B36" s="32">
        <v>1</v>
      </c>
      <c r="C36" s="32">
        <v>0</v>
      </c>
      <c r="D36" s="32">
        <v>1</v>
      </c>
      <c r="E36" s="32">
        <v>0</v>
      </c>
      <c r="F36" s="291">
        <v>19.55</v>
      </c>
      <c r="G36" s="291">
        <v>0</v>
      </c>
      <c r="H36" s="291">
        <v>28</v>
      </c>
      <c r="I36" s="291">
        <v>0</v>
      </c>
      <c r="J36" s="291">
        <v>20.689671931956259</v>
      </c>
      <c r="K36" s="291">
        <v>20.68967</v>
      </c>
    </row>
    <row r="37" spans="1:11">
      <c r="A37" s="269" t="s">
        <v>79</v>
      </c>
      <c r="B37" s="32">
        <v>1</v>
      </c>
      <c r="C37" s="32">
        <v>1</v>
      </c>
      <c r="D37" s="32">
        <v>1</v>
      </c>
      <c r="E37" s="32">
        <v>0</v>
      </c>
      <c r="F37" s="291">
        <v>0.95555555555555571</v>
      </c>
      <c r="G37" s="291">
        <v>0.85</v>
      </c>
      <c r="H37" s="291">
        <v>0.7</v>
      </c>
      <c r="I37" s="291">
        <v>0</v>
      </c>
      <c r="J37" s="291">
        <v>0.9098828613669967</v>
      </c>
      <c r="K37" s="291">
        <v>0.90988000000000002</v>
      </c>
    </row>
    <row r="38" spans="1:11">
      <c r="A38" s="269" t="s">
        <v>80</v>
      </c>
      <c r="B38" s="32">
        <v>1</v>
      </c>
      <c r="C38" s="32">
        <v>1</v>
      </c>
      <c r="D38" s="32">
        <v>1</v>
      </c>
      <c r="E38" s="32">
        <v>0</v>
      </c>
      <c r="F38" s="291">
        <v>1.1000000000000001</v>
      </c>
      <c r="G38" s="291">
        <v>0.8</v>
      </c>
      <c r="H38" s="291">
        <v>1.6</v>
      </c>
      <c r="I38" s="291">
        <v>0</v>
      </c>
      <c r="J38" s="291">
        <v>1.1095189355168886</v>
      </c>
      <c r="K38" s="291">
        <v>1.1095200000000001</v>
      </c>
    </row>
    <row r="39" spans="1:11">
      <c r="A39" s="269" t="s">
        <v>81</v>
      </c>
      <c r="B39" s="32">
        <v>1</v>
      </c>
      <c r="C39" s="32">
        <v>0</v>
      </c>
      <c r="D39" s="32">
        <v>0</v>
      </c>
      <c r="E39" s="32">
        <v>0</v>
      </c>
      <c r="F39" s="291">
        <v>1.3</v>
      </c>
      <c r="G39" s="291">
        <v>0</v>
      </c>
      <c r="H39" s="291">
        <v>0</v>
      </c>
      <c r="I39" s="291">
        <v>0</v>
      </c>
      <c r="J39" s="291">
        <v>1.3</v>
      </c>
      <c r="K39" s="291">
        <v>1.3</v>
      </c>
    </row>
    <row r="40" spans="1:11">
      <c r="A40" s="269" t="s">
        <v>83</v>
      </c>
      <c r="B40" s="32">
        <v>1</v>
      </c>
      <c r="C40" s="32">
        <v>0</v>
      </c>
      <c r="D40" s="32">
        <v>0</v>
      </c>
      <c r="E40" s="32">
        <v>0</v>
      </c>
      <c r="F40" s="291">
        <v>0.9916666666666667</v>
      </c>
      <c r="G40" s="291">
        <v>0</v>
      </c>
      <c r="H40" s="291">
        <v>0</v>
      </c>
      <c r="I40" s="291">
        <v>0</v>
      </c>
      <c r="J40" s="291">
        <v>0.9916666666666667</v>
      </c>
      <c r="K40" s="291">
        <v>0.99167000000000005</v>
      </c>
    </row>
    <row r="41" spans="1:11">
      <c r="A41" s="269" t="s">
        <v>84</v>
      </c>
      <c r="B41" s="32">
        <v>1</v>
      </c>
      <c r="C41" s="32">
        <v>1</v>
      </c>
      <c r="D41" s="32">
        <v>0</v>
      </c>
      <c r="E41" s="32">
        <v>0</v>
      </c>
      <c r="F41" s="291">
        <v>0.88749999999999996</v>
      </c>
      <c r="G41" s="291">
        <v>0.8</v>
      </c>
      <c r="H41" s="291">
        <v>0</v>
      </c>
      <c r="I41" s="291">
        <v>0</v>
      </c>
      <c r="J41" s="291">
        <v>0.87193995381062339</v>
      </c>
      <c r="K41" s="291">
        <v>0.87194000000000005</v>
      </c>
    </row>
    <row r="42" spans="1:11">
      <c r="A42" s="269" t="s">
        <v>85</v>
      </c>
      <c r="B42" s="32">
        <v>1</v>
      </c>
      <c r="C42" s="32">
        <v>0</v>
      </c>
      <c r="D42" s="32">
        <v>1</v>
      </c>
      <c r="E42" s="32">
        <v>0</v>
      </c>
      <c r="F42" s="291">
        <v>0.87999999999999989</v>
      </c>
      <c r="G42" s="291">
        <v>0</v>
      </c>
      <c r="H42" s="291">
        <v>1</v>
      </c>
      <c r="I42" s="291">
        <v>0</v>
      </c>
      <c r="J42" s="291">
        <v>0.89618469015795854</v>
      </c>
      <c r="K42" s="291">
        <v>0.89617999999999998</v>
      </c>
    </row>
    <row r="43" spans="1:11">
      <c r="A43" s="269" t="s">
        <v>87</v>
      </c>
      <c r="B43" s="32">
        <v>1</v>
      </c>
      <c r="C43" s="32">
        <v>1</v>
      </c>
      <c r="D43" s="32">
        <v>1</v>
      </c>
      <c r="E43" s="32">
        <v>1</v>
      </c>
      <c r="F43" s="291">
        <v>1.7645069393883417</v>
      </c>
      <c r="G43" s="291">
        <v>1.68</v>
      </c>
      <c r="H43" s="291">
        <v>1.85</v>
      </c>
      <c r="I43" s="291">
        <v>1.7749999999999999</v>
      </c>
      <c r="J43" s="291">
        <v>1.7612239408444992</v>
      </c>
      <c r="K43" s="291">
        <v>1.76122</v>
      </c>
    </row>
    <row r="44" spans="1:11">
      <c r="A44" s="269" t="s">
        <v>88</v>
      </c>
      <c r="B44" s="32">
        <v>1</v>
      </c>
      <c r="C44" s="32">
        <v>0</v>
      </c>
      <c r="D44" s="32">
        <v>1</v>
      </c>
      <c r="E44" s="32">
        <v>0</v>
      </c>
      <c r="F44" s="291">
        <v>2.1711111111111112</v>
      </c>
      <c r="G44" s="291">
        <v>0</v>
      </c>
      <c r="H44" s="291">
        <v>2.2200000000000002</v>
      </c>
      <c r="I44" s="291">
        <v>0</v>
      </c>
      <c r="J44" s="291">
        <v>2.1777048737680573</v>
      </c>
      <c r="K44" s="291">
        <v>2.1777000000000002</v>
      </c>
    </row>
    <row r="45" spans="1:11">
      <c r="A45" s="269" t="s">
        <v>90</v>
      </c>
      <c r="B45" s="32">
        <v>1</v>
      </c>
      <c r="C45" s="32">
        <v>0</v>
      </c>
      <c r="D45" s="32">
        <v>0</v>
      </c>
      <c r="E45" s="32">
        <v>0</v>
      </c>
      <c r="F45" s="291">
        <v>4.2850000000000001</v>
      </c>
      <c r="G45" s="291">
        <v>0</v>
      </c>
      <c r="H45" s="291">
        <v>0</v>
      </c>
      <c r="I45" s="291">
        <v>0</v>
      </c>
      <c r="J45" s="291">
        <v>4.2850000000000001</v>
      </c>
      <c r="K45" s="291">
        <v>4.2850000000000001</v>
      </c>
    </row>
    <row r="46" spans="1:11">
      <c r="A46" s="269" t="s">
        <v>91</v>
      </c>
      <c r="B46" s="32">
        <v>1</v>
      </c>
      <c r="C46" s="32">
        <v>0</v>
      </c>
      <c r="D46" s="32">
        <v>1</v>
      </c>
      <c r="E46" s="32">
        <v>0</v>
      </c>
      <c r="F46" s="291">
        <v>3.5153846153846158</v>
      </c>
      <c r="G46" s="291">
        <v>0</v>
      </c>
      <c r="H46" s="291">
        <v>3.25</v>
      </c>
      <c r="I46" s="291">
        <v>0</v>
      </c>
      <c r="J46" s="291">
        <v>3.479591550612207</v>
      </c>
      <c r="K46" s="291">
        <v>3.47959</v>
      </c>
    </row>
    <row r="47" spans="1:11">
      <c r="A47" s="269" t="s">
        <v>92</v>
      </c>
      <c r="B47" s="32">
        <v>1</v>
      </c>
      <c r="C47" s="32">
        <v>0</v>
      </c>
      <c r="D47" s="32">
        <v>1</v>
      </c>
      <c r="E47" s="32">
        <v>0</v>
      </c>
      <c r="F47" s="291">
        <v>1.2</v>
      </c>
      <c r="G47" s="291">
        <v>0</v>
      </c>
      <c r="H47" s="291">
        <v>2.8</v>
      </c>
      <c r="I47" s="291">
        <v>0</v>
      </c>
      <c r="J47" s="291">
        <v>1.4157958687727825</v>
      </c>
      <c r="K47" s="291">
        <v>1.4157999999999999</v>
      </c>
    </row>
    <row r="48" spans="1:11">
      <c r="A48" s="269" t="s">
        <v>93</v>
      </c>
      <c r="B48" s="32">
        <v>1</v>
      </c>
      <c r="C48" s="32">
        <v>0</v>
      </c>
      <c r="D48" s="32">
        <v>1</v>
      </c>
      <c r="E48" s="32">
        <v>0</v>
      </c>
      <c r="F48" s="291">
        <v>1.0833333333333333</v>
      </c>
      <c r="G48" s="291">
        <v>0</v>
      </c>
      <c r="H48" s="291">
        <v>1</v>
      </c>
      <c r="I48" s="291">
        <v>0</v>
      </c>
      <c r="J48" s="291">
        <v>1.0720939651680841</v>
      </c>
      <c r="K48" s="291">
        <v>1.07209</v>
      </c>
    </row>
    <row r="49" spans="1:11">
      <c r="A49" s="269" t="s">
        <v>95</v>
      </c>
      <c r="B49" s="32">
        <v>1</v>
      </c>
      <c r="C49" s="32">
        <v>1</v>
      </c>
      <c r="D49" s="32">
        <v>1</v>
      </c>
      <c r="E49" s="32">
        <v>0</v>
      </c>
      <c r="F49" s="291">
        <v>1.56</v>
      </c>
      <c r="G49" s="291">
        <v>1.5</v>
      </c>
      <c r="H49" s="291">
        <v>1.8250000000000002</v>
      </c>
      <c r="I49" s="291">
        <v>0</v>
      </c>
      <c r="J49" s="291">
        <v>1.5806499488229271</v>
      </c>
      <c r="K49" s="291">
        <v>1.5806500000000001</v>
      </c>
    </row>
    <row r="50" spans="1:11">
      <c r="A50" s="269" t="s">
        <v>99</v>
      </c>
      <c r="B50" s="32">
        <v>1</v>
      </c>
      <c r="C50" s="32">
        <v>0</v>
      </c>
      <c r="D50" s="32">
        <v>1</v>
      </c>
      <c r="E50" s="32">
        <v>1</v>
      </c>
      <c r="F50" s="291">
        <v>1.5026666666666666</v>
      </c>
      <c r="G50" s="291">
        <v>0</v>
      </c>
      <c r="H50" s="291">
        <v>1.69</v>
      </c>
      <c r="I50" s="291">
        <v>1.55</v>
      </c>
      <c r="J50" s="291">
        <v>1.5285327029156819</v>
      </c>
      <c r="K50" s="291">
        <v>1.5285299999999999</v>
      </c>
    </row>
    <row r="51" spans="1:11">
      <c r="A51" s="269" t="s">
        <v>100</v>
      </c>
      <c r="B51" s="32">
        <v>1</v>
      </c>
      <c r="C51" s="32">
        <v>1</v>
      </c>
      <c r="D51" s="32">
        <v>1</v>
      </c>
      <c r="E51" s="32">
        <v>1</v>
      </c>
      <c r="F51" s="291">
        <v>1.5856250000000003</v>
      </c>
      <c r="G51" s="291">
        <v>1.5333333333333332</v>
      </c>
      <c r="H51" s="291">
        <v>1.7250000000000001</v>
      </c>
      <c r="I51" s="291">
        <v>1.5750000000000002</v>
      </c>
      <c r="J51" s="291">
        <v>1.5927983333333338</v>
      </c>
      <c r="K51" s="291">
        <v>1.5928</v>
      </c>
    </row>
    <row r="52" spans="1:11">
      <c r="A52" s="269" t="s">
        <v>101</v>
      </c>
      <c r="B52" s="32">
        <v>1</v>
      </c>
      <c r="C52" s="32">
        <v>1</v>
      </c>
      <c r="D52" s="32">
        <v>1</v>
      </c>
      <c r="E52" s="32">
        <v>1</v>
      </c>
      <c r="F52" s="291">
        <v>1.5519625609380527</v>
      </c>
      <c r="G52" s="291">
        <v>1.7166666666666668</v>
      </c>
      <c r="H52" s="291">
        <v>1.43</v>
      </c>
      <c r="I52" s="291">
        <v>1.6572853124414846</v>
      </c>
      <c r="J52" s="291">
        <v>1.5662115722407142</v>
      </c>
      <c r="K52" s="291">
        <v>1.5662100000000001</v>
      </c>
    </row>
    <row r="53" spans="1:11">
      <c r="A53" s="269" t="s">
        <v>102</v>
      </c>
      <c r="B53" s="32">
        <v>1</v>
      </c>
      <c r="C53" s="32">
        <v>1</v>
      </c>
      <c r="D53" s="32">
        <v>1</v>
      </c>
      <c r="E53" s="32">
        <v>1</v>
      </c>
      <c r="F53" s="291">
        <v>1.5611285179198804</v>
      </c>
      <c r="G53" s="291">
        <v>1.5976510774024664</v>
      </c>
      <c r="H53" s="291">
        <v>1.65</v>
      </c>
      <c r="I53" s="291">
        <v>1.6744831278614987</v>
      </c>
      <c r="J53" s="291">
        <v>1.5792248826197492</v>
      </c>
      <c r="K53" s="291">
        <v>1.5792200000000001</v>
      </c>
    </row>
    <row r="54" spans="1:11">
      <c r="A54" s="269" t="s">
        <v>103</v>
      </c>
      <c r="B54" s="32">
        <v>1</v>
      </c>
      <c r="C54" s="32">
        <v>1</v>
      </c>
      <c r="D54" s="32">
        <v>1</v>
      </c>
      <c r="E54" s="32">
        <v>1</v>
      </c>
      <c r="F54" s="291">
        <v>0.73333333333333328</v>
      </c>
      <c r="G54" s="291">
        <v>0.72499999999999998</v>
      </c>
      <c r="H54" s="291">
        <v>0.82499999999999996</v>
      </c>
      <c r="I54" s="291">
        <v>0.83333333333333337</v>
      </c>
      <c r="J54" s="291">
        <v>0.74452499999999999</v>
      </c>
      <c r="K54" s="291">
        <v>0.74453000000000003</v>
      </c>
    </row>
    <row r="55" spans="1:11">
      <c r="A55" s="269" t="s">
        <v>104</v>
      </c>
      <c r="B55" s="32">
        <v>1</v>
      </c>
      <c r="C55" s="32">
        <v>1</v>
      </c>
      <c r="D55" s="32">
        <v>1</v>
      </c>
      <c r="E55" s="32">
        <v>1</v>
      </c>
      <c r="F55" s="291">
        <v>0.53094876132029645</v>
      </c>
      <c r="G55" s="291">
        <v>0.58502112696917763</v>
      </c>
      <c r="H55" s="291">
        <v>0.55000000000000004</v>
      </c>
      <c r="I55" s="291">
        <v>0.64999999999999991</v>
      </c>
      <c r="J55" s="291">
        <v>0.54412877161330453</v>
      </c>
      <c r="K55" s="291">
        <v>0.54413</v>
      </c>
    </row>
    <row r="56" spans="1:11">
      <c r="A56" s="269" t="s">
        <v>106</v>
      </c>
      <c r="B56" s="32">
        <v>1</v>
      </c>
      <c r="C56" s="32">
        <v>1</v>
      </c>
      <c r="D56" s="32">
        <v>1</v>
      </c>
      <c r="E56" s="32">
        <v>1</v>
      </c>
      <c r="F56" s="291">
        <v>1.9099999999999997</v>
      </c>
      <c r="G56" s="291">
        <v>1.9</v>
      </c>
      <c r="H56" s="291">
        <v>1.9449999999999998</v>
      </c>
      <c r="I56" s="291">
        <v>1.9666666666666668</v>
      </c>
      <c r="J56" s="291">
        <v>1.9136483333333332</v>
      </c>
      <c r="K56" s="291">
        <v>1.9136500000000001</v>
      </c>
    </row>
    <row r="57" spans="1:11">
      <c r="A57" s="269" t="s">
        <v>107</v>
      </c>
      <c r="B57" s="32">
        <v>1</v>
      </c>
      <c r="C57" s="32">
        <v>1</v>
      </c>
      <c r="D57" s="32">
        <v>1</v>
      </c>
      <c r="E57" s="32">
        <v>1</v>
      </c>
      <c r="F57" s="291">
        <v>0.62337743635430876</v>
      </c>
      <c r="G57" s="291">
        <v>0.62588096019508921</v>
      </c>
      <c r="H57" s="291">
        <v>0.70098667541849979</v>
      </c>
      <c r="I57" s="291">
        <v>0.70098667541849979</v>
      </c>
      <c r="J57" s="291">
        <v>0.63416261706039057</v>
      </c>
      <c r="K57" s="291">
        <v>0.63415999999999995</v>
      </c>
    </row>
    <row r="58" spans="1:11">
      <c r="A58" s="269" t="s">
        <v>108</v>
      </c>
      <c r="B58" s="32">
        <v>1</v>
      </c>
      <c r="C58" s="32">
        <v>1</v>
      </c>
      <c r="D58" s="32">
        <v>1</v>
      </c>
      <c r="E58" s="32">
        <v>1</v>
      </c>
      <c r="F58" s="291">
        <v>0.65637843243732263</v>
      </c>
      <c r="G58" s="291">
        <v>0.6676063575414285</v>
      </c>
      <c r="H58" s="291">
        <v>0.60084572178728557</v>
      </c>
      <c r="I58" s="291">
        <v>0.55077524497167851</v>
      </c>
      <c r="J58" s="291">
        <v>0.649514528709491</v>
      </c>
      <c r="K58" s="291">
        <v>0.64951000000000003</v>
      </c>
    </row>
    <row r="59" spans="1:11">
      <c r="A59" s="269" t="s">
        <v>109</v>
      </c>
      <c r="B59" s="32">
        <v>1</v>
      </c>
      <c r="C59" s="32">
        <v>1</v>
      </c>
      <c r="D59" s="32">
        <v>1</v>
      </c>
      <c r="E59" s="32">
        <v>1</v>
      </c>
      <c r="F59" s="291">
        <v>1.405</v>
      </c>
      <c r="G59" s="291">
        <v>1.3966666666666665</v>
      </c>
      <c r="H59" s="291">
        <v>1.36</v>
      </c>
      <c r="I59" s="291">
        <v>1.5333333333333332</v>
      </c>
      <c r="J59" s="291">
        <v>1.4016733333333335</v>
      </c>
      <c r="K59" s="291">
        <v>1.40167</v>
      </c>
    </row>
    <row r="60" spans="1:11">
      <c r="A60" s="269" t="s">
        <v>110</v>
      </c>
      <c r="B60" s="32">
        <v>1</v>
      </c>
      <c r="C60" s="32">
        <v>1</v>
      </c>
      <c r="D60" s="32">
        <v>1</v>
      </c>
      <c r="E60" s="32">
        <v>0</v>
      </c>
      <c r="F60" s="291">
        <v>1.1969859397389773</v>
      </c>
      <c r="G60" s="291">
        <v>1.05</v>
      </c>
      <c r="H60" s="291">
        <v>1.25</v>
      </c>
      <c r="I60" s="291">
        <v>0</v>
      </c>
      <c r="J60" s="291">
        <v>1.1798403163706774</v>
      </c>
      <c r="K60" s="291">
        <v>1.17984</v>
      </c>
    </row>
    <row r="61" spans="1:11">
      <c r="A61" s="269" t="s">
        <v>111</v>
      </c>
      <c r="B61" s="32">
        <v>1</v>
      </c>
      <c r="C61" s="32">
        <v>1</v>
      </c>
      <c r="D61" s="32">
        <v>1</v>
      </c>
      <c r="E61" s="32">
        <v>1</v>
      </c>
      <c r="F61" s="291">
        <v>1.6764000273145725</v>
      </c>
      <c r="G61" s="291">
        <v>1.6</v>
      </c>
      <c r="H61" s="291">
        <v>1.8</v>
      </c>
      <c r="I61" s="291">
        <v>1.875</v>
      </c>
      <c r="J61" s="291">
        <v>1.6829218194479756</v>
      </c>
      <c r="K61" s="291">
        <v>1.68292</v>
      </c>
    </row>
    <row r="62" spans="1:11">
      <c r="A62" s="269" t="s">
        <v>117</v>
      </c>
      <c r="B62" s="32">
        <v>1</v>
      </c>
      <c r="C62" s="32">
        <v>0</v>
      </c>
      <c r="D62" s="32">
        <v>1</v>
      </c>
      <c r="E62" s="32">
        <v>1</v>
      </c>
      <c r="F62" s="291">
        <v>21.211847742395907</v>
      </c>
      <c r="G62" s="291">
        <v>0</v>
      </c>
      <c r="H62" s="291">
        <v>17.95</v>
      </c>
      <c r="I62" s="291">
        <v>14.072324167818271</v>
      </c>
      <c r="J62" s="291">
        <v>20.589774288942916</v>
      </c>
      <c r="K62" s="291">
        <v>20.589770000000001</v>
      </c>
    </row>
    <row r="63" spans="1:11">
      <c r="A63" s="269" t="s">
        <v>118</v>
      </c>
      <c r="B63" s="32">
        <v>1</v>
      </c>
      <c r="C63" s="32">
        <v>0</v>
      </c>
      <c r="D63" s="32">
        <v>1</v>
      </c>
      <c r="E63" s="32">
        <v>1</v>
      </c>
      <c r="F63" s="291">
        <v>12.065043804355314</v>
      </c>
      <c r="G63" s="291">
        <v>0</v>
      </c>
      <c r="H63" s="291">
        <v>18.819436362189133</v>
      </c>
      <c r="I63" s="291">
        <v>7.7119859590029023</v>
      </c>
      <c r="J63" s="291">
        <v>12.832912886478775</v>
      </c>
      <c r="K63" s="291">
        <v>12.83291</v>
      </c>
    </row>
    <row r="64" spans="1:11">
      <c r="A64" s="269" t="s">
        <v>119</v>
      </c>
      <c r="B64" s="32">
        <v>1</v>
      </c>
      <c r="C64" s="32">
        <v>0</v>
      </c>
      <c r="D64" s="32">
        <v>0</v>
      </c>
      <c r="E64" s="32">
        <v>0</v>
      </c>
      <c r="F64" s="291">
        <v>7.9727941176470587</v>
      </c>
      <c r="G64" s="291">
        <v>0</v>
      </c>
      <c r="H64" s="291">
        <v>0</v>
      </c>
      <c r="I64" s="291">
        <v>0</v>
      </c>
      <c r="J64" s="291">
        <v>7.9727941176470578</v>
      </c>
      <c r="K64" s="291">
        <v>7.9727899999999998</v>
      </c>
    </row>
    <row r="65" spans="1:11">
      <c r="A65" s="269" t="s">
        <v>120</v>
      </c>
      <c r="B65" s="32">
        <v>1</v>
      </c>
      <c r="C65" s="32">
        <v>1</v>
      </c>
      <c r="D65" s="32">
        <v>1</v>
      </c>
      <c r="E65" s="32">
        <v>0</v>
      </c>
      <c r="F65" s="291">
        <v>18.327151192696792</v>
      </c>
      <c r="G65" s="291">
        <v>10.8</v>
      </c>
      <c r="H65" s="291">
        <v>23.827418622014704</v>
      </c>
      <c r="I65" s="291">
        <v>0</v>
      </c>
      <c r="J65" s="291">
        <v>17.765583537608748</v>
      </c>
      <c r="K65" s="291">
        <v>17.76558</v>
      </c>
    </row>
    <row r="66" spans="1:11">
      <c r="A66" s="269" t="s">
        <v>122</v>
      </c>
      <c r="B66" s="32">
        <v>1</v>
      </c>
      <c r="C66" s="32">
        <v>0</v>
      </c>
      <c r="D66" s="32">
        <v>1</v>
      </c>
      <c r="E66" s="32">
        <v>0</v>
      </c>
      <c r="F66" s="291">
        <v>17.2</v>
      </c>
      <c r="G66" s="291">
        <v>0</v>
      </c>
      <c r="H66" s="291">
        <v>15.9</v>
      </c>
      <c r="I66" s="291">
        <v>0</v>
      </c>
      <c r="J66" s="291">
        <v>17.024665856622118</v>
      </c>
      <c r="K66" s="291">
        <v>17.02467</v>
      </c>
    </row>
    <row r="67" spans="1:11">
      <c r="A67" s="269" t="s">
        <v>123</v>
      </c>
      <c r="B67" s="32">
        <v>1</v>
      </c>
      <c r="C67" s="32">
        <v>1</v>
      </c>
      <c r="D67" s="32">
        <v>0</v>
      </c>
      <c r="E67" s="32">
        <v>1</v>
      </c>
      <c r="F67" s="291">
        <v>4.923</v>
      </c>
      <c r="G67" s="291">
        <v>4.5</v>
      </c>
      <c r="H67" s="291">
        <v>0</v>
      </c>
      <c r="I67" s="291">
        <v>5.7332646114404513</v>
      </c>
      <c r="J67" s="291">
        <v>4.870687385897785</v>
      </c>
      <c r="K67" s="291">
        <v>4.8706899999999997</v>
      </c>
    </row>
    <row r="68" spans="1:11">
      <c r="A68" s="269" t="s">
        <v>124</v>
      </c>
      <c r="B68" s="32">
        <v>1</v>
      </c>
      <c r="C68" s="32">
        <v>1</v>
      </c>
      <c r="D68" s="32">
        <v>1</v>
      </c>
      <c r="E68" s="32">
        <v>0</v>
      </c>
      <c r="F68" s="291">
        <v>6.8500000000000005</v>
      </c>
      <c r="G68" s="291">
        <v>7.05</v>
      </c>
      <c r="H68" s="291">
        <v>9.4499999999999993</v>
      </c>
      <c r="I68" s="291">
        <v>0</v>
      </c>
      <c r="J68" s="291">
        <v>7.1769191402251797</v>
      </c>
      <c r="K68" s="291">
        <v>7.17692</v>
      </c>
    </row>
    <row r="69" spans="1:11">
      <c r="A69" s="269" t="s">
        <v>126</v>
      </c>
      <c r="B69" s="32">
        <v>1</v>
      </c>
      <c r="C69" s="32">
        <v>0</v>
      </c>
      <c r="D69" s="32">
        <v>1</v>
      </c>
      <c r="E69" s="32">
        <v>1</v>
      </c>
      <c r="F69" s="291">
        <v>13.749406986190086</v>
      </c>
      <c r="G69" s="291">
        <v>0</v>
      </c>
      <c r="H69" s="291">
        <v>17.231308695629181</v>
      </c>
      <c r="I69" s="291">
        <v>11.434655396618986</v>
      </c>
      <c r="J69" s="291">
        <v>14.143321647168342</v>
      </c>
      <c r="K69" s="291">
        <v>14.143319999999999</v>
      </c>
    </row>
    <row r="70" spans="1:11">
      <c r="A70" s="269" t="s">
        <v>130</v>
      </c>
      <c r="B70" s="32">
        <v>1</v>
      </c>
      <c r="C70" s="32">
        <v>1</v>
      </c>
      <c r="D70" s="32">
        <v>1</v>
      </c>
      <c r="E70" s="32">
        <v>0</v>
      </c>
      <c r="F70" s="291">
        <v>15.620108554076271</v>
      </c>
      <c r="G70" s="291">
        <v>16.899999999999999</v>
      </c>
      <c r="H70" s="291">
        <v>17.2</v>
      </c>
      <c r="I70" s="291">
        <v>0</v>
      </c>
      <c r="J70" s="291">
        <v>16.001348301435318</v>
      </c>
      <c r="K70" s="291">
        <v>16.001349999999999</v>
      </c>
    </row>
    <row r="71" spans="1:11">
      <c r="A71" s="269" t="s">
        <v>131</v>
      </c>
      <c r="B71" s="32">
        <v>1</v>
      </c>
      <c r="C71" s="32">
        <v>1</v>
      </c>
      <c r="D71" s="32">
        <v>0</v>
      </c>
      <c r="E71" s="32">
        <v>1</v>
      </c>
      <c r="F71" s="291">
        <v>21.472945736434106</v>
      </c>
      <c r="G71" s="291">
        <v>19.406511627906976</v>
      </c>
      <c r="H71" s="291">
        <v>0</v>
      </c>
      <c r="I71" s="291">
        <v>11.59</v>
      </c>
      <c r="J71" s="291">
        <v>20.859291512979482</v>
      </c>
      <c r="K71" s="291">
        <v>20.859290000000001</v>
      </c>
    </row>
    <row r="72" spans="1:11">
      <c r="A72" s="269" t="s">
        <v>135</v>
      </c>
      <c r="B72" s="32">
        <v>1</v>
      </c>
      <c r="C72" s="32">
        <v>1</v>
      </c>
      <c r="D72" s="32">
        <v>1</v>
      </c>
      <c r="E72" s="32">
        <v>1</v>
      </c>
      <c r="F72" s="291">
        <v>5.3872573906395447</v>
      </c>
      <c r="G72" s="291">
        <v>5.35</v>
      </c>
      <c r="H72" s="291">
        <v>5.35</v>
      </c>
      <c r="I72" s="291">
        <v>5.5</v>
      </c>
      <c r="J72" s="291">
        <v>5.3799772621353554</v>
      </c>
      <c r="K72" s="291">
        <v>5.3799799999999998</v>
      </c>
    </row>
    <row r="73" spans="1:11">
      <c r="A73" s="269" t="s">
        <v>136</v>
      </c>
      <c r="B73" s="32">
        <v>1</v>
      </c>
      <c r="C73" s="32">
        <v>1</v>
      </c>
      <c r="D73" s="32">
        <v>1</v>
      </c>
      <c r="E73" s="32">
        <v>1</v>
      </c>
      <c r="F73" s="291">
        <v>6.1143619893075725</v>
      </c>
      <c r="G73" s="291">
        <v>5.9749999999999996</v>
      </c>
      <c r="H73" s="291">
        <v>5.99</v>
      </c>
      <c r="I73" s="291">
        <v>5.65</v>
      </c>
      <c r="J73" s="291">
        <v>6.0684157363869922</v>
      </c>
      <c r="K73" s="291">
        <v>6.0684199999999997</v>
      </c>
    </row>
    <row r="74" spans="1:11">
      <c r="A74" s="269" t="s">
        <v>137</v>
      </c>
      <c r="B74" s="32">
        <v>1</v>
      </c>
      <c r="C74" s="32">
        <v>1</v>
      </c>
      <c r="D74" s="32">
        <v>1</v>
      </c>
      <c r="E74" s="32">
        <v>1</v>
      </c>
      <c r="F74" s="291">
        <v>9.154635819126538</v>
      </c>
      <c r="G74" s="291">
        <v>9.75</v>
      </c>
      <c r="H74" s="291">
        <v>9.0749999999999993</v>
      </c>
      <c r="I74" s="291">
        <v>8.1666666666666661</v>
      </c>
      <c r="J74" s="291">
        <v>9.2147590365514276</v>
      </c>
      <c r="K74" s="291">
        <v>9.2147600000000001</v>
      </c>
    </row>
    <row r="75" spans="1:11">
      <c r="A75" s="269" t="s">
        <v>138</v>
      </c>
      <c r="B75" s="32">
        <v>1</v>
      </c>
      <c r="C75" s="32">
        <v>0</v>
      </c>
      <c r="D75" s="32">
        <v>0</v>
      </c>
      <c r="E75" s="32">
        <v>0</v>
      </c>
      <c r="F75" s="291">
        <v>7.6276527434759336</v>
      </c>
      <c r="G75" s="291">
        <v>0</v>
      </c>
      <c r="H75" s="291">
        <v>0</v>
      </c>
      <c r="I75" s="291">
        <v>0</v>
      </c>
      <c r="J75" s="291">
        <v>7.6276527434759336</v>
      </c>
      <c r="K75" s="291">
        <v>7.62765</v>
      </c>
    </row>
    <row r="76" spans="1:11">
      <c r="A76" s="269" t="s">
        <v>139</v>
      </c>
      <c r="B76" s="32">
        <v>1</v>
      </c>
      <c r="C76" s="32">
        <v>1</v>
      </c>
      <c r="D76" s="32">
        <v>1</v>
      </c>
      <c r="E76" s="32">
        <v>1</v>
      </c>
      <c r="F76" s="291">
        <v>5.1098352317718128</v>
      </c>
      <c r="G76" s="291">
        <v>5.5</v>
      </c>
      <c r="H76" s="291">
        <v>5</v>
      </c>
      <c r="I76" s="291">
        <v>4.5</v>
      </c>
      <c r="J76" s="291">
        <v>5.1437026850215304</v>
      </c>
      <c r="K76" s="291">
        <v>5.1436999999999999</v>
      </c>
    </row>
    <row r="77" spans="1:11">
      <c r="A77" s="269" t="s">
        <v>141</v>
      </c>
      <c r="B77" s="32">
        <v>1</v>
      </c>
      <c r="C77" s="32">
        <v>1</v>
      </c>
      <c r="D77" s="32">
        <v>1</v>
      </c>
      <c r="E77" s="32">
        <v>1</v>
      </c>
      <c r="F77" s="291">
        <v>5.0721129807368923</v>
      </c>
      <c r="G77" s="291">
        <v>5.4</v>
      </c>
      <c r="H77" s="291">
        <v>5.2322017326090693</v>
      </c>
      <c r="I77" s="291">
        <v>5.433440260786341</v>
      </c>
      <c r="J77" s="291">
        <v>5.1486879606023601</v>
      </c>
      <c r="K77" s="291">
        <v>5.1486900000000002</v>
      </c>
    </row>
    <row r="78" spans="1:11">
      <c r="A78" s="269" t="s">
        <v>145</v>
      </c>
      <c r="B78" s="32">
        <v>1</v>
      </c>
      <c r="C78" s="32">
        <v>1</v>
      </c>
      <c r="D78" s="32">
        <v>1</v>
      </c>
      <c r="E78" s="32">
        <v>0</v>
      </c>
      <c r="F78" s="291">
        <v>4.7950289904114127</v>
      </c>
      <c r="G78" s="291">
        <v>4.8785660808366975</v>
      </c>
      <c r="H78" s="291">
        <v>5.2628366967930127</v>
      </c>
      <c r="I78" s="291">
        <v>0</v>
      </c>
      <c r="J78" s="291">
        <v>4.8613456407019466</v>
      </c>
      <c r="K78" s="291">
        <v>4.8613499999999998</v>
      </c>
    </row>
    <row r="79" spans="1:11">
      <c r="A79" s="269" t="s">
        <v>146</v>
      </c>
      <c r="B79" s="32">
        <v>1</v>
      </c>
      <c r="C79" s="32">
        <v>0</v>
      </c>
      <c r="D79" s="32">
        <v>0</v>
      </c>
      <c r="E79" s="32">
        <v>1</v>
      </c>
      <c r="F79" s="291">
        <v>4.2965155070942016</v>
      </c>
      <c r="G79" s="291">
        <v>0</v>
      </c>
      <c r="H79" s="291">
        <v>0</v>
      </c>
      <c r="I79" s="291">
        <v>3.9609473442978773</v>
      </c>
      <c r="J79" s="291">
        <v>4.2860147346529569</v>
      </c>
      <c r="K79" s="291">
        <v>4.2860100000000001</v>
      </c>
    </row>
    <row r="80" spans="1:11">
      <c r="A80" s="269" t="s">
        <v>147</v>
      </c>
      <c r="B80" s="32">
        <v>1</v>
      </c>
      <c r="C80" s="32">
        <v>1</v>
      </c>
      <c r="D80" s="32">
        <v>1</v>
      </c>
      <c r="E80" s="32">
        <v>1</v>
      </c>
      <c r="F80" s="291">
        <v>4.2584448779904642</v>
      </c>
      <c r="G80" s="291">
        <v>4.5110028829654398</v>
      </c>
      <c r="H80" s="291">
        <v>4.45</v>
      </c>
      <c r="I80" s="291">
        <v>3.8092913233930377</v>
      </c>
      <c r="J80" s="291">
        <v>4.3082708975439274</v>
      </c>
      <c r="K80" s="291">
        <v>4.3082700000000003</v>
      </c>
    </row>
    <row r="81" spans="1:11">
      <c r="A81" s="269" t="s">
        <v>149</v>
      </c>
      <c r="B81" s="32">
        <v>1</v>
      </c>
      <c r="C81" s="32">
        <v>1</v>
      </c>
      <c r="D81" s="32">
        <v>1</v>
      </c>
      <c r="E81" s="32">
        <v>1</v>
      </c>
      <c r="F81" s="291">
        <v>10.112</v>
      </c>
      <c r="G81" s="291">
        <v>10.266666666666666</v>
      </c>
      <c r="H81" s="291">
        <v>10.7</v>
      </c>
      <c r="I81" s="291">
        <v>9.9499999999999993</v>
      </c>
      <c r="J81" s="291">
        <v>10.197360666666667</v>
      </c>
      <c r="K81" s="291">
        <v>10.19736</v>
      </c>
    </row>
    <row r="82" spans="1:11">
      <c r="A82" s="269" t="s">
        <v>150</v>
      </c>
      <c r="B82" s="32">
        <v>1</v>
      </c>
      <c r="C82" s="32">
        <v>1</v>
      </c>
      <c r="D82" s="32">
        <v>0</v>
      </c>
      <c r="E82" s="32">
        <v>0</v>
      </c>
      <c r="F82" s="291">
        <v>6.3988888888888882</v>
      </c>
      <c r="G82" s="291">
        <v>6.833333333333333</v>
      </c>
      <c r="H82" s="291">
        <v>0</v>
      </c>
      <c r="I82" s="291">
        <v>0</v>
      </c>
      <c r="J82" s="291">
        <v>6.4761457531434417</v>
      </c>
      <c r="K82" s="291">
        <v>6.4761499999999996</v>
      </c>
    </row>
    <row r="83" spans="1:11">
      <c r="A83" s="269" t="s">
        <v>151</v>
      </c>
      <c r="B83" s="32">
        <v>1</v>
      </c>
      <c r="C83" s="32">
        <v>1</v>
      </c>
      <c r="D83" s="32">
        <v>1</v>
      </c>
      <c r="E83" s="32">
        <v>1</v>
      </c>
      <c r="F83" s="291">
        <v>8.4573470398819008</v>
      </c>
      <c r="G83" s="291">
        <v>8.75</v>
      </c>
      <c r="H83" s="291">
        <v>8.2028695971994896</v>
      </c>
      <c r="I83" s="291">
        <v>9.8800000000000008</v>
      </c>
      <c r="J83" s="291">
        <v>8.5068896176850561</v>
      </c>
      <c r="K83" s="291">
        <v>8.5068900000000003</v>
      </c>
    </row>
    <row r="84" spans="1:11">
      <c r="A84" s="269" t="s">
        <v>153</v>
      </c>
      <c r="B84" s="32">
        <v>1</v>
      </c>
      <c r="C84" s="32">
        <v>1</v>
      </c>
      <c r="D84" s="32">
        <v>1</v>
      </c>
      <c r="E84" s="32">
        <v>0</v>
      </c>
      <c r="F84" s="291">
        <v>2.8156261429712557</v>
      </c>
      <c r="G84" s="291">
        <v>3.1</v>
      </c>
      <c r="H84" s="291">
        <v>3</v>
      </c>
      <c r="I84" s="291">
        <v>0</v>
      </c>
      <c r="J84" s="291">
        <v>2.8813979670373939</v>
      </c>
      <c r="K84" s="291">
        <v>2.8814000000000002</v>
      </c>
    </row>
    <row r="85" spans="1:11">
      <c r="A85" s="269" t="s">
        <v>154</v>
      </c>
      <c r="B85" s="32">
        <v>1</v>
      </c>
      <c r="C85" s="32">
        <v>1</v>
      </c>
      <c r="D85" s="32">
        <v>1</v>
      </c>
      <c r="E85" s="32">
        <v>1</v>
      </c>
      <c r="F85" s="291">
        <v>2.1583445285627261</v>
      </c>
      <c r="G85" s="291">
        <v>2.3166666666666669</v>
      </c>
      <c r="H85" s="291">
        <v>2.2750000000000004</v>
      </c>
      <c r="I85" s="291">
        <v>2.4382149986052566</v>
      </c>
      <c r="J85" s="291">
        <v>2.2021119159712486</v>
      </c>
      <c r="K85" s="291">
        <v>2.2021099999999998</v>
      </c>
    </row>
    <row r="86" spans="1:11">
      <c r="A86" s="269" t="s">
        <v>155</v>
      </c>
      <c r="B86" s="32">
        <v>1</v>
      </c>
      <c r="C86" s="32">
        <v>1</v>
      </c>
      <c r="D86" s="32">
        <v>1</v>
      </c>
      <c r="E86" s="32">
        <v>0</v>
      </c>
      <c r="F86" s="291">
        <v>2.3362500000000002</v>
      </c>
      <c r="G86" s="291">
        <v>2.25</v>
      </c>
      <c r="H86" s="291">
        <v>2.5</v>
      </c>
      <c r="I86" s="291">
        <v>0</v>
      </c>
      <c r="J86" s="291">
        <v>2.3412589559877177</v>
      </c>
      <c r="K86" s="291">
        <v>2.3412600000000001</v>
      </c>
    </row>
    <row r="87" spans="1:11">
      <c r="A87" s="269" t="s">
        <v>157</v>
      </c>
      <c r="B87" s="32">
        <v>1</v>
      </c>
      <c r="C87" s="32">
        <v>1</v>
      </c>
      <c r="D87" s="32">
        <v>1</v>
      </c>
      <c r="E87" s="32">
        <v>1</v>
      </c>
      <c r="F87" s="291">
        <v>5.2606798075460794</v>
      </c>
      <c r="G87" s="291">
        <v>5.26</v>
      </c>
      <c r="H87" s="291">
        <v>6.7637116149487682</v>
      </c>
      <c r="I87" s="291">
        <v>4.7</v>
      </c>
      <c r="J87" s="291">
        <v>5.4145160122321219</v>
      </c>
      <c r="K87" s="291">
        <v>5.4145200000000004</v>
      </c>
    </row>
    <row r="88" spans="1:11">
      <c r="A88" s="269" t="s">
        <v>158</v>
      </c>
      <c r="B88" s="32">
        <v>1</v>
      </c>
      <c r="C88" s="32">
        <v>1</v>
      </c>
      <c r="D88" s="32">
        <v>1</v>
      </c>
      <c r="E88" s="32">
        <v>1</v>
      </c>
      <c r="F88" s="291">
        <v>6.794912531097145</v>
      </c>
      <c r="G88" s="291">
        <v>6.95</v>
      </c>
      <c r="H88" s="291">
        <v>7.95</v>
      </c>
      <c r="I88" s="291">
        <v>6.2282641684713731</v>
      </c>
      <c r="J88" s="291">
        <v>6.9339777980160093</v>
      </c>
      <c r="K88" s="291">
        <v>6.93398</v>
      </c>
    </row>
    <row r="89" spans="1:11">
      <c r="A89" s="269" t="s">
        <v>159</v>
      </c>
      <c r="B89" s="32">
        <v>1</v>
      </c>
      <c r="C89" s="32">
        <v>1</v>
      </c>
      <c r="D89" s="32">
        <v>1</v>
      </c>
      <c r="E89" s="32">
        <v>0</v>
      </c>
      <c r="F89" s="291">
        <v>6.0561538461538467</v>
      </c>
      <c r="G89" s="291">
        <v>5.9666666666666677</v>
      </c>
      <c r="H89" s="291">
        <v>6.8</v>
      </c>
      <c r="I89" s="291">
        <v>0</v>
      </c>
      <c r="J89" s="291">
        <v>6.1265590635907934</v>
      </c>
      <c r="K89" s="291">
        <v>6.1265599999999996</v>
      </c>
    </row>
    <row r="90" spans="1:11">
      <c r="A90" s="269" t="s">
        <v>160</v>
      </c>
      <c r="B90" s="32">
        <v>1</v>
      </c>
      <c r="C90" s="32">
        <v>1</v>
      </c>
      <c r="D90" s="32">
        <v>1</v>
      </c>
      <c r="E90" s="32">
        <v>0</v>
      </c>
      <c r="F90" s="291">
        <v>3.7266758730358198</v>
      </c>
      <c r="G90" s="291">
        <v>3.97</v>
      </c>
      <c r="H90" s="291">
        <v>4.1899999999999995</v>
      </c>
      <c r="I90" s="291">
        <v>0</v>
      </c>
      <c r="J90" s="291">
        <v>3.8176696229288676</v>
      </c>
      <c r="K90" s="291">
        <v>3.8176700000000001</v>
      </c>
    </row>
    <row r="91" spans="1:11">
      <c r="A91" s="269" t="s">
        <v>161</v>
      </c>
      <c r="B91" s="32">
        <v>1</v>
      </c>
      <c r="C91" s="32">
        <v>1</v>
      </c>
      <c r="D91" s="32">
        <v>1</v>
      </c>
      <c r="E91" s="32">
        <v>1</v>
      </c>
      <c r="F91" s="291">
        <v>3.5366666666666666</v>
      </c>
      <c r="G91" s="291">
        <v>3.4833333333333329</v>
      </c>
      <c r="H91" s="291">
        <v>3.65</v>
      </c>
      <c r="I91" s="291">
        <v>3.4249999999999998</v>
      </c>
      <c r="J91" s="291">
        <v>3.538465</v>
      </c>
      <c r="K91" s="291">
        <v>3.5384699999999998</v>
      </c>
    </row>
    <row r="92" spans="1:11">
      <c r="A92" s="269" t="s">
        <v>163</v>
      </c>
      <c r="B92" s="32">
        <v>1</v>
      </c>
      <c r="C92" s="32">
        <v>1</v>
      </c>
      <c r="D92" s="32">
        <v>1</v>
      </c>
      <c r="E92" s="32">
        <v>1</v>
      </c>
      <c r="F92" s="291">
        <v>2.5326666666666666</v>
      </c>
      <c r="G92" s="291">
        <v>2.5333333333333332</v>
      </c>
      <c r="H92" s="291">
        <v>2.625</v>
      </c>
      <c r="I92" s="291">
        <v>2.5950000000000002</v>
      </c>
      <c r="J92" s="291">
        <v>2.5444520000000002</v>
      </c>
      <c r="K92" s="291">
        <v>2.5444499999999999</v>
      </c>
    </row>
    <row r="93" spans="1:11">
      <c r="A93" s="269" t="s">
        <v>164</v>
      </c>
      <c r="B93" s="32">
        <v>1</v>
      </c>
      <c r="C93" s="32">
        <v>1</v>
      </c>
      <c r="D93" s="32">
        <v>0</v>
      </c>
      <c r="E93" s="32">
        <v>0</v>
      </c>
      <c r="F93" s="291">
        <v>2.6019390467422361</v>
      </c>
      <c r="G93" s="291">
        <v>3.3053948802262934</v>
      </c>
      <c r="H93" s="291">
        <v>0</v>
      </c>
      <c r="I93" s="291">
        <v>0</v>
      </c>
      <c r="J93" s="291">
        <v>2.727033964013073</v>
      </c>
      <c r="K93" s="291">
        <v>2.7270300000000001</v>
      </c>
    </row>
    <row r="94" spans="1:11">
      <c r="A94" s="269" t="s">
        <v>165</v>
      </c>
      <c r="B94" s="32">
        <v>1</v>
      </c>
      <c r="C94" s="32">
        <v>1</v>
      </c>
      <c r="D94" s="32">
        <v>1</v>
      </c>
      <c r="E94" s="32">
        <v>1</v>
      </c>
      <c r="F94" s="291">
        <v>2.2134943235663131</v>
      </c>
      <c r="G94" s="291">
        <v>2.3166666666666664</v>
      </c>
      <c r="H94" s="291">
        <v>2.5</v>
      </c>
      <c r="I94" s="291">
        <v>2.3499999999999996</v>
      </c>
      <c r="J94" s="291">
        <v>2.2643246250458819</v>
      </c>
      <c r="K94" s="291">
        <v>2.2643200000000001</v>
      </c>
    </row>
    <row r="95" spans="1:11">
      <c r="A95" s="269" t="s">
        <v>167</v>
      </c>
      <c r="B95" s="32">
        <v>1</v>
      </c>
      <c r="C95" s="32">
        <v>1</v>
      </c>
      <c r="D95" s="32">
        <v>1</v>
      </c>
      <c r="E95" s="32">
        <v>1</v>
      </c>
      <c r="F95" s="291">
        <v>9.8192637530213887</v>
      </c>
      <c r="G95" s="291">
        <v>10.200000000000001</v>
      </c>
      <c r="H95" s="291">
        <v>10.5</v>
      </c>
      <c r="I95" s="291">
        <v>7.9108433246003651</v>
      </c>
      <c r="J95" s="291">
        <v>9.9095651886170373</v>
      </c>
      <c r="K95" s="291">
        <v>9.9095700000000004</v>
      </c>
    </row>
    <row r="96" spans="1:11">
      <c r="A96" s="269" t="s">
        <v>168</v>
      </c>
      <c r="B96" s="32">
        <v>1</v>
      </c>
      <c r="C96" s="32">
        <v>0</v>
      </c>
      <c r="D96" s="32">
        <v>0</v>
      </c>
      <c r="E96" s="32">
        <v>0</v>
      </c>
      <c r="F96" s="291">
        <v>6.0320180350077788</v>
      </c>
      <c r="G96" s="291">
        <v>0</v>
      </c>
      <c r="H96" s="291">
        <v>0</v>
      </c>
      <c r="I96" s="291">
        <v>0</v>
      </c>
      <c r="J96" s="291">
        <v>6.0320180350077788</v>
      </c>
      <c r="K96" s="291">
        <v>6.0320200000000002</v>
      </c>
    </row>
    <row r="97" spans="1:11">
      <c r="A97" s="269" t="s">
        <v>174</v>
      </c>
      <c r="B97" s="32">
        <v>1</v>
      </c>
      <c r="C97" s="32">
        <v>1</v>
      </c>
      <c r="D97" s="32">
        <v>1</v>
      </c>
      <c r="E97" s="32">
        <v>1</v>
      </c>
      <c r="F97" s="291">
        <v>12.129276473287897</v>
      </c>
      <c r="G97" s="291">
        <v>11.506617823828988</v>
      </c>
      <c r="H97" s="291">
        <v>12.95</v>
      </c>
      <c r="I97" s="291">
        <v>10.5</v>
      </c>
      <c r="J97" s="291">
        <v>12.087013993850647</v>
      </c>
      <c r="K97" s="291">
        <v>12.087009999999999</v>
      </c>
    </row>
    <row r="98" spans="1:11">
      <c r="A98" s="269" t="s">
        <v>175</v>
      </c>
      <c r="B98" s="32">
        <v>1</v>
      </c>
      <c r="C98" s="32">
        <v>1</v>
      </c>
      <c r="D98" s="32">
        <v>1</v>
      </c>
      <c r="E98" s="32">
        <v>1</v>
      </c>
      <c r="F98" s="291">
        <v>4.8319681825656007</v>
      </c>
      <c r="G98" s="291">
        <v>6.25</v>
      </c>
      <c r="H98" s="291">
        <v>6.88</v>
      </c>
      <c r="I98" s="291">
        <v>6.6532352468889178</v>
      </c>
      <c r="J98" s="291">
        <v>5.3195657566651526</v>
      </c>
      <c r="K98" s="291">
        <v>5.3195699999999997</v>
      </c>
    </row>
    <row r="99" spans="1:11">
      <c r="A99" s="269" t="s">
        <v>176</v>
      </c>
      <c r="B99" s="32">
        <v>1</v>
      </c>
      <c r="C99" s="32">
        <v>1</v>
      </c>
      <c r="D99" s="32">
        <v>1</v>
      </c>
      <c r="E99" s="32">
        <v>1</v>
      </c>
      <c r="F99" s="291">
        <v>5.6231803725245539</v>
      </c>
      <c r="G99" s="291">
        <v>5.3250000000000002</v>
      </c>
      <c r="H99" s="291">
        <v>7</v>
      </c>
      <c r="I99" s="291">
        <v>6.5</v>
      </c>
      <c r="J99" s="291">
        <v>5.7502544252374834</v>
      </c>
      <c r="K99" s="291">
        <v>5.7502500000000003</v>
      </c>
    </row>
    <row r="100" spans="1:11">
      <c r="A100" s="269" t="s">
        <v>177</v>
      </c>
      <c r="B100" s="32">
        <v>1</v>
      </c>
      <c r="C100" s="32">
        <v>1</v>
      </c>
      <c r="D100" s="32">
        <v>1</v>
      </c>
      <c r="E100" s="32">
        <v>1</v>
      </c>
      <c r="F100" s="291">
        <v>5.0108568606984285</v>
      </c>
      <c r="G100" s="291">
        <v>5.0999999999999996</v>
      </c>
      <c r="H100" s="291">
        <v>6.67</v>
      </c>
      <c r="I100" s="291">
        <v>6</v>
      </c>
      <c r="J100" s="291">
        <v>5.2315000848172817</v>
      </c>
      <c r="K100" s="291">
        <v>5.2314999999999996</v>
      </c>
    </row>
    <row r="101" spans="1:11">
      <c r="A101" s="269" t="s">
        <v>178</v>
      </c>
      <c r="B101" s="32">
        <v>1</v>
      </c>
      <c r="C101" s="32">
        <v>1</v>
      </c>
      <c r="D101" s="32">
        <v>1</v>
      </c>
      <c r="E101" s="32">
        <v>1</v>
      </c>
      <c r="F101" s="291">
        <v>10.93</v>
      </c>
      <c r="G101" s="291">
        <v>11.495740281224153</v>
      </c>
      <c r="H101" s="291">
        <v>12.33</v>
      </c>
      <c r="I101" s="291">
        <v>12.026563499034527</v>
      </c>
      <c r="J101" s="291">
        <v>11.197744963786315</v>
      </c>
      <c r="K101" s="291">
        <v>11.19774</v>
      </c>
    </row>
    <row r="102" spans="1:11">
      <c r="A102" s="269" t="s">
        <v>179</v>
      </c>
      <c r="B102" s="32">
        <v>1</v>
      </c>
      <c r="C102" s="32">
        <v>1</v>
      </c>
      <c r="D102" s="32">
        <v>1</v>
      </c>
      <c r="E102" s="32">
        <v>1</v>
      </c>
      <c r="F102" s="291">
        <v>8.1801366234063266</v>
      </c>
      <c r="G102" s="291">
        <v>9.8800000000000008</v>
      </c>
      <c r="H102" s="291">
        <v>10</v>
      </c>
      <c r="I102" s="291">
        <v>8</v>
      </c>
      <c r="J102" s="291">
        <v>8.6397772758653044</v>
      </c>
      <c r="K102" s="291">
        <v>8.63978</v>
      </c>
    </row>
    <row r="103" spans="1:11">
      <c r="A103" s="269" t="s">
        <v>180</v>
      </c>
      <c r="B103" s="32">
        <v>1</v>
      </c>
      <c r="C103" s="32">
        <v>1</v>
      </c>
      <c r="D103" s="32">
        <v>1</v>
      </c>
      <c r="E103" s="32">
        <v>1</v>
      </c>
      <c r="F103" s="291">
        <v>4.0834194020276948</v>
      </c>
      <c r="G103" s="291">
        <v>6.0422727272727279</v>
      </c>
      <c r="H103" s="291">
        <v>5</v>
      </c>
      <c r="I103" s="291">
        <v>5.0249293069309973</v>
      </c>
      <c r="J103" s="291">
        <v>4.508477988303131</v>
      </c>
      <c r="K103" s="291">
        <v>4.5084799999999996</v>
      </c>
    </row>
    <row r="104" spans="1:11">
      <c r="A104" s="269" t="s">
        <v>181</v>
      </c>
      <c r="B104" s="32">
        <v>1</v>
      </c>
      <c r="C104" s="32">
        <v>1</v>
      </c>
      <c r="D104" s="32">
        <v>1</v>
      </c>
      <c r="E104" s="32">
        <v>1</v>
      </c>
      <c r="F104" s="291">
        <v>12.247448685835151</v>
      </c>
      <c r="G104" s="291">
        <v>14.3</v>
      </c>
      <c r="H104" s="291">
        <v>12.25</v>
      </c>
      <c r="I104" s="291">
        <v>12</v>
      </c>
      <c r="J104" s="291">
        <v>12.558133464314626</v>
      </c>
      <c r="K104" s="291">
        <v>12.55813</v>
      </c>
    </row>
    <row r="105" spans="1:11">
      <c r="A105" s="269" t="s">
        <v>182</v>
      </c>
      <c r="B105" s="32">
        <v>1</v>
      </c>
      <c r="C105" s="32">
        <v>1</v>
      </c>
      <c r="D105" s="32">
        <v>1</v>
      </c>
      <c r="E105" s="32">
        <v>1</v>
      </c>
      <c r="F105" s="291">
        <v>3.665</v>
      </c>
      <c r="G105" s="291">
        <v>6.5994797912400918</v>
      </c>
      <c r="H105" s="291">
        <v>4.3996531941600612</v>
      </c>
      <c r="I105" s="291">
        <v>4.3996531941600612</v>
      </c>
      <c r="J105" s="291">
        <v>4.2153534158684227</v>
      </c>
      <c r="K105" s="291">
        <v>4.2153499999999999</v>
      </c>
    </row>
    <row r="106" spans="1:11">
      <c r="A106" s="269" t="s">
        <v>183</v>
      </c>
      <c r="B106" s="32">
        <v>1</v>
      </c>
      <c r="C106" s="32">
        <v>1</v>
      </c>
      <c r="D106" s="32">
        <v>1</v>
      </c>
      <c r="E106" s="32">
        <v>1</v>
      </c>
      <c r="F106" s="291">
        <v>3.1490998954021769</v>
      </c>
      <c r="G106" s="291">
        <v>2.833333333333333</v>
      </c>
      <c r="H106" s="291">
        <v>3.5</v>
      </c>
      <c r="I106" s="291">
        <v>3</v>
      </c>
      <c r="J106" s="291">
        <v>3.1359924588596835</v>
      </c>
      <c r="K106" s="291">
        <v>3.1359900000000001</v>
      </c>
    </row>
    <row r="107" spans="1:11">
      <c r="A107" s="269" t="s">
        <v>184</v>
      </c>
      <c r="B107" s="32">
        <v>1</v>
      </c>
      <c r="C107" s="32">
        <v>1</v>
      </c>
      <c r="D107" s="32">
        <v>1</v>
      </c>
      <c r="E107" s="32">
        <v>1</v>
      </c>
      <c r="F107" s="291">
        <v>4.1551422525864687</v>
      </c>
      <c r="G107" s="291">
        <v>5</v>
      </c>
      <c r="H107" s="291">
        <v>3</v>
      </c>
      <c r="I107" s="291">
        <v>5.3308030247062064</v>
      </c>
      <c r="J107" s="291">
        <v>4.1840697534098084</v>
      </c>
      <c r="K107" s="291">
        <v>4.1840700000000002</v>
      </c>
    </row>
    <row r="108" spans="1:11">
      <c r="A108" s="269" t="s">
        <v>185</v>
      </c>
      <c r="B108" s="32">
        <v>1</v>
      </c>
      <c r="C108" s="32">
        <v>1</v>
      </c>
      <c r="D108" s="32">
        <v>1</v>
      </c>
      <c r="E108" s="32">
        <v>1</v>
      </c>
      <c r="F108" s="291">
        <v>11.850476848115123</v>
      </c>
      <c r="G108" s="291">
        <v>15</v>
      </c>
      <c r="H108" s="291">
        <v>10.570522110874478</v>
      </c>
      <c r="I108" s="291">
        <v>8.1311708545188282</v>
      </c>
      <c r="J108" s="291">
        <v>12.107884399818968</v>
      </c>
      <c r="K108" s="291">
        <v>12.10788</v>
      </c>
    </row>
    <row r="109" spans="1:11">
      <c r="A109" s="269" t="s">
        <v>189</v>
      </c>
      <c r="B109" s="32">
        <v>1</v>
      </c>
      <c r="C109" s="32">
        <v>1</v>
      </c>
      <c r="D109" s="32">
        <v>1</v>
      </c>
      <c r="E109" s="32">
        <v>1</v>
      </c>
      <c r="F109" s="291">
        <v>4.5833323208293804</v>
      </c>
      <c r="G109" s="291">
        <v>4.45</v>
      </c>
      <c r="H109" s="291">
        <v>5.2</v>
      </c>
      <c r="I109" s="291">
        <v>4.0687035087243304</v>
      </c>
      <c r="J109" s="291">
        <v>4.6194127931311781</v>
      </c>
      <c r="K109" s="291">
        <v>4.6194100000000002</v>
      </c>
    </row>
    <row r="110" spans="1:11">
      <c r="A110" s="269" t="s">
        <v>190</v>
      </c>
      <c r="B110" s="32">
        <v>1</v>
      </c>
      <c r="C110" s="32">
        <v>0</v>
      </c>
      <c r="D110" s="32">
        <v>0</v>
      </c>
      <c r="E110" s="32">
        <v>1</v>
      </c>
      <c r="F110" s="291">
        <v>18.824600270137637</v>
      </c>
      <c r="G110" s="291">
        <v>0</v>
      </c>
      <c r="H110" s="291">
        <v>0</v>
      </c>
      <c r="I110" s="291">
        <v>15.716480553057448</v>
      </c>
      <c r="J110" s="291">
        <v>18.727339381031726</v>
      </c>
      <c r="K110" s="291">
        <v>18.727340000000002</v>
      </c>
    </row>
    <row r="111" spans="1:11">
      <c r="A111" s="269" t="s">
        <v>194</v>
      </c>
      <c r="B111" s="32">
        <v>1</v>
      </c>
      <c r="C111" s="32">
        <v>1</v>
      </c>
      <c r="D111" s="32">
        <v>1</v>
      </c>
      <c r="E111" s="32">
        <v>1</v>
      </c>
      <c r="F111" s="291">
        <v>16.375</v>
      </c>
      <c r="G111" s="291">
        <v>17.086463808554697</v>
      </c>
      <c r="H111" s="291">
        <v>15.910830240764851</v>
      </c>
      <c r="I111" s="291">
        <v>14.1429602140132</v>
      </c>
      <c r="J111" s="291">
        <v>16.381705668164628</v>
      </c>
      <c r="K111" s="291">
        <v>16.381710000000002</v>
      </c>
    </row>
    <row r="112" spans="1:11">
      <c r="A112" s="269" t="s">
        <v>195</v>
      </c>
      <c r="B112" s="32">
        <v>1</v>
      </c>
      <c r="C112" s="32">
        <v>1</v>
      </c>
      <c r="D112" s="32">
        <v>0</v>
      </c>
      <c r="E112" s="32">
        <v>0</v>
      </c>
      <c r="F112" s="291">
        <v>23.414999999999999</v>
      </c>
      <c r="G112" s="291">
        <v>37.9824145192214</v>
      </c>
      <c r="H112" s="291">
        <v>0</v>
      </c>
      <c r="I112" s="291">
        <v>0</v>
      </c>
      <c r="J112" s="291">
        <v>26.005510203187175</v>
      </c>
      <c r="K112" s="291">
        <v>26.005510000000001</v>
      </c>
    </row>
    <row r="113" spans="1:11">
      <c r="A113" s="269" t="s">
        <v>196</v>
      </c>
      <c r="B113" s="32">
        <v>1</v>
      </c>
      <c r="C113" s="32">
        <v>1</v>
      </c>
      <c r="D113" s="32">
        <v>1</v>
      </c>
      <c r="E113" s="32">
        <v>1</v>
      </c>
      <c r="F113" s="291">
        <v>16.024994659242221</v>
      </c>
      <c r="G113" s="291">
        <v>16.73</v>
      </c>
      <c r="H113" s="291">
        <v>16.506375846948753</v>
      </c>
      <c r="I113" s="291">
        <v>14</v>
      </c>
      <c r="J113" s="291">
        <v>16.140423916391775</v>
      </c>
      <c r="K113" s="291">
        <v>16.140419999999999</v>
      </c>
    </row>
    <row r="114" spans="1:11">
      <c r="A114" s="269" t="s">
        <v>197</v>
      </c>
      <c r="B114" s="32">
        <v>1</v>
      </c>
      <c r="C114" s="32">
        <v>1</v>
      </c>
      <c r="D114" s="32">
        <v>1</v>
      </c>
      <c r="E114" s="32">
        <v>1</v>
      </c>
      <c r="F114" s="291">
        <v>13.197380990318512</v>
      </c>
      <c r="G114" s="291">
        <v>13.82</v>
      </c>
      <c r="H114" s="291">
        <v>14.537097246835437</v>
      </c>
      <c r="I114" s="291">
        <v>13.078357384696242</v>
      </c>
      <c r="J114" s="291">
        <v>13.439235279353527</v>
      </c>
      <c r="K114" s="291">
        <v>13.43924</v>
      </c>
    </row>
    <row r="115" spans="1:11">
      <c r="A115" s="269" t="s">
        <v>199</v>
      </c>
      <c r="B115" s="32">
        <v>1</v>
      </c>
      <c r="C115" s="32">
        <v>1</v>
      </c>
      <c r="D115" s="32">
        <v>1</v>
      </c>
      <c r="E115" s="32">
        <v>0</v>
      </c>
      <c r="F115" s="291">
        <v>11.27</v>
      </c>
      <c r="G115" s="291">
        <v>11.513425470361232</v>
      </c>
      <c r="H115" s="291">
        <v>10.011674322053246</v>
      </c>
      <c r="I115" s="291">
        <v>0</v>
      </c>
      <c r="J115" s="291">
        <v>11.165407750443746</v>
      </c>
      <c r="K115" s="291">
        <v>11.16541</v>
      </c>
    </row>
    <row r="116" spans="1:11">
      <c r="A116" s="269" t="s">
        <v>200</v>
      </c>
      <c r="B116" s="32">
        <v>1</v>
      </c>
      <c r="C116" s="32">
        <v>1</v>
      </c>
      <c r="D116" s="32">
        <v>1</v>
      </c>
      <c r="E116" s="32">
        <v>1</v>
      </c>
      <c r="F116" s="291">
        <v>11.75</v>
      </c>
      <c r="G116" s="291">
        <v>11.43</v>
      </c>
      <c r="H116" s="291">
        <v>12.40724487213803</v>
      </c>
      <c r="I116" s="291">
        <v>10.339370726781691</v>
      </c>
      <c r="J116" s="291">
        <v>11.741229707523301</v>
      </c>
      <c r="K116" s="291">
        <v>11.74123</v>
      </c>
    </row>
    <row r="117" spans="1:11">
      <c r="A117" s="269" t="s">
        <v>202</v>
      </c>
      <c r="B117" s="32">
        <v>1</v>
      </c>
      <c r="C117" s="32">
        <v>1</v>
      </c>
      <c r="D117" s="32">
        <v>1</v>
      </c>
      <c r="E117" s="32">
        <v>1</v>
      </c>
      <c r="F117" s="291">
        <v>11.117994946551601</v>
      </c>
      <c r="G117" s="291">
        <v>9.6859419720544242</v>
      </c>
      <c r="H117" s="291">
        <v>12.449297092848745</v>
      </c>
      <c r="I117" s="291">
        <v>8.6981988421650627</v>
      </c>
      <c r="J117" s="291">
        <v>10.989578016317131</v>
      </c>
      <c r="K117" s="291">
        <v>10.98958</v>
      </c>
    </row>
    <row r="118" spans="1:11">
      <c r="A118" s="269" t="s">
        <v>204</v>
      </c>
      <c r="B118" s="32">
        <v>1</v>
      </c>
      <c r="C118" s="32">
        <v>1</v>
      </c>
      <c r="D118" s="32">
        <v>1</v>
      </c>
      <c r="E118" s="32">
        <v>0</v>
      </c>
      <c r="F118" s="291">
        <v>6.2661850136398032</v>
      </c>
      <c r="G118" s="291">
        <v>7.1</v>
      </c>
      <c r="H118" s="291">
        <v>6.5</v>
      </c>
      <c r="I118" s="291">
        <v>0</v>
      </c>
      <c r="J118" s="291">
        <v>6.4241798666443604</v>
      </c>
      <c r="K118" s="291">
        <v>6.4241799999999998</v>
      </c>
    </row>
    <row r="119" spans="1:11">
      <c r="A119" s="269" t="s">
        <v>205</v>
      </c>
      <c r="B119" s="32">
        <v>1</v>
      </c>
      <c r="C119" s="32">
        <v>0</v>
      </c>
      <c r="D119" s="32">
        <v>0</v>
      </c>
      <c r="E119" s="32">
        <v>0</v>
      </c>
      <c r="F119" s="291">
        <v>6.8215755308149877</v>
      </c>
      <c r="G119" s="291">
        <v>0</v>
      </c>
      <c r="H119" s="291">
        <v>0</v>
      </c>
      <c r="I119" s="291">
        <v>0</v>
      </c>
      <c r="J119" s="291">
        <v>6.8215755308149877</v>
      </c>
      <c r="K119" s="291">
        <v>6.82158</v>
      </c>
    </row>
    <row r="120" spans="1:11">
      <c r="A120" s="269" t="s">
        <v>209</v>
      </c>
      <c r="B120" s="32">
        <v>1</v>
      </c>
      <c r="C120" s="32">
        <v>1</v>
      </c>
      <c r="D120" s="32">
        <v>1</v>
      </c>
      <c r="E120" s="32">
        <v>1</v>
      </c>
      <c r="F120" s="291">
        <v>15.355830933921716</v>
      </c>
      <c r="G120" s="291">
        <v>16.372312494146115</v>
      </c>
      <c r="H120" s="291">
        <v>13.566666666666668</v>
      </c>
      <c r="I120" s="291">
        <v>11.523224811514737</v>
      </c>
      <c r="J120" s="291">
        <v>15.225621919715604</v>
      </c>
      <c r="K120" s="291">
        <v>15.225619999999999</v>
      </c>
    </row>
    <row r="121" spans="1:11">
      <c r="A121" s="269" t="s">
        <v>210</v>
      </c>
      <c r="B121" s="32">
        <v>1</v>
      </c>
      <c r="C121" s="32">
        <v>1</v>
      </c>
      <c r="D121" s="32">
        <v>1</v>
      </c>
      <c r="E121" s="32">
        <v>1</v>
      </c>
      <c r="F121" s="291">
        <v>12.529111903296505</v>
      </c>
      <c r="G121" s="291">
        <v>12.3353143869536</v>
      </c>
      <c r="H121" s="291">
        <v>12.916666666666666</v>
      </c>
      <c r="I121" s="291">
        <v>13.72</v>
      </c>
      <c r="J121" s="291">
        <v>12.569676090737966</v>
      </c>
      <c r="K121" s="291">
        <v>12.56968</v>
      </c>
    </row>
    <row r="122" spans="1:11">
      <c r="A122" s="269" t="s">
        <v>211</v>
      </c>
      <c r="B122" s="32">
        <v>1</v>
      </c>
      <c r="C122" s="32">
        <v>1</v>
      </c>
      <c r="D122" s="32">
        <v>1</v>
      </c>
      <c r="E122" s="32">
        <v>1</v>
      </c>
      <c r="F122" s="291">
        <v>29.074695012324881</v>
      </c>
      <c r="G122" s="291">
        <v>37.034012768226944</v>
      </c>
      <c r="H122" s="291">
        <v>36.112913616311673</v>
      </c>
      <c r="I122" s="291">
        <v>23.965</v>
      </c>
      <c r="J122" s="291">
        <v>30.964149226492861</v>
      </c>
      <c r="K122" s="291">
        <v>30.96415</v>
      </c>
    </row>
    <row r="123" spans="1:11">
      <c r="A123" s="269" t="s">
        <v>212</v>
      </c>
      <c r="B123" s="32">
        <v>1</v>
      </c>
      <c r="C123" s="32">
        <v>1</v>
      </c>
      <c r="D123" s="32">
        <v>1</v>
      </c>
      <c r="E123" s="32">
        <v>1</v>
      </c>
      <c r="F123" s="291">
        <v>19.828527089419079</v>
      </c>
      <c r="G123" s="291">
        <v>20.526666666666667</v>
      </c>
      <c r="H123" s="291">
        <v>17.301666666666666</v>
      </c>
      <c r="I123" s="291">
        <v>14.32</v>
      </c>
      <c r="J123" s="291">
        <v>19.52886295433305</v>
      </c>
      <c r="K123" s="291">
        <v>19.528860000000002</v>
      </c>
    </row>
    <row r="124" spans="1:11">
      <c r="A124" s="269" t="s">
        <v>216</v>
      </c>
      <c r="B124" s="32">
        <v>1</v>
      </c>
      <c r="C124" s="32">
        <v>1</v>
      </c>
      <c r="D124" s="32">
        <v>1</v>
      </c>
      <c r="E124" s="32">
        <v>1</v>
      </c>
      <c r="F124" s="291">
        <v>4.1853333333333342</v>
      </c>
      <c r="G124" s="291">
        <v>4.0333333333333341</v>
      </c>
      <c r="H124" s="291">
        <v>4.2200000000000006</v>
      </c>
      <c r="I124" s="291">
        <v>4.1499999999999995</v>
      </c>
      <c r="J124" s="291">
        <v>4.1649606666666674</v>
      </c>
      <c r="K124" s="291">
        <v>4.1649599999999998</v>
      </c>
    </row>
    <row r="125" spans="1:11">
      <c r="A125" s="269" t="s">
        <v>217</v>
      </c>
      <c r="B125" s="32">
        <v>1</v>
      </c>
      <c r="C125" s="32">
        <v>1</v>
      </c>
      <c r="D125" s="32">
        <v>1</v>
      </c>
      <c r="E125" s="32">
        <v>1</v>
      </c>
      <c r="F125" s="291">
        <v>2.855</v>
      </c>
      <c r="G125" s="291">
        <v>3.1</v>
      </c>
      <c r="H125" s="291">
        <v>2.9</v>
      </c>
      <c r="I125" s="291">
        <v>2.875</v>
      </c>
      <c r="J125" s="291">
        <v>2.8981850000000002</v>
      </c>
      <c r="K125" s="291">
        <v>2.89819</v>
      </c>
    </row>
    <row r="126" spans="1:11">
      <c r="A126" s="269" t="s">
        <v>219</v>
      </c>
      <c r="B126" s="32">
        <v>1</v>
      </c>
      <c r="C126" s="32">
        <v>1</v>
      </c>
      <c r="D126" s="32">
        <v>1</v>
      </c>
      <c r="E126" s="32">
        <v>1</v>
      </c>
      <c r="F126" s="291">
        <v>2.8066666666666662</v>
      </c>
      <c r="G126" s="291">
        <v>2.8000000000000003</v>
      </c>
      <c r="H126" s="291">
        <v>2.8450000000000002</v>
      </c>
      <c r="I126" s="291">
        <v>2.6999999999999997</v>
      </c>
      <c r="J126" s="291">
        <v>2.8074416666666662</v>
      </c>
      <c r="K126" s="291">
        <v>2.8074400000000002</v>
      </c>
    </row>
    <row r="127" spans="1:11">
      <c r="A127" s="269" t="s">
        <v>220</v>
      </c>
      <c r="B127" s="32">
        <v>1</v>
      </c>
      <c r="C127" s="32">
        <v>1</v>
      </c>
      <c r="D127" s="32">
        <v>1</v>
      </c>
      <c r="E127" s="32">
        <v>1</v>
      </c>
      <c r="F127" s="291">
        <v>2.3572801803303465</v>
      </c>
      <c r="G127" s="291">
        <v>2.2376059732231317</v>
      </c>
      <c r="H127" s="291">
        <v>2.2627476133717064</v>
      </c>
      <c r="I127" s="291">
        <v>2.3130308936688548</v>
      </c>
      <c r="J127" s="291">
        <v>2.327339503910212</v>
      </c>
      <c r="K127" s="291">
        <v>2.32734</v>
      </c>
    </row>
    <row r="128" spans="1:11">
      <c r="A128" s="269" t="s">
        <v>222</v>
      </c>
      <c r="B128" s="32">
        <v>1</v>
      </c>
      <c r="C128" s="32">
        <v>1</v>
      </c>
      <c r="D128" s="32">
        <v>1</v>
      </c>
      <c r="E128" s="32">
        <v>1</v>
      </c>
      <c r="F128" s="291">
        <v>5.5960437161763581</v>
      </c>
      <c r="G128" s="291">
        <v>5.6466666666666656</v>
      </c>
      <c r="H128" s="291">
        <v>5.9</v>
      </c>
      <c r="I128" s="291">
        <v>5.6644611062976278</v>
      </c>
      <c r="J128" s="291">
        <v>5.6391523980290792</v>
      </c>
      <c r="K128" s="291">
        <v>5.6391499999999999</v>
      </c>
    </row>
    <row r="129" spans="1:11">
      <c r="A129" s="269" t="s">
        <v>223</v>
      </c>
      <c r="B129" s="32">
        <v>1</v>
      </c>
      <c r="C129" s="32">
        <v>0</v>
      </c>
      <c r="D129" s="32">
        <v>0</v>
      </c>
      <c r="E129" s="32">
        <v>0</v>
      </c>
      <c r="F129" s="291">
        <v>2.864613136430199</v>
      </c>
      <c r="G129" s="291">
        <v>0</v>
      </c>
      <c r="H129" s="291">
        <v>0</v>
      </c>
      <c r="I129" s="291">
        <v>0</v>
      </c>
      <c r="J129" s="291">
        <v>2.864613136430199</v>
      </c>
      <c r="K129" s="291">
        <v>2.8646099999999999</v>
      </c>
    </row>
    <row r="130" spans="1:11">
      <c r="A130" s="269" t="s">
        <v>224</v>
      </c>
      <c r="B130" s="32">
        <v>1</v>
      </c>
      <c r="C130" s="32">
        <v>0</v>
      </c>
      <c r="D130" s="32">
        <v>1</v>
      </c>
      <c r="E130" s="32">
        <v>1</v>
      </c>
      <c r="F130" s="291">
        <v>1.1587499999999999</v>
      </c>
      <c r="G130" s="291">
        <v>0</v>
      </c>
      <c r="H130" s="291">
        <v>1.17</v>
      </c>
      <c r="I130" s="291">
        <v>1.2</v>
      </c>
      <c r="J130" s="291">
        <v>1.1613475177304966</v>
      </c>
      <c r="K130" s="291">
        <v>1.1613500000000001</v>
      </c>
    </row>
    <row r="131" spans="1:11">
      <c r="A131" s="269" t="s">
        <v>2195</v>
      </c>
      <c r="B131" s="32">
        <v>1</v>
      </c>
      <c r="C131" s="32">
        <v>1</v>
      </c>
      <c r="D131" s="32">
        <v>0</v>
      </c>
      <c r="E131" s="32">
        <v>1</v>
      </c>
      <c r="F131" s="291">
        <v>5</v>
      </c>
      <c r="G131" s="291">
        <v>4.7750000000000004</v>
      </c>
      <c r="H131" s="291">
        <v>0</v>
      </c>
      <c r="I131" s="291">
        <v>4.95</v>
      </c>
      <c r="J131" s="291">
        <v>4.9597300337457817</v>
      </c>
      <c r="K131" s="291">
        <v>4.9597300000000004</v>
      </c>
    </row>
    <row r="132" spans="1:11">
      <c r="A132" s="269" t="s">
        <v>226</v>
      </c>
      <c r="B132" s="32">
        <v>1</v>
      </c>
      <c r="C132" s="32">
        <v>0</v>
      </c>
      <c r="D132" s="32">
        <v>1</v>
      </c>
      <c r="E132" s="32">
        <v>0</v>
      </c>
      <c r="F132" s="291">
        <v>5.3555555555555561</v>
      </c>
      <c r="G132" s="291">
        <v>0</v>
      </c>
      <c r="H132" s="291">
        <v>5.3250000000000002</v>
      </c>
      <c r="I132" s="291">
        <v>0</v>
      </c>
      <c r="J132" s="291">
        <v>5.3514344538949654</v>
      </c>
      <c r="K132" s="291">
        <v>5.3514299999999997</v>
      </c>
    </row>
    <row r="133" spans="1:11">
      <c r="A133" s="269" t="s">
        <v>227</v>
      </c>
      <c r="B133" s="32">
        <v>1</v>
      </c>
      <c r="C133" s="32">
        <v>0</v>
      </c>
      <c r="D133" s="32">
        <v>1</v>
      </c>
      <c r="E133" s="32">
        <v>0</v>
      </c>
      <c r="F133" s="291">
        <v>3.0416666666666665</v>
      </c>
      <c r="G133" s="291">
        <v>0</v>
      </c>
      <c r="H133" s="291">
        <v>3.2</v>
      </c>
      <c r="I133" s="291">
        <v>0</v>
      </c>
      <c r="J133" s="291">
        <v>3.0630214661806403</v>
      </c>
      <c r="K133" s="291">
        <v>3.0630199999999999</v>
      </c>
    </row>
    <row r="134" spans="1:11">
      <c r="A134" s="269" t="s">
        <v>229</v>
      </c>
      <c r="B134" s="32">
        <v>1</v>
      </c>
      <c r="C134" s="32">
        <v>0</v>
      </c>
      <c r="D134" s="32">
        <v>1</v>
      </c>
      <c r="E134" s="32">
        <v>0</v>
      </c>
      <c r="F134" s="291">
        <v>4.3999999999999995</v>
      </c>
      <c r="G134" s="291">
        <v>0</v>
      </c>
      <c r="H134" s="291">
        <v>4.5999999999999996</v>
      </c>
      <c r="I134" s="291">
        <v>0</v>
      </c>
      <c r="J134" s="291">
        <v>4.4269744835965978</v>
      </c>
      <c r="K134" s="291">
        <v>4.4269699999999998</v>
      </c>
    </row>
    <row r="135" spans="1:11">
      <c r="A135" s="269" t="s">
        <v>231</v>
      </c>
      <c r="B135" s="32">
        <v>1</v>
      </c>
      <c r="C135" s="32">
        <v>0</v>
      </c>
      <c r="D135" s="32">
        <v>1</v>
      </c>
      <c r="E135" s="32">
        <v>0</v>
      </c>
      <c r="F135" s="291">
        <v>0.89200000000000002</v>
      </c>
      <c r="G135" s="291">
        <v>0</v>
      </c>
      <c r="H135" s="291">
        <v>1.1000000000000001</v>
      </c>
      <c r="I135" s="291">
        <v>0</v>
      </c>
      <c r="J135" s="291">
        <v>0.92005346294046186</v>
      </c>
      <c r="K135" s="291">
        <v>0.92005000000000003</v>
      </c>
    </row>
    <row r="136" spans="1:11">
      <c r="A136" s="269" t="s">
        <v>2145</v>
      </c>
      <c r="B136" s="32">
        <v>1</v>
      </c>
      <c r="C136" s="32">
        <v>1</v>
      </c>
      <c r="D136" s="32">
        <v>1</v>
      </c>
      <c r="E136" s="32">
        <v>0</v>
      </c>
      <c r="F136" s="291">
        <v>1.1399999999999999</v>
      </c>
      <c r="G136" s="291">
        <v>1.0449999999999999</v>
      </c>
      <c r="H136" s="291">
        <v>1.1499999999999999</v>
      </c>
      <c r="I136" s="291">
        <v>0</v>
      </c>
      <c r="J136" s="291">
        <v>1.1261617195496416</v>
      </c>
      <c r="K136" s="291">
        <v>1.12616</v>
      </c>
    </row>
    <row r="137" spans="1:11">
      <c r="A137" s="269" t="s">
        <v>2146</v>
      </c>
      <c r="B137" s="32">
        <v>1</v>
      </c>
      <c r="C137" s="32">
        <v>1</v>
      </c>
      <c r="D137" s="32">
        <v>1</v>
      </c>
      <c r="E137" s="32">
        <v>0</v>
      </c>
      <c r="F137" s="291">
        <v>1.7377848943026701</v>
      </c>
      <c r="G137" s="291">
        <v>1.875</v>
      </c>
      <c r="H137" s="291">
        <v>1.7250000000000001</v>
      </c>
      <c r="I137" s="291">
        <v>0</v>
      </c>
      <c r="J137" s="291">
        <v>1.7579609465133075</v>
      </c>
      <c r="K137" s="291">
        <v>1.75796</v>
      </c>
    </row>
    <row r="138" spans="1:11">
      <c r="A138" s="269" t="s">
        <v>233</v>
      </c>
      <c r="B138" s="32">
        <v>1</v>
      </c>
      <c r="C138" s="32">
        <v>0</v>
      </c>
      <c r="D138" s="32">
        <v>0</v>
      </c>
      <c r="E138" s="32">
        <v>0</v>
      </c>
      <c r="F138" s="291">
        <v>6.4836792543809016</v>
      </c>
      <c r="G138" s="291">
        <v>0</v>
      </c>
      <c r="H138" s="291">
        <v>0</v>
      </c>
      <c r="I138" s="291">
        <v>0</v>
      </c>
      <c r="J138" s="291">
        <v>6.4836792543809016</v>
      </c>
      <c r="K138" s="291">
        <v>6.4836799999999997</v>
      </c>
    </row>
    <row r="139" spans="1:11">
      <c r="A139" s="269" t="s">
        <v>234</v>
      </c>
      <c r="B139" s="32">
        <v>1</v>
      </c>
      <c r="C139" s="32">
        <v>0</v>
      </c>
      <c r="D139" s="32">
        <v>1</v>
      </c>
      <c r="E139" s="32">
        <v>0</v>
      </c>
      <c r="F139" s="291">
        <v>2.5766309764163071</v>
      </c>
      <c r="G139" s="291">
        <v>0</v>
      </c>
      <c r="H139" s="291">
        <v>2.7787196804489582</v>
      </c>
      <c r="I139" s="291">
        <v>0</v>
      </c>
      <c r="J139" s="291">
        <v>2.6038871685762395</v>
      </c>
      <c r="K139" s="291">
        <v>2.6038899999999998</v>
      </c>
    </row>
    <row r="140" spans="1:11">
      <c r="A140" s="269" t="s">
        <v>236</v>
      </c>
      <c r="B140" s="32">
        <v>1</v>
      </c>
      <c r="C140" s="32">
        <v>1</v>
      </c>
      <c r="D140" s="32">
        <v>1</v>
      </c>
      <c r="E140" s="32">
        <v>0</v>
      </c>
      <c r="F140" s="291">
        <v>1.6657142857142853</v>
      </c>
      <c r="G140" s="291">
        <v>1.63</v>
      </c>
      <c r="H140" s="291">
        <v>1.5</v>
      </c>
      <c r="I140" s="291">
        <v>0</v>
      </c>
      <c r="J140" s="291">
        <v>1.6412574937856408</v>
      </c>
      <c r="K140" s="291">
        <v>1.6412599999999999</v>
      </c>
    </row>
    <row r="141" spans="1:11">
      <c r="A141" s="269" t="s">
        <v>237</v>
      </c>
      <c r="B141" s="32">
        <v>1</v>
      </c>
      <c r="C141" s="32">
        <v>1</v>
      </c>
      <c r="D141" s="32">
        <v>1</v>
      </c>
      <c r="E141" s="32">
        <v>0</v>
      </c>
      <c r="F141" s="291">
        <v>1.59</v>
      </c>
      <c r="G141" s="291">
        <v>1.6333333333333335</v>
      </c>
      <c r="H141" s="291">
        <v>1.6</v>
      </c>
      <c r="I141" s="291">
        <v>0</v>
      </c>
      <c r="J141" s="291">
        <v>1.5979665643125212</v>
      </c>
      <c r="K141" s="291">
        <v>1.5979699999999999</v>
      </c>
    </row>
    <row r="142" spans="1:11">
      <c r="A142" s="269" t="s">
        <v>238</v>
      </c>
      <c r="B142" s="32">
        <v>1</v>
      </c>
      <c r="C142" s="32">
        <v>1</v>
      </c>
      <c r="D142" s="32">
        <v>1</v>
      </c>
      <c r="E142" s="32">
        <v>1</v>
      </c>
      <c r="F142" s="291">
        <v>0.5971428571428572</v>
      </c>
      <c r="G142" s="291">
        <v>0.6</v>
      </c>
      <c r="H142" s="291">
        <v>0.6</v>
      </c>
      <c r="I142" s="291">
        <v>0.84000000000000008</v>
      </c>
      <c r="J142" s="291">
        <v>0.60348571428571429</v>
      </c>
      <c r="K142" s="291">
        <v>0.60348999999999997</v>
      </c>
    </row>
    <row r="143" spans="1:11">
      <c r="A143" s="269" t="s">
        <v>244</v>
      </c>
      <c r="B143" s="32">
        <v>1</v>
      </c>
      <c r="C143" s="32">
        <v>1</v>
      </c>
      <c r="D143" s="32">
        <v>1</v>
      </c>
      <c r="E143" s="32">
        <v>1</v>
      </c>
      <c r="F143" s="291">
        <v>2.0690773028559177</v>
      </c>
      <c r="G143" s="291">
        <v>2.0500000000000003</v>
      </c>
      <c r="H143" s="291">
        <v>2.4</v>
      </c>
      <c r="I143" s="291">
        <v>2.3333333333333335</v>
      </c>
      <c r="J143" s="291">
        <v>2.1089497063000802</v>
      </c>
      <c r="K143" s="291">
        <v>2.1089500000000001</v>
      </c>
    </row>
    <row r="144" spans="1:11">
      <c r="A144" s="269" t="s">
        <v>245</v>
      </c>
      <c r="B144" s="32">
        <v>1</v>
      </c>
      <c r="C144" s="32">
        <v>1</v>
      </c>
      <c r="D144" s="32">
        <v>1</v>
      </c>
      <c r="E144" s="32">
        <v>0</v>
      </c>
      <c r="F144" s="291">
        <v>2.5175329287071078</v>
      </c>
      <c r="G144" s="291">
        <v>2.5500000000000003</v>
      </c>
      <c r="H144" s="291">
        <v>2.7223696435428457</v>
      </c>
      <c r="I144" s="291">
        <v>0</v>
      </c>
      <c r="J144" s="291">
        <v>2.5459226977202833</v>
      </c>
      <c r="K144" s="291">
        <v>2.5459200000000002</v>
      </c>
    </row>
    <row r="145" spans="1:11">
      <c r="A145" s="269" t="s">
        <v>246</v>
      </c>
      <c r="B145" s="32">
        <v>1</v>
      </c>
      <c r="C145" s="32">
        <v>1</v>
      </c>
      <c r="D145" s="32">
        <v>1</v>
      </c>
      <c r="E145" s="32">
        <v>0</v>
      </c>
      <c r="F145" s="291">
        <v>2.7227272727272731</v>
      </c>
      <c r="G145" s="291">
        <v>2.5</v>
      </c>
      <c r="H145" s="291">
        <v>2.65</v>
      </c>
      <c r="I145" s="291">
        <v>0</v>
      </c>
      <c r="J145" s="291">
        <v>2.6793570298688008</v>
      </c>
      <c r="K145" s="291">
        <v>2.67936</v>
      </c>
    </row>
    <row r="146" spans="1:11">
      <c r="A146" s="269" t="s">
        <v>248</v>
      </c>
      <c r="B146" s="32">
        <v>1</v>
      </c>
      <c r="C146" s="32">
        <v>0</v>
      </c>
      <c r="D146" s="32">
        <v>0</v>
      </c>
      <c r="E146" s="32">
        <v>1</v>
      </c>
      <c r="F146" s="291">
        <v>2.2968274427685409</v>
      </c>
      <c r="G146" s="291">
        <v>0</v>
      </c>
      <c r="H146" s="291">
        <v>0</v>
      </c>
      <c r="I146" s="291">
        <v>2.3723122277981763</v>
      </c>
      <c r="J146" s="291">
        <v>2.2991895516878356</v>
      </c>
      <c r="K146" s="291">
        <v>2.2991899999999998</v>
      </c>
    </row>
    <row r="147" spans="1:11">
      <c r="A147" s="269" t="s">
        <v>249</v>
      </c>
      <c r="B147" s="32">
        <v>1</v>
      </c>
      <c r="C147" s="32">
        <v>0</v>
      </c>
      <c r="D147" s="32">
        <v>0</v>
      </c>
      <c r="E147" s="32">
        <v>1</v>
      </c>
      <c r="F147" s="291">
        <v>2.5166666666666666</v>
      </c>
      <c r="G147" s="291">
        <v>0</v>
      </c>
      <c r="H147" s="291">
        <v>0</v>
      </c>
      <c r="I147" s="291">
        <v>2.5</v>
      </c>
      <c r="J147" s="291">
        <v>2.5161451247165534</v>
      </c>
      <c r="K147" s="291">
        <v>2.5161500000000001</v>
      </c>
    </row>
    <row r="148" spans="1:11">
      <c r="A148" s="269" t="s">
        <v>251</v>
      </c>
      <c r="B148" s="32">
        <v>1</v>
      </c>
      <c r="C148" s="32">
        <v>0</v>
      </c>
      <c r="D148" s="32">
        <v>1</v>
      </c>
      <c r="E148" s="32">
        <v>0</v>
      </c>
      <c r="F148" s="291">
        <v>49.66</v>
      </c>
      <c r="G148" s="291">
        <v>0</v>
      </c>
      <c r="H148" s="291">
        <v>49.475000000000001</v>
      </c>
      <c r="I148" s="291">
        <v>0</v>
      </c>
      <c r="J148" s="291">
        <v>49.635048602673152</v>
      </c>
      <c r="K148" s="291">
        <v>49.63505</v>
      </c>
    </row>
    <row r="149" spans="1:11">
      <c r="A149" s="269" t="s">
        <v>252</v>
      </c>
      <c r="B149" s="32">
        <v>1</v>
      </c>
      <c r="C149" s="32">
        <v>1</v>
      </c>
      <c r="D149" s="32">
        <v>1</v>
      </c>
      <c r="E149" s="32">
        <v>1</v>
      </c>
      <c r="F149" s="291">
        <v>9.8583177064525938</v>
      </c>
      <c r="G149" s="291">
        <v>9.9666666666666668</v>
      </c>
      <c r="H149" s="291">
        <v>10.019683229405224</v>
      </c>
      <c r="I149" s="291">
        <v>9.5166666666666657</v>
      </c>
      <c r="J149" s="291">
        <v>9.8850570454582272</v>
      </c>
      <c r="K149" s="291">
        <v>9.8850599999999993</v>
      </c>
    </row>
    <row r="150" spans="1:11">
      <c r="A150" s="269" t="s">
        <v>253</v>
      </c>
      <c r="B150" s="32">
        <v>1</v>
      </c>
      <c r="C150" s="32">
        <v>0</v>
      </c>
      <c r="D150" s="32">
        <v>1</v>
      </c>
      <c r="E150" s="32">
        <v>0</v>
      </c>
      <c r="F150" s="291">
        <v>26.868749999999999</v>
      </c>
      <c r="G150" s="291">
        <v>0</v>
      </c>
      <c r="H150" s="291">
        <v>25.55</v>
      </c>
      <c r="I150" s="291">
        <v>0</v>
      </c>
      <c r="J150" s="291">
        <v>26.690886998784933</v>
      </c>
      <c r="K150" s="291">
        <v>26.69089</v>
      </c>
    </row>
    <row r="151" spans="1:11">
      <c r="A151" s="269" t="s">
        <v>254</v>
      </c>
      <c r="B151" s="32">
        <v>1</v>
      </c>
      <c r="C151" s="32">
        <v>0</v>
      </c>
      <c r="D151" s="32">
        <v>1</v>
      </c>
      <c r="E151" s="32">
        <v>0</v>
      </c>
      <c r="F151" s="291">
        <v>61.1175</v>
      </c>
      <c r="G151" s="291">
        <v>0</v>
      </c>
      <c r="H151" s="291">
        <v>64.13</v>
      </c>
      <c r="I151" s="291">
        <v>0</v>
      </c>
      <c r="J151" s="291">
        <v>61.523803159173752</v>
      </c>
      <c r="K151" s="291">
        <v>61.523800000000001</v>
      </c>
    </row>
    <row r="152" spans="1:11">
      <c r="A152" s="269" t="s">
        <v>256</v>
      </c>
      <c r="B152" s="32">
        <v>1</v>
      </c>
      <c r="C152" s="32">
        <v>1</v>
      </c>
      <c r="D152" s="32">
        <v>1</v>
      </c>
      <c r="E152" s="32">
        <v>1</v>
      </c>
      <c r="F152" s="291">
        <v>21.40111111111111</v>
      </c>
      <c r="G152" s="291">
        <v>22.23</v>
      </c>
      <c r="H152" s="291">
        <v>21.634999999999998</v>
      </c>
      <c r="I152" s="291">
        <v>21.35</v>
      </c>
      <c r="J152" s="291">
        <v>21.55354611111111</v>
      </c>
      <c r="K152" s="291">
        <v>21.553550000000001</v>
      </c>
    </row>
    <row r="153" spans="1:11">
      <c r="A153" s="269" t="s">
        <v>257</v>
      </c>
      <c r="B153" s="32">
        <v>1</v>
      </c>
      <c r="C153" s="32">
        <v>1</v>
      </c>
      <c r="D153" s="32">
        <v>1</v>
      </c>
      <c r="E153" s="32">
        <v>1</v>
      </c>
      <c r="F153" s="291">
        <v>16.917879135939017</v>
      </c>
      <c r="G153" s="291">
        <v>17.84</v>
      </c>
      <c r="H153" s="291">
        <v>18.13</v>
      </c>
      <c r="I153" s="291">
        <v>18.03</v>
      </c>
      <c r="J153" s="291">
        <v>17.220009944788579</v>
      </c>
      <c r="K153" s="291">
        <v>17.220009999999998</v>
      </c>
    </row>
    <row r="154" spans="1:11">
      <c r="A154" s="269" t="s">
        <v>258</v>
      </c>
      <c r="B154" s="32">
        <v>1</v>
      </c>
      <c r="C154" s="32">
        <v>1</v>
      </c>
      <c r="D154" s="32">
        <v>1</v>
      </c>
      <c r="E154" s="32">
        <v>0</v>
      </c>
      <c r="F154" s="291">
        <v>15.175505092125482</v>
      </c>
      <c r="G154" s="291">
        <v>15.660784313725491</v>
      </c>
      <c r="H154" s="291">
        <v>15.844999999999999</v>
      </c>
      <c r="I154" s="291">
        <v>0</v>
      </c>
      <c r="J154" s="291">
        <v>15.328060808502631</v>
      </c>
      <c r="K154" s="291">
        <v>15.328060000000001</v>
      </c>
    </row>
    <row r="155" spans="1:11">
      <c r="A155" s="269" t="s">
        <v>259</v>
      </c>
      <c r="B155" s="32">
        <v>1</v>
      </c>
      <c r="C155" s="32">
        <v>1</v>
      </c>
      <c r="D155" s="32">
        <v>1</v>
      </c>
      <c r="E155" s="32">
        <v>1</v>
      </c>
      <c r="F155" s="291">
        <v>17.719725064096775</v>
      </c>
      <c r="G155" s="291">
        <v>19.563354746686564</v>
      </c>
      <c r="H155" s="291">
        <v>18.945</v>
      </c>
      <c r="I155" s="291">
        <v>15.765340821505657</v>
      </c>
      <c r="J155" s="291">
        <v>18.094698715521265</v>
      </c>
      <c r="K155" s="291">
        <v>18.0947</v>
      </c>
    </row>
    <row r="156" spans="1:11">
      <c r="A156" s="269" t="s">
        <v>260</v>
      </c>
      <c r="B156" s="32">
        <v>1</v>
      </c>
      <c r="C156" s="32">
        <v>1</v>
      </c>
      <c r="D156" s="32">
        <v>1</v>
      </c>
      <c r="E156" s="32">
        <v>1</v>
      </c>
      <c r="F156" s="291">
        <v>15.765333333333334</v>
      </c>
      <c r="G156" s="291">
        <v>16.333333333333332</v>
      </c>
      <c r="H156" s="291">
        <v>15.945</v>
      </c>
      <c r="I156" s="291">
        <v>16</v>
      </c>
      <c r="J156" s="291">
        <v>15.878145666666667</v>
      </c>
      <c r="K156" s="291">
        <v>15.87815</v>
      </c>
    </row>
    <row r="157" spans="1:11">
      <c r="A157" s="269" t="s">
        <v>261</v>
      </c>
      <c r="B157" s="32">
        <v>1</v>
      </c>
      <c r="C157" s="32">
        <v>0</v>
      </c>
      <c r="D157" s="32">
        <v>1</v>
      </c>
      <c r="E157" s="32">
        <v>0</v>
      </c>
      <c r="F157" s="291">
        <v>17.164999999999999</v>
      </c>
      <c r="G157" s="291">
        <v>0</v>
      </c>
      <c r="H157" s="291">
        <v>17.45</v>
      </c>
      <c r="I157" s="291">
        <v>0</v>
      </c>
      <c r="J157" s="291">
        <v>17.203438639125149</v>
      </c>
      <c r="K157" s="291">
        <v>17.203440000000001</v>
      </c>
    </row>
    <row r="158" spans="1:11">
      <c r="A158" s="269" t="s">
        <v>262</v>
      </c>
      <c r="B158" s="32">
        <v>1</v>
      </c>
      <c r="C158" s="32">
        <v>0</v>
      </c>
      <c r="D158" s="32">
        <v>1</v>
      </c>
      <c r="E158" s="32">
        <v>1</v>
      </c>
      <c r="F158" s="291">
        <v>7.1598247066581031</v>
      </c>
      <c r="G158" s="291">
        <v>0</v>
      </c>
      <c r="H158" s="291">
        <v>7.1449999999999996</v>
      </c>
      <c r="I158" s="291">
        <v>7.15</v>
      </c>
      <c r="J158" s="291">
        <v>7.1576125190786879</v>
      </c>
      <c r="K158" s="291">
        <v>7.15761</v>
      </c>
    </row>
    <row r="159" spans="1:11">
      <c r="A159" s="269" t="s">
        <v>263</v>
      </c>
      <c r="B159" s="32">
        <v>1</v>
      </c>
      <c r="C159" s="32">
        <v>0</v>
      </c>
      <c r="D159" s="32">
        <v>1</v>
      </c>
      <c r="E159" s="32">
        <v>0</v>
      </c>
      <c r="F159" s="291">
        <v>21.642857142857142</v>
      </c>
      <c r="G159" s="291">
        <v>0</v>
      </c>
      <c r="H159" s="291">
        <v>21.5</v>
      </c>
      <c r="I159" s="291">
        <v>0</v>
      </c>
      <c r="J159" s="291">
        <v>21.623589654573859</v>
      </c>
      <c r="K159" s="291">
        <v>21.62359</v>
      </c>
    </row>
    <row r="160" spans="1:11">
      <c r="A160" s="269" t="s">
        <v>264</v>
      </c>
      <c r="B160" s="32">
        <v>1</v>
      </c>
      <c r="C160" s="32">
        <v>0</v>
      </c>
      <c r="D160" s="32">
        <v>1</v>
      </c>
      <c r="E160" s="32">
        <v>0</v>
      </c>
      <c r="F160" s="291">
        <v>42.5</v>
      </c>
      <c r="G160" s="291">
        <v>0</v>
      </c>
      <c r="H160" s="291">
        <v>45.69</v>
      </c>
      <c r="I160" s="291">
        <v>0</v>
      </c>
      <c r="J160" s="291">
        <v>42.93024301336574</v>
      </c>
      <c r="K160" s="291">
        <v>42.930239999999998</v>
      </c>
    </row>
    <row r="161" spans="1:11">
      <c r="A161" s="269" t="s">
        <v>266</v>
      </c>
      <c r="B161" s="32">
        <v>1</v>
      </c>
      <c r="C161" s="32">
        <v>1</v>
      </c>
      <c r="D161" s="32">
        <v>1</v>
      </c>
      <c r="E161" s="32">
        <v>0</v>
      </c>
      <c r="F161" s="291">
        <v>18.039819564479004</v>
      </c>
      <c r="G161" s="291">
        <v>19</v>
      </c>
      <c r="H161" s="291">
        <v>18.524999999999999</v>
      </c>
      <c r="I161" s="291">
        <v>0</v>
      </c>
      <c r="J161" s="291">
        <v>18.246291228156657</v>
      </c>
      <c r="K161" s="291">
        <v>18.246289999999998</v>
      </c>
    </row>
    <row r="162" spans="1:11">
      <c r="A162" s="269" t="s">
        <v>267</v>
      </c>
      <c r="B162" s="32">
        <v>1</v>
      </c>
      <c r="C162" s="32">
        <v>1</v>
      </c>
      <c r="D162" s="32">
        <v>1</v>
      </c>
      <c r="E162" s="32">
        <v>0</v>
      </c>
      <c r="F162" s="291">
        <v>33.714902941815218</v>
      </c>
      <c r="G162" s="291">
        <v>22.969737570058868</v>
      </c>
      <c r="H162" s="291">
        <v>28.712171962573581</v>
      </c>
      <c r="I162" s="291">
        <v>0</v>
      </c>
      <c r="J162" s="291">
        <v>31.45281634412197</v>
      </c>
      <c r="K162" s="291">
        <v>31.452819999999999</v>
      </c>
    </row>
    <row r="163" spans="1:11">
      <c r="A163" s="269" t="s">
        <v>268</v>
      </c>
      <c r="B163" s="32">
        <v>1</v>
      </c>
      <c r="C163" s="32">
        <v>0</v>
      </c>
      <c r="D163" s="32">
        <v>0</v>
      </c>
      <c r="E163" s="32">
        <v>0</v>
      </c>
      <c r="F163" s="291">
        <v>14.322020692517635</v>
      </c>
      <c r="G163" s="291">
        <v>0</v>
      </c>
      <c r="H163" s="291">
        <v>0</v>
      </c>
      <c r="I163" s="291">
        <v>0</v>
      </c>
      <c r="J163" s="291">
        <v>14.322020692517635</v>
      </c>
      <c r="K163" s="291">
        <v>14.32202</v>
      </c>
    </row>
    <row r="164" spans="1:11">
      <c r="A164" s="269" t="s">
        <v>270</v>
      </c>
      <c r="B164" s="32">
        <v>1</v>
      </c>
      <c r="C164" s="32">
        <v>1</v>
      </c>
      <c r="D164" s="32">
        <v>1</v>
      </c>
      <c r="E164" s="32">
        <v>1</v>
      </c>
      <c r="F164" s="291">
        <v>1.5566616609530368</v>
      </c>
      <c r="G164" s="291">
        <v>1.47</v>
      </c>
      <c r="H164" s="291">
        <v>1.625</v>
      </c>
      <c r="I164" s="291">
        <v>1.6333333333333335</v>
      </c>
      <c r="J164" s="291">
        <v>1.5526647692652287</v>
      </c>
      <c r="K164" s="291">
        <v>1.5526599999999999</v>
      </c>
    </row>
    <row r="165" spans="1:11">
      <c r="A165" s="269" t="s">
        <v>271</v>
      </c>
      <c r="B165" s="32">
        <v>1</v>
      </c>
      <c r="C165" s="32">
        <v>1</v>
      </c>
      <c r="D165" s="32">
        <v>1</v>
      </c>
      <c r="E165" s="32">
        <v>1</v>
      </c>
      <c r="F165" s="291">
        <v>1.0672146401763816</v>
      </c>
      <c r="G165" s="291">
        <v>0.97</v>
      </c>
      <c r="H165" s="291">
        <v>1.0750000000000002</v>
      </c>
      <c r="I165" s="291">
        <v>1.2864416601135915</v>
      </c>
      <c r="J165" s="291">
        <v>1.0581499819881963</v>
      </c>
      <c r="K165" s="291">
        <v>1.0581499999999999</v>
      </c>
    </row>
    <row r="166" spans="1:11">
      <c r="A166" s="269" t="s">
        <v>272</v>
      </c>
      <c r="B166" s="32">
        <v>1</v>
      </c>
      <c r="C166" s="32">
        <v>1</v>
      </c>
      <c r="D166" s="32">
        <v>1</v>
      </c>
      <c r="E166" s="32">
        <v>1</v>
      </c>
      <c r="F166" s="291">
        <v>1.1354545454545453</v>
      </c>
      <c r="G166" s="291">
        <v>1.1833333333333333</v>
      </c>
      <c r="H166" s="291">
        <v>1.1749999999999998</v>
      </c>
      <c r="I166" s="291">
        <v>1.125</v>
      </c>
      <c r="J166" s="291">
        <v>1.1469769696969694</v>
      </c>
      <c r="K166" s="291">
        <v>1.1469800000000001</v>
      </c>
    </row>
    <row r="167" spans="1:11">
      <c r="A167" s="269" t="s">
        <v>274</v>
      </c>
      <c r="B167" s="32">
        <v>1</v>
      </c>
      <c r="C167" s="32">
        <v>1</v>
      </c>
      <c r="D167" s="32">
        <v>1</v>
      </c>
      <c r="E167" s="32">
        <v>0</v>
      </c>
      <c r="F167" s="291">
        <v>1.2743795193463912</v>
      </c>
      <c r="G167" s="291">
        <v>1.2749999999999999</v>
      </c>
      <c r="H167" s="291">
        <v>1.3</v>
      </c>
      <c r="I167" s="291">
        <v>0</v>
      </c>
      <c r="J167" s="291">
        <v>1.2773881451122113</v>
      </c>
      <c r="K167" s="291">
        <v>1.27739</v>
      </c>
    </row>
    <row r="168" spans="1:11">
      <c r="A168" s="269" t="s">
        <v>275</v>
      </c>
      <c r="B168" s="32">
        <v>1</v>
      </c>
      <c r="C168" s="32">
        <v>1</v>
      </c>
      <c r="D168" s="32">
        <v>1</v>
      </c>
      <c r="E168" s="32">
        <v>0</v>
      </c>
      <c r="F168" s="291">
        <v>1.117948717948718</v>
      </c>
      <c r="G168" s="291">
        <v>0.9966666666666667</v>
      </c>
      <c r="H168" s="291">
        <v>1.0751744044572491</v>
      </c>
      <c r="I168" s="291">
        <v>0</v>
      </c>
      <c r="J168" s="291">
        <v>1.0939718656508788</v>
      </c>
      <c r="K168" s="291">
        <v>1.0939700000000001</v>
      </c>
    </row>
    <row r="169" spans="1:11">
      <c r="A169" s="269" t="s">
        <v>276</v>
      </c>
      <c r="B169" s="32">
        <v>1</v>
      </c>
      <c r="C169" s="32">
        <v>1</v>
      </c>
      <c r="D169" s="32">
        <v>1</v>
      </c>
      <c r="E169" s="32">
        <v>1</v>
      </c>
      <c r="F169" s="291">
        <v>0.94086519841286542</v>
      </c>
      <c r="G169" s="291">
        <v>1.0533333333333335</v>
      </c>
      <c r="H169" s="291">
        <v>0.94</v>
      </c>
      <c r="I169" s="291">
        <v>1.0496296296296297</v>
      </c>
      <c r="J169" s="291">
        <v>0.96059083608477491</v>
      </c>
      <c r="K169" s="291">
        <v>0.96059000000000005</v>
      </c>
    </row>
    <row r="170" spans="1:11">
      <c r="A170" s="269" t="s">
        <v>2147</v>
      </c>
      <c r="B170" s="32">
        <v>1</v>
      </c>
      <c r="C170" s="32">
        <v>0</v>
      </c>
      <c r="D170" s="32">
        <v>1</v>
      </c>
      <c r="E170" s="32">
        <v>0</v>
      </c>
      <c r="F170" s="291">
        <v>1.151558496687098</v>
      </c>
      <c r="G170" s="291">
        <v>0</v>
      </c>
      <c r="H170" s="291">
        <v>1.125</v>
      </c>
      <c r="I170" s="291">
        <v>0</v>
      </c>
      <c r="J170" s="291">
        <v>1.1479764880209158</v>
      </c>
      <c r="K170" s="291">
        <v>1.14798</v>
      </c>
    </row>
    <row r="171" spans="1:11">
      <c r="A171" s="269" t="s">
        <v>278</v>
      </c>
      <c r="B171" s="32">
        <v>1</v>
      </c>
      <c r="C171" s="32">
        <v>0</v>
      </c>
      <c r="D171" s="32">
        <v>1</v>
      </c>
      <c r="E171" s="32">
        <v>0</v>
      </c>
      <c r="F171" s="291">
        <v>2.1333333333333333</v>
      </c>
      <c r="G171" s="291">
        <v>0</v>
      </c>
      <c r="H171" s="291">
        <v>3.3</v>
      </c>
      <c r="I171" s="291">
        <v>0</v>
      </c>
      <c r="J171" s="291">
        <v>2.2906844876468209</v>
      </c>
      <c r="K171" s="291">
        <v>2.29068</v>
      </c>
    </row>
    <row r="172" spans="1:11">
      <c r="A172" s="269" t="s">
        <v>279</v>
      </c>
      <c r="B172" s="32">
        <v>1</v>
      </c>
      <c r="C172" s="32">
        <v>0</v>
      </c>
      <c r="D172" s="32">
        <v>1</v>
      </c>
      <c r="E172" s="32">
        <v>0</v>
      </c>
      <c r="F172" s="291">
        <v>3.1666666666666665</v>
      </c>
      <c r="G172" s="291">
        <v>0</v>
      </c>
      <c r="H172" s="291">
        <v>3.5</v>
      </c>
      <c r="I172" s="291">
        <v>0</v>
      </c>
      <c r="J172" s="291">
        <v>3.2116241393276632</v>
      </c>
      <c r="K172" s="291">
        <v>3.2116199999999999</v>
      </c>
    </row>
    <row r="173" spans="1:11">
      <c r="A173" s="269" t="s">
        <v>280</v>
      </c>
      <c r="B173" s="32">
        <v>1</v>
      </c>
      <c r="C173" s="32">
        <v>0</v>
      </c>
      <c r="D173" s="32">
        <v>1</v>
      </c>
      <c r="E173" s="32">
        <v>0</v>
      </c>
      <c r="F173" s="291">
        <v>6.5</v>
      </c>
      <c r="G173" s="291">
        <v>0</v>
      </c>
      <c r="H173" s="291">
        <v>6.5</v>
      </c>
      <c r="I173" s="291">
        <v>0</v>
      </c>
      <c r="J173" s="291">
        <v>6.5000000000000009</v>
      </c>
      <c r="K173" s="291">
        <v>6.5</v>
      </c>
    </row>
    <row r="174" spans="1:11">
      <c r="A174" s="269" t="s">
        <v>284</v>
      </c>
      <c r="B174" s="32">
        <v>1</v>
      </c>
      <c r="C174" s="32">
        <v>1</v>
      </c>
      <c r="D174" s="32">
        <v>1</v>
      </c>
      <c r="E174" s="32">
        <v>1</v>
      </c>
      <c r="F174" s="291">
        <v>3.4153846153846157</v>
      </c>
      <c r="G174" s="291">
        <v>3.7833333333333332</v>
      </c>
      <c r="H174" s="291">
        <v>4.1999999999999993</v>
      </c>
      <c r="I174" s="291">
        <v>3.9</v>
      </c>
      <c r="J174" s="291">
        <v>3.5702871794871793</v>
      </c>
      <c r="K174" s="291">
        <v>3.57029</v>
      </c>
    </row>
    <row r="175" spans="1:11">
      <c r="A175" s="269" t="s">
        <v>285</v>
      </c>
      <c r="B175" s="32">
        <v>1</v>
      </c>
      <c r="C175" s="32">
        <v>0</v>
      </c>
      <c r="D175" s="32">
        <v>1</v>
      </c>
      <c r="E175" s="32">
        <v>0</v>
      </c>
      <c r="F175" s="291">
        <v>4.3499999999999996</v>
      </c>
      <c r="G175" s="291">
        <v>0</v>
      </c>
      <c r="H175" s="291">
        <v>3.39</v>
      </c>
      <c r="I175" s="291">
        <v>0</v>
      </c>
      <c r="J175" s="291">
        <v>4.2205224787363305</v>
      </c>
      <c r="K175" s="291">
        <v>4.2205199999999996</v>
      </c>
    </row>
    <row r="176" spans="1:11">
      <c r="A176" s="269" t="s">
        <v>286</v>
      </c>
      <c r="B176" s="32">
        <v>1</v>
      </c>
      <c r="C176" s="32">
        <v>1</v>
      </c>
      <c r="D176" s="32">
        <v>1</v>
      </c>
      <c r="E176" s="32">
        <v>1</v>
      </c>
      <c r="F176" s="291">
        <v>3.9411678696595609</v>
      </c>
      <c r="G176" s="291">
        <v>3.4168064792756709</v>
      </c>
      <c r="H176" s="291">
        <v>3.7551041504910838</v>
      </c>
      <c r="I176" s="291">
        <v>2.8417004382094686</v>
      </c>
      <c r="J176" s="291">
        <v>3.8144753917893888</v>
      </c>
      <c r="K176" s="291">
        <v>3.8144800000000001</v>
      </c>
    </row>
    <row r="177" spans="1:11">
      <c r="A177" s="269" t="s">
        <v>287</v>
      </c>
      <c r="B177" s="32">
        <v>1</v>
      </c>
      <c r="C177" s="32">
        <v>0</v>
      </c>
      <c r="D177" s="32">
        <v>0</v>
      </c>
      <c r="E177" s="32">
        <v>1</v>
      </c>
      <c r="F177" s="291">
        <v>2.8970880843077103</v>
      </c>
      <c r="G177" s="291">
        <v>0</v>
      </c>
      <c r="H177" s="291">
        <v>0</v>
      </c>
      <c r="I177" s="291">
        <v>2.8714345563326011</v>
      </c>
      <c r="J177" s="291">
        <v>2.896285320847265</v>
      </c>
      <c r="K177" s="291">
        <v>2.89629</v>
      </c>
    </row>
    <row r="178" spans="1:11">
      <c r="A178" s="269" t="s">
        <v>288</v>
      </c>
      <c r="B178" s="32">
        <v>1</v>
      </c>
      <c r="C178" s="32">
        <v>1</v>
      </c>
      <c r="D178" s="32">
        <v>1</v>
      </c>
      <c r="E178" s="32">
        <v>0</v>
      </c>
      <c r="F178" s="291">
        <v>4.346954767496225</v>
      </c>
      <c r="G178" s="291">
        <v>4.4394431668046543</v>
      </c>
      <c r="H178" s="291">
        <v>3.5674096876108834</v>
      </c>
      <c r="I178" s="291">
        <v>0</v>
      </c>
      <c r="J178" s="291">
        <v>4.2729667527840709</v>
      </c>
      <c r="K178" s="291">
        <v>4.2729699999999999</v>
      </c>
    </row>
    <row r="179" spans="1:11">
      <c r="A179" s="269" t="s">
        <v>289</v>
      </c>
      <c r="B179" s="32">
        <v>1</v>
      </c>
      <c r="C179" s="32">
        <v>0</v>
      </c>
      <c r="D179" s="32">
        <v>0</v>
      </c>
      <c r="E179" s="32">
        <v>0</v>
      </c>
      <c r="F179" s="291">
        <v>3.12</v>
      </c>
      <c r="G179" s="291">
        <v>0</v>
      </c>
      <c r="H179" s="291">
        <v>0</v>
      </c>
      <c r="I179" s="291">
        <v>0</v>
      </c>
      <c r="J179" s="291">
        <v>3.12</v>
      </c>
      <c r="K179" s="291">
        <v>3.12</v>
      </c>
    </row>
    <row r="180" spans="1:11">
      <c r="A180" s="269" t="s">
        <v>291</v>
      </c>
      <c r="B180" s="32">
        <v>1</v>
      </c>
      <c r="C180" s="32">
        <v>1</v>
      </c>
      <c r="D180" s="32">
        <v>1</v>
      </c>
      <c r="E180" s="32">
        <v>0</v>
      </c>
      <c r="F180" s="291">
        <v>3.5</v>
      </c>
      <c r="G180" s="291">
        <v>3.5</v>
      </c>
      <c r="H180" s="291">
        <v>3.55</v>
      </c>
      <c r="I180" s="291">
        <v>0</v>
      </c>
      <c r="J180" s="291">
        <v>3.5056806550665303</v>
      </c>
      <c r="K180" s="291">
        <v>3.5056799999999999</v>
      </c>
    </row>
    <row r="181" spans="1:11">
      <c r="A181" s="269" t="s">
        <v>292</v>
      </c>
      <c r="B181" s="32">
        <v>1</v>
      </c>
      <c r="C181" s="32">
        <v>1</v>
      </c>
      <c r="D181" s="32">
        <v>1</v>
      </c>
      <c r="E181" s="32">
        <v>0</v>
      </c>
      <c r="F181" s="291">
        <v>3.5653846153846152</v>
      </c>
      <c r="G181" s="291">
        <v>3.6333333333333333</v>
      </c>
      <c r="H181" s="291">
        <v>3.65</v>
      </c>
      <c r="I181" s="291">
        <v>0</v>
      </c>
      <c r="J181" s="291">
        <v>3.5857084743983414</v>
      </c>
      <c r="K181" s="291">
        <v>3.5857100000000002</v>
      </c>
    </row>
    <row r="182" spans="1:11">
      <c r="A182" s="269" t="s">
        <v>296</v>
      </c>
      <c r="B182" s="32">
        <v>1</v>
      </c>
      <c r="C182" s="32">
        <v>1</v>
      </c>
      <c r="D182" s="32">
        <v>1</v>
      </c>
      <c r="E182" s="32">
        <v>1</v>
      </c>
      <c r="F182" s="291">
        <v>5.3602433027016305</v>
      </c>
      <c r="G182" s="291">
        <v>5.0884615384615381</v>
      </c>
      <c r="H182" s="291">
        <v>5</v>
      </c>
      <c r="I182" s="291">
        <v>5.8</v>
      </c>
      <c r="J182" s="291">
        <v>5.2885163084466384</v>
      </c>
      <c r="K182" s="291">
        <v>5.2885200000000001</v>
      </c>
    </row>
    <row r="183" spans="1:11">
      <c r="A183" s="269" t="s">
        <v>297</v>
      </c>
      <c r="B183" s="32">
        <v>1</v>
      </c>
      <c r="C183" s="32">
        <v>1</v>
      </c>
      <c r="D183" s="32">
        <v>1</v>
      </c>
      <c r="E183" s="32">
        <v>1</v>
      </c>
      <c r="F183" s="291">
        <v>2.086476872953845</v>
      </c>
      <c r="G183" s="291">
        <v>2</v>
      </c>
      <c r="H183" s="291">
        <v>2.3499999999999996</v>
      </c>
      <c r="I183" s="291">
        <v>2</v>
      </c>
      <c r="J183" s="291">
        <v>2.1004215335431375</v>
      </c>
      <c r="K183" s="291">
        <v>2.1004200000000002</v>
      </c>
    </row>
    <row r="184" spans="1:11">
      <c r="A184" s="269" t="s">
        <v>298</v>
      </c>
      <c r="B184" s="32">
        <v>1</v>
      </c>
      <c r="C184" s="32">
        <v>1</v>
      </c>
      <c r="D184" s="32">
        <v>0</v>
      </c>
      <c r="E184" s="32">
        <v>0</v>
      </c>
      <c r="F184" s="291">
        <v>2.75</v>
      </c>
      <c r="G184" s="291">
        <v>2.2333333333333338</v>
      </c>
      <c r="H184" s="291">
        <v>0</v>
      </c>
      <c r="I184" s="291">
        <v>0</v>
      </c>
      <c r="J184" s="291">
        <v>2.6581216320246344</v>
      </c>
      <c r="K184" s="291">
        <v>2.6581199999999998</v>
      </c>
    </row>
    <row r="185" spans="1:11">
      <c r="A185" s="269" t="s">
        <v>300</v>
      </c>
      <c r="B185" s="32">
        <v>1</v>
      </c>
      <c r="C185" s="32">
        <v>1</v>
      </c>
      <c r="D185" s="32">
        <v>1</v>
      </c>
      <c r="E185" s="32">
        <v>1</v>
      </c>
      <c r="F185" s="291">
        <v>0.45508845064854242</v>
      </c>
      <c r="G185" s="291">
        <v>0.56000000000000005</v>
      </c>
      <c r="H185" s="291">
        <v>0.46</v>
      </c>
      <c r="I185" s="291">
        <v>0.5</v>
      </c>
      <c r="J185" s="291">
        <v>0.47282297686176222</v>
      </c>
      <c r="K185" s="291">
        <v>0.47282000000000002</v>
      </c>
    </row>
    <row r="186" spans="1:11">
      <c r="A186" s="269" t="s">
        <v>306</v>
      </c>
      <c r="B186" s="32">
        <v>1</v>
      </c>
      <c r="C186" s="32">
        <v>1</v>
      </c>
      <c r="D186" s="32">
        <v>1</v>
      </c>
      <c r="E186" s="32">
        <v>1</v>
      </c>
      <c r="F186" s="291">
        <v>4.6210518953623874</v>
      </c>
      <c r="G186" s="291">
        <v>4.6477777777777787</v>
      </c>
      <c r="H186" s="291">
        <v>4.75</v>
      </c>
      <c r="I186" s="291">
        <v>4.6785285516442672</v>
      </c>
      <c r="J186" s="291">
        <v>4.6408028839636168</v>
      </c>
      <c r="K186" s="291">
        <v>4.6407999999999996</v>
      </c>
    </row>
    <row r="187" spans="1:11">
      <c r="A187" s="269" t="s">
        <v>307</v>
      </c>
      <c r="B187" s="32">
        <v>1</v>
      </c>
      <c r="C187" s="32">
        <v>1</v>
      </c>
      <c r="D187" s="32">
        <v>1</v>
      </c>
      <c r="E187" s="32">
        <v>1</v>
      </c>
      <c r="F187" s="291">
        <v>4.5979399491789739</v>
      </c>
      <c r="G187" s="291">
        <v>4.666666666666667</v>
      </c>
      <c r="H187" s="291">
        <v>4.6500000000000004</v>
      </c>
      <c r="I187" s="291">
        <v>4.95</v>
      </c>
      <c r="J187" s="291">
        <v>4.6223999104820965</v>
      </c>
      <c r="K187" s="291">
        <v>4.6223999999999998</v>
      </c>
    </row>
    <row r="188" spans="1:11">
      <c r="A188" s="269" t="s">
        <v>308</v>
      </c>
      <c r="B188" s="32">
        <v>1</v>
      </c>
      <c r="C188" s="32">
        <v>1</v>
      </c>
      <c r="D188" s="32">
        <v>1</v>
      </c>
      <c r="E188" s="32">
        <v>1</v>
      </c>
      <c r="F188" s="291">
        <v>7.0172530160015336</v>
      </c>
      <c r="G188" s="291">
        <v>7.2092863493430954</v>
      </c>
      <c r="H188" s="291">
        <v>7.2</v>
      </c>
      <c r="I188" s="291">
        <v>6.9572134000653651</v>
      </c>
      <c r="J188" s="291">
        <v>7.0657301533934325</v>
      </c>
      <c r="K188" s="291">
        <v>7.0657300000000003</v>
      </c>
    </row>
    <row r="189" spans="1:11">
      <c r="A189" s="269" t="s">
        <v>309</v>
      </c>
      <c r="B189" s="32">
        <v>1</v>
      </c>
      <c r="C189" s="32">
        <v>1</v>
      </c>
      <c r="D189" s="32">
        <v>1</v>
      </c>
      <c r="E189" s="32">
        <v>0</v>
      </c>
      <c r="F189" s="291">
        <v>5.6926474378554168</v>
      </c>
      <c r="G189" s="291">
        <v>5.6968486536767129</v>
      </c>
      <c r="H189" s="291">
        <v>6.2514091420877191</v>
      </c>
      <c r="I189" s="291">
        <v>0</v>
      </c>
      <c r="J189" s="291">
        <v>5.7567923062343977</v>
      </c>
      <c r="K189" s="291">
        <v>5.7567899999999996</v>
      </c>
    </row>
    <row r="190" spans="1:11">
      <c r="A190" s="269" t="s">
        <v>311</v>
      </c>
      <c r="B190" s="32">
        <v>1</v>
      </c>
      <c r="C190" s="32">
        <v>1</v>
      </c>
      <c r="D190" s="32">
        <v>1</v>
      </c>
      <c r="E190" s="32">
        <v>1</v>
      </c>
      <c r="F190" s="291">
        <v>8.2292307692307691</v>
      </c>
      <c r="G190" s="291">
        <v>8.2999999999999989</v>
      </c>
      <c r="H190" s="291">
        <v>8.4499999999999993</v>
      </c>
      <c r="I190" s="291">
        <v>8</v>
      </c>
      <c r="J190" s="291">
        <v>8.2593623076923066</v>
      </c>
      <c r="K190" s="291">
        <v>8.2593599999999991</v>
      </c>
    </row>
    <row r="191" spans="1:11">
      <c r="A191" s="269" t="s">
        <v>315</v>
      </c>
      <c r="B191" s="32">
        <v>1</v>
      </c>
      <c r="C191" s="32">
        <v>1</v>
      </c>
      <c r="D191" s="32">
        <v>1</v>
      </c>
      <c r="E191" s="32">
        <v>1</v>
      </c>
      <c r="F191" s="291">
        <v>6.2567790978152216</v>
      </c>
      <c r="G191" s="291">
        <v>6.083333333333333</v>
      </c>
      <c r="H191" s="291">
        <v>5.9</v>
      </c>
      <c r="I191" s="291">
        <v>5.3261406901464694</v>
      </c>
      <c r="J191" s="291">
        <v>6.1690612868511403</v>
      </c>
      <c r="K191" s="291">
        <v>6.16906</v>
      </c>
    </row>
    <row r="192" spans="1:11">
      <c r="A192" s="269" t="s">
        <v>316</v>
      </c>
      <c r="B192" s="32">
        <v>1</v>
      </c>
      <c r="C192" s="32">
        <v>1</v>
      </c>
      <c r="D192" s="32">
        <v>1</v>
      </c>
      <c r="E192" s="32">
        <v>1</v>
      </c>
      <c r="F192" s="291">
        <v>5.1557547070153396</v>
      </c>
      <c r="G192" s="291">
        <v>4.9250000000000007</v>
      </c>
      <c r="H192" s="291">
        <v>5.4</v>
      </c>
      <c r="I192" s="291">
        <v>5.172770655841135</v>
      </c>
      <c r="J192" s="291">
        <v>5.147721076479268</v>
      </c>
      <c r="K192" s="291">
        <v>5.1477199999999996</v>
      </c>
    </row>
    <row r="193" spans="1:11">
      <c r="A193" s="269" t="s">
        <v>318</v>
      </c>
      <c r="B193" s="32">
        <v>1</v>
      </c>
      <c r="C193" s="32">
        <v>1</v>
      </c>
      <c r="D193" s="32">
        <v>1</v>
      </c>
      <c r="E193" s="32">
        <v>1</v>
      </c>
      <c r="F193" s="291">
        <v>5.2523076923076921</v>
      </c>
      <c r="G193" s="291">
        <v>5.2700000000000005</v>
      </c>
      <c r="H193" s="291">
        <v>5.4049999999999994</v>
      </c>
      <c r="I193" s="291">
        <v>5.1349999999999998</v>
      </c>
      <c r="J193" s="291">
        <v>5.2692830769230774</v>
      </c>
      <c r="K193" s="291">
        <v>5.2692800000000002</v>
      </c>
    </row>
    <row r="194" spans="1:11">
      <c r="A194" s="269" t="s">
        <v>319</v>
      </c>
      <c r="B194" s="32">
        <v>1</v>
      </c>
      <c r="C194" s="32">
        <v>1</v>
      </c>
      <c r="D194" s="32">
        <v>1</v>
      </c>
      <c r="E194" s="32">
        <v>0</v>
      </c>
      <c r="F194" s="291">
        <v>3.4</v>
      </c>
      <c r="G194" s="291">
        <v>3.3</v>
      </c>
      <c r="H194" s="291">
        <v>3.2</v>
      </c>
      <c r="I194" s="291">
        <v>0</v>
      </c>
      <c r="J194" s="291">
        <v>3.3615148413510747</v>
      </c>
      <c r="K194" s="291">
        <v>3.36151</v>
      </c>
    </row>
    <row r="195" spans="1:11">
      <c r="A195" s="269" t="s">
        <v>320</v>
      </c>
      <c r="B195" s="32">
        <v>1</v>
      </c>
      <c r="C195" s="32">
        <v>1</v>
      </c>
      <c r="D195" s="32">
        <v>1</v>
      </c>
      <c r="E195" s="32">
        <v>0</v>
      </c>
      <c r="F195" s="291">
        <v>5.8222222222222211</v>
      </c>
      <c r="G195" s="291">
        <v>5.7549999999999999</v>
      </c>
      <c r="H195" s="291">
        <v>5.6</v>
      </c>
      <c r="I195" s="291">
        <v>0</v>
      </c>
      <c r="J195" s="291">
        <v>5.7863789377914241</v>
      </c>
      <c r="K195" s="291">
        <v>5.7863800000000003</v>
      </c>
    </row>
    <row r="196" spans="1:11">
      <c r="A196" s="269" t="s">
        <v>324</v>
      </c>
      <c r="B196" s="32">
        <v>1</v>
      </c>
      <c r="C196" s="32">
        <v>1</v>
      </c>
      <c r="D196" s="32">
        <v>1</v>
      </c>
      <c r="E196" s="32">
        <v>1</v>
      </c>
      <c r="F196" s="291">
        <v>9.8201960784313709</v>
      </c>
      <c r="G196" s="291">
        <v>10.343529411764706</v>
      </c>
      <c r="H196" s="291">
        <v>8.7735294117647058</v>
      </c>
      <c r="I196" s="291">
        <v>11.26705882352941</v>
      </c>
      <c r="J196" s="291">
        <v>9.8178872549019598</v>
      </c>
      <c r="K196" s="291">
        <v>9.8178900000000002</v>
      </c>
    </row>
    <row r="197" spans="1:11">
      <c r="A197" s="269" t="s">
        <v>325</v>
      </c>
      <c r="B197" s="32">
        <v>1</v>
      </c>
      <c r="C197" s="32">
        <v>1</v>
      </c>
      <c r="D197" s="32">
        <v>1</v>
      </c>
      <c r="E197" s="32">
        <v>0</v>
      </c>
      <c r="F197" s="291">
        <v>11.638883184756168</v>
      </c>
      <c r="G197" s="291">
        <v>11.934739365431634</v>
      </c>
      <c r="H197" s="291">
        <v>11.620000000000001</v>
      </c>
      <c r="I197" s="291">
        <v>0</v>
      </c>
      <c r="J197" s="291">
        <v>11.683372251609892</v>
      </c>
      <c r="K197" s="291">
        <v>11.68337</v>
      </c>
    </row>
    <row r="198" spans="1:11">
      <c r="A198" s="269" t="s">
        <v>327</v>
      </c>
      <c r="B198" s="32">
        <v>1</v>
      </c>
      <c r="C198" s="32">
        <v>1</v>
      </c>
      <c r="D198" s="32">
        <v>1</v>
      </c>
      <c r="E198" s="32">
        <v>0</v>
      </c>
      <c r="F198" s="291">
        <v>17.420769230769231</v>
      </c>
      <c r="G198" s="291">
        <v>17.616666666666667</v>
      </c>
      <c r="H198" s="291">
        <v>17.149999999999999</v>
      </c>
      <c r="I198" s="291">
        <v>0</v>
      </c>
      <c r="J198" s="291">
        <v>17.420884707240898</v>
      </c>
      <c r="K198" s="291">
        <v>17.42088</v>
      </c>
    </row>
    <row r="199" spans="1:11">
      <c r="A199" s="269" t="s">
        <v>328</v>
      </c>
      <c r="B199" s="32">
        <v>1</v>
      </c>
      <c r="C199" s="32">
        <v>0</v>
      </c>
      <c r="D199" s="32">
        <v>1</v>
      </c>
      <c r="E199" s="32">
        <v>0</v>
      </c>
      <c r="F199" s="291">
        <v>14.22</v>
      </c>
      <c r="G199" s="291">
        <v>0</v>
      </c>
      <c r="H199" s="291">
        <v>14.15</v>
      </c>
      <c r="I199" s="291">
        <v>0</v>
      </c>
      <c r="J199" s="291">
        <v>14.210558930741191</v>
      </c>
      <c r="K199" s="291">
        <v>14.210559999999999</v>
      </c>
    </row>
    <row r="200" spans="1:11">
      <c r="A200" s="269" t="s">
        <v>329</v>
      </c>
      <c r="B200" s="32">
        <v>1</v>
      </c>
      <c r="C200" s="32">
        <v>0</v>
      </c>
      <c r="D200" s="32">
        <v>1</v>
      </c>
      <c r="E200" s="32">
        <v>0</v>
      </c>
      <c r="F200" s="291">
        <v>8.9250000000000007</v>
      </c>
      <c r="G200" s="291">
        <v>0</v>
      </c>
      <c r="H200" s="291">
        <v>8.9</v>
      </c>
      <c r="I200" s="291">
        <v>0</v>
      </c>
      <c r="J200" s="291">
        <v>8.9216281895504252</v>
      </c>
      <c r="K200" s="291">
        <v>8.9216300000000004</v>
      </c>
    </row>
    <row r="201" spans="1:11">
      <c r="A201" s="269" t="s">
        <v>331</v>
      </c>
      <c r="B201" s="32">
        <v>1</v>
      </c>
      <c r="C201" s="32">
        <v>1</v>
      </c>
      <c r="D201" s="32">
        <v>1</v>
      </c>
      <c r="E201" s="32">
        <v>1</v>
      </c>
      <c r="F201" s="291">
        <v>4.9769233127940629</v>
      </c>
      <c r="G201" s="291">
        <v>4.8833333333333337</v>
      </c>
      <c r="H201" s="291">
        <v>4.9499999999999993</v>
      </c>
      <c r="I201" s="291">
        <v>4.7574764171541606</v>
      </c>
      <c r="J201" s="291">
        <v>4.9544746896372525</v>
      </c>
      <c r="K201" s="291">
        <v>4.9544699999999997</v>
      </c>
    </row>
    <row r="202" spans="1:11">
      <c r="A202" s="269" t="s">
        <v>332</v>
      </c>
      <c r="B202" s="32">
        <v>1</v>
      </c>
      <c r="C202" s="32">
        <v>0</v>
      </c>
      <c r="D202" s="32">
        <v>0</v>
      </c>
      <c r="E202" s="32">
        <v>0</v>
      </c>
      <c r="F202" s="291">
        <v>4.5333333333333332</v>
      </c>
      <c r="G202" s="291">
        <v>0</v>
      </c>
      <c r="H202" s="291">
        <v>0</v>
      </c>
      <c r="I202" s="291">
        <v>0</v>
      </c>
      <c r="J202" s="291">
        <v>4.5333333333333332</v>
      </c>
      <c r="K202" s="291">
        <v>4.5333300000000003</v>
      </c>
    </row>
    <row r="203" spans="1:11">
      <c r="A203" s="269" t="s">
        <v>334</v>
      </c>
      <c r="B203" s="32">
        <v>1</v>
      </c>
      <c r="C203" s="32">
        <v>1</v>
      </c>
      <c r="D203" s="32">
        <v>1</v>
      </c>
      <c r="E203" s="32">
        <v>0</v>
      </c>
      <c r="F203" s="291">
        <v>14.201764585313514</v>
      </c>
      <c r="G203" s="291">
        <v>11.470610078680366</v>
      </c>
      <c r="H203" s="291">
        <v>13.5</v>
      </c>
      <c r="I203" s="291">
        <v>0</v>
      </c>
      <c r="J203" s="291">
        <v>13.691535656970315</v>
      </c>
      <c r="K203" s="291">
        <v>13.69154</v>
      </c>
    </row>
    <row r="204" spans="1:11">
      <c r="A204" s="269" t="s">
        <v>335</v>
      </c>
      <c r="B204" s="32">
        <v>1</v>
      </c>
      <c r="C204" s="32">
        <v>1</v>
      </c>
      <c r="D204" s="32">
        <v>1</v>
      </c>
      <c r="E204" s="32">
        <v>0</v>
      </c>
      <c r="F204" s="291">
        <v>14.026666666666666</v>
      </c>
      <c r="G204" s="291">
        <v>13.25</v>
      </c>
      <c r="H204" s="291">
        <v>16.324999999999999</v>
      </c>
      <c r="I204" s="291">
        <v>0</v>
      </c>
      <c r="J204" s="291">
        <v>14.165365063118388</v>
      </c>
      <c r="K204" s="291">
        <v>14.165369999999999</v>
      </c>
    </row>
    <row r="205" spans="1:11">
      <c r="A205" s="269" t="s">
        <v>336</v>
      </c>
      <c r="B205" s="32">
        <v>1</v>
      </c>
      <c r="C205" s="32">
        <v>0</v>
      </c>
      <c r="D205" s="32">
        <v>1</v>
      </c>
      <c r="E205" s="32">
        <v>0</v>
      </c>
      <c r="F205" s="291">
        <v>14.285645120925318</v>
      </c>
      <c r="G205" s="291">
        <v>0</v>
      </c>
      <c r="H205" s="291">
        <v>12.996516924009406</v>
      </c>
      <c r="I205" s="291">
        <v>0</v>
      </c>
      <c r="J205" s="291">
        <v>14.11177728391722</v>
      </c>
      <c r="K205" s="291">
        <v>14.11178</v>
      </c>
    </row>
    <row r="206" spans="1:11">
      <c r="A206" s="269" t="s">
        <v>338</v>
      </c>
      <c r="B206" s="32">
        <v>1</v>
      </c>
      <c r="C206" s="32">
        <v>1</v>
      </c>
      <c r="D206" s="32">
        <v>1</v>
      </c>
      <c r="E206" s="32">
        <v>0</v>
      </c>
      <c r="F206" s="291">
        <v>8.2818181818181813</v>
      </c>
      <c r="G206" s="291">
        <v>8.4500000000000011</v>
      </c>
      <c r="H206" s="291">
        <v>8.5</v>
      </c>
      <c r="I206" s="291">
        <v>0</v>
      </c>
      <c r="J206" s="291">
        <v>8.3331162184795744</v>
      </c>
      <c r="K206" s="291">
        <v>8.3331199999999992</v>
      </c>
    </row>
    <row r="207" spans="1:11">
      <c r="A207" s="269" t="s">
        <v>339</v>
      </c>
      <c r="B207" s="32">
        <v>1</v>
      </c>
      <c r="C207" s="32">
        <v>1</v>
      </c>
      <c r="D207" s="32">
        <v>1</v>
      </c>
      <c r="E207" s="32">
        <v>0</v>
      </c>
      <c r="F207" s="291">
        <v>8.8916666666666657</v>
      </c>
      <c r="G207" s="291">
        <v>9.3000000000000007</v>
      </c>
      <c r="H207" s="291">
        <v>9.0500000000000007</v>
      </c>
      <c r="I207" s="291">
        <v>0</v>
      </c>
      <c r="J207" s="291">
        <v>8.9740191061071304</v>
      </c>
      <c r="K207" s="291">
        <v>8.9740199999999994</v>
      </c>
    </row>
    <row r="208" spans="1:11">
      <c r="A208" s="269" t="s">
        <v>340</v>
      </c>
      <c r="B208" s="32">
        <v>1</v>
      </c>
      <c r="C208" s="32">
        <v>1</v>
      </c>
      <c r="D208" s="32">
        <v>1</v>
      </c>
      <c r="E208" s="32">
        <v>1</v>
      </c>
      <c r="F208" s="291">
        <v>8.4428571428571413</v>
      </c>
      <c r="G208" s="291">
        <v>8.5333333333333332</v>
      </c>
      <c r="H208" s="291">
        <v>8.5449999999999999</v>
      </c>
      <c r="I208" s="291">
        <v>9.65</v>
      </c>
      <c r="J208" s="291">
        <v>8.4958926190476181</v>
      </c>
      <c r="K208" s="291">
        <v>8.4958899999999993</v>
      </c>
    </row>
    <row r="209" spans="1:11">
      <c r="A209" s="269" t="s">
        <v>346</v>
      </c>
      <c r="B209" s="32">
        <v>1</v>
      </c>
      <c r="C209" s="32">
        <v>1</v>
      </c>
      <c r="D209" s="32">
        <v>1</v>
      </c>
      <c r="E209" s="32">
        <v>1</v>
      </c>
      <c r="F209" s="291">
        <v>2.3737643793277061</v>
      </c>
      <c r="G209" s="291">
        <v>2.9666666666666668</v>
      </c>
      <c r="H209" s="291">
        <v>2.0333333333333332</v>
      </c>
      <c r="I209" s="291">
        <v>2</v>
      </c>
      <c r="J209" s="291">
        <v>2.4186869047479935</v>
      </c>
      <c r="K209" s="291">
        <v>2.4186899999999998</v>
      </c>
    </row>
    <row r="210" spans="1:11">
      <c r="A210" s="269" t="s">
        <v>347</v>
      </c>
      <c r="B210" s="32">
        <v>1</v>
      </c>
      <c r="C210" s="32">
        <v>1</v>
      </c>
      <c r="D210" s="32">
        <v>1</v>
      </c>
      <c r="E210" s="32">
        <v>1</v>
      </c>
      <c r="F210" s="291">
        <v>1.9017064262678001</v>
      </c>
      <c r="G210" s="291">
        <v>1.8650740873081095</v>
      </c>
      <c r="H210" s="291">
        <v>1.7266666666666666</v>
      </c>
      <c r="I210" s="291">
        <v>1.9</v>
      </c>
      <c r="J210" s="291">
        <v>1.8765963849481226</v>
      </c>
      <c r="K210" s="291">
        <v>1.8766</v>
      </c>
    </row>
    <row r="211" spans="1:11">
      <c r="A211" s="269" t="s">
        <v>348</v>
      </c>
      <c r="B211" s="32">
        <v>1</v>
      </c>
      <c r="C211" s="32">
        <v>1</v>
      </c>
      <c r="D211" s="32">
        <v>1</v>
      </c>
      <c r="E211" s="32">
        <v>1</v>
      </c>
      <c r="F211" s="291">
        <v>1.9240991656269404</v>
      </c>
      <c r="G211" s="291">
        <v>2.1132428242800803</v>
      </c>
      <c r="H211" s="291">
        <v>2.1666666666666665</v>
      </c>
      <c r="I211" s="291">
        <v>1.7840381940243213</v>
      </c>
      <c r="J211" s="291">
        <v>1.9769308793280735</v>
      </c>
      <c r="K211" s="291">
        <v>1.9769300000000001</v>
      </c>
    </row>
    <row r="212" spans="1:11">
      <c r="A212" s="269" t="s">
        <v>349</v>
      </c>
      <c r="B212" s="32">
        <v>1</v>
      </c>
      <c r="C212" s="32">
        <v>1</v>
      </c>
      <c r="D212" s="32">
        <v>1</v>
      </c>
      <c r="E212" s="32">
        <v>1</v>
      </c>
      <c r="F212" s="291">
        <v>4.7243901258283829</v>
      </c>
      <c r="G212" s="291">
        <v>5.2</v>
      </c>
      <c r="H212" s="291">
        <v>3.686666666666667</v>
      </c>
      <c r="I212" s="291">
        <v>2.08</v>
      </c>
      <c r="J212" s="291">
        <v>4.6216257695898086</v>
      </c>
      <c r="K212" s="291">
        <v>4.6216299999999997</v>
      </c>
    </row>
    <row r="213" spans="1:11">
      <c r="A213" s="269" t="s">
        <v>350</v>
      </c>
      <c r="B213" s="32">
        <v>1</v>
      </c>
      <c r="C213" s="32">
        <v>1</v>
      </c>
      <c r="D213" s="32">
        <v>1</v>
      </c>
      <c r="E213" s="32">
        <v>1</v>
      </c>
      <c r="F213" s="291">
        <v>0.60628961005359583</v>
      </c>
      <c r="G213" s="291">
        <v>0.54</v>
      </c>
      <c r="H213" s="291">
        <v>0.64500000000000002</v>
      </c>
      <c r="I213" s="291">
        <v>0.7</v>
      </c>
      <c r="J213" s="291">
        <v>0.60253320235816021</v>
      </c>
      <c r="K213" s="291">
        <v>0.60253000000000001</v>
      </c>
    </row>
    <row r="214" spans="1:11">
      <c r="A214" s="269" t="s">
        <v>351</v>
      </c>
      <c r="B214" s="32">
        <v>1</v>
      </c>
      <c r="C214" s="32">
        <v>1</v>
      </c>
      <c r="D214" s="32">
        <v>1</v>
      </c>
      <c r="E214" s="32">
        <v>0</v>
      </c>
      <c r="F214" s="291">
        <v>14.199999999999998</v>
      </c>
      <c r="G214" s="291">
        <v>17.5</v>
      </c>
      <c r="H214" s="291">
        <v>14.5</v>
      </c>
      <c r="I214" s="291">
        <v>0</v>
      </c>
      <c r="J214" s="291">
        <v>14.75424769703173</v>
      </c>
      <c r="K214" s="291">
        <v>14.754250000000001</v>
      </c>
    </row>
    <row r="215" spans="1:11">
      <c r="A215" s="269" t="s">
        <v>352</v>
      </c>
      <c r="B215" s="32">
        <v>1</v>
      </c>
      <c r="C215" s="32">
        <v>0</v>
      </c>
      <c r="D215" s="32">
        <v>0</v>
      </c>
      <c r="E215" s="32">
        <v>0</v>
      </c>
      <c r="F215" s="291">
        <v>10.5</v>
      </c>
      <c r="G215" s="291">
        <v>0</v>
      </c>
      <c r="H215" s="291">
        <v>0</v>
      </c>
      <c r="I215" s="291">
        <v>0</v>
      </c>
      <c r="J215" s="291">
        <v>10.5</v>
      </c>
      <c r="K215" s="291">
        <v>10.5</v>
      </c>
    </row>
    <row r="216" spans="1:11">
      <c r="A216" s="269" t="s">
        <v>353</v>
      </c>
      <c r="B216" s="32">
        <v>1</v>
      </c>
      <c r="C216" s="32">
        <v>1</v>
      </c>
      <c r="D216" s="32">
        <v>1</v>
      </c>
      <c r="E216" s="32">
        <v>0</v>
      </c>
      <c r="F216" s="291">
        <v>10.175354592644567</v>
      </c>
      <c r="G216" s="291">
        <v>11.5</v>
      </c>
      <c r="H216" s="291">
        <v>10.802859079349863</v>
      </c>
      <c r="I216" s="291">
        <v>0</v>
      </c>
      <c r="J216" s="291">
        <v>10.455445064248481</v>
      </c>
      <c r="K216" s="291">
        <v>10.455450000000001</v>
      </c>
    </row>
    <row r="217" spans="1:11">
      <c r="A217" s="269" t="s">
        <v>354</v>
      </c>
      <c r="B217" s="32">
        <v>1</v>
      </c>
      <c r="C217" s="32">
        <v>1</v>
      </c>
      <c r="D217" s="32">
        <v>1</v>
      </c>
      <c r="E217" s="32">
        <v>1</v>
      </c>
      <c r="F217" s="291">
        <v>2.4650740713861707</v>
      </c>
      <c r="G217" s="291">
        <v>3.5</v>
      </c>
      <c r="H217" s="291">
        <v>3.1849999999999996</v>
      </c>
      <c r="I217" s="291">
        <v>1.653446152317166</v>
      </c>
      <c r="J217" s="291">
        <v>2.6856970003302485</v>
      </c>
      <c r="K217" s="291">
        <v>2.6857000000000002</v>
      </c>
    </row>
    <row r="218" spans="1:11">
      <c r="A218" s="269" t="s">
        <v>355</v>
      </c>
      <c r="B218" s="32">
        <v>1</v>
      </c>
      <c r="C218" s="32">
        <v>1</v>
      </c>
      <c r="D218" s="32">
        <v>0</v>
      </c>
      <c r="E218" s="32">
        <v>0</v>
      </c>
      <c r="F218" s="291">
        <v>4.4666666666666659</v>
      </c>
      <c r="G218" s="291">
        <v>6.5</v>
      </c>
      <c r="H218" s="291">
        <v>0</v>
      </c>
      <c r="I218" s="291">
        <v>0</v>
      </c>
      <c r="J218" s="291">
        <v>4.828252501924557</v>
      </c>
      <c r="K218" s="291">
        <v>4.8282499999999997</v>
      </c>
    </row>
    <row r="219" spans="1:11">
      <c r="A219" s="269" t="s">
        <v>356</v>
      </c>
      <c r="B219" s="32">
        <v>1</v>
      </c>
      <c r="C219" s="32">
        <v>0</v>
      </c>
      <c r="D219" s="32">
        <v>0</v>
      </c>
      <c r="E219" s="32">
        <v>1</v>
      </c>
      <c r="F219" s="291">
        <v>2.3475000000000001</v>
      </c>
      <c r="G219" s="291">
        <v>0</v>
      </c>
      <c r="H219" s="291">
        <v>0</v>
      </c>
      <c r="I219" s="291">
        <v>3.2</v>
      </c>
      <c r="J219" s="291">
        <v>2.3741768707482995</v>
      </c>
      <c r="K219" s="291">
        <v>2.37418</v>
      </c>
    </row>
    <row r="220" spans="1:11">
      <c r="A220" s="269" t="s">
        <v>360</v>
      </c>
      <c r="B220" s="32">
        <v>1</v>
      </c>
      <c r="C220" s="32">
        <v>1</v>
      </c>
      <c r="D220" s="32">
        <v>1</v>
      </c>
      <c r="E220" s="32">
        <v>1</v>
      </c>
      <c r="F220" s="291">
        <v>0.57015331872233255</v>
      </c>
      <c r="G220" s="291">
        <v>0.65</v>
      </c>
      <c r="H220" s="291">
        <v>0.48</v>
      </c>
      <c r="I220" s="291">
        <v>0.5</v>
      </c>
      <c r="J220" s="291">
        <v>0.57082916293030073</v>
      </c>
      <c r="K220" s="291">
        <v>0.57082999999999995</v>
      </c>
    </row>
    <row r="221" spans="1:11">
      <c r="A221" s="269" t="s">
        <v>361</v>
      </c>
      <c r="B221" s="32">
        <v>1</v>
      </c>
      <c r="C221" s="32">
        <v>1</v>
      </c>
      <c r="D221" s="32">
        <v>1</v>
      </c>
      <c r="E221" s="32">
        <v>1</v>
      </c>
      <c r="F221" s="291">
        <v>9.866367636262984</v>
      </c>
      <c r="G221" s="291">
        <v>9.5179161257917588</v>
      </c>
      <c r="H221" s="291">
        <v>9.6148000000000007</v>
      </c>
      <c r="I221" s="291">
        <v>10.835224669437462</v>
      </c>
      <c r="J221" s="291">
        <v>9.807065807788236</v>
      </c>
      <c r="K221" s="291">
        <v>9.8070699999999995</v>
      </c>
    </row>
    <row r="222" spans="1:11">
      <c r="A222" s="269" t="s">
        <v>362</v>
      </c>
      <c r="B222" s="32">
        <v>1</v>
      </c>
      <c r="C222" s="32">
        <v>1</v>
      </c>
      <c r="D222" s="32">
        <v>0</v>
      </c>
      <c r="E222" s="32">
        <v>1</v>
      </c>
      <c r="F222" s="291">
        <v>0.70371868995533593</v>
      </c>
      <c r="G222" s="291">
        <v>0.61333333333333329</v>
      </c>
      <c r="H222" s="291">
        <v>0</v>
      </c>
      <c r="I222" s="291">
        <v>0.7</v>
      </c>
      <c r="J222" s="291">
        <v>0.68796517500734811</v>
      </c>
      <c r="K222" s="291">
        <v>0.68796999999999997</v>
      </c>
    </row>
    <row r="223" spans="1:11">
      <c r="A223" s="269" t="s">
        <v>363</v>
      </c>
      <c r="B223" s="32">
        <v>1</v>
      </c>
      <c r="C223" s="32">
        <v>1</v>
      </c>
      <c r="D223" s="32">
        <v>0</v>
      </c>
      <c r="E223" s="32">
        <v>1</v>
      </c>
      <c r="F223" s="291">
        <v>0.65064134125190975</v>
      </c>
      <c r="G223" s="291">
        <v>0.50526315789473686</v>
      </c>
      <c r="H223" s="291">
        <v>0</v>
      </c>
      <c r="I223" s="291">
        <v>0.47298732122623127</v>
      </c>
      <c r="J223" s="291">
        <v>0.62086149569780935</v>
      </c>
      <c r="K223" s="291">
        <v>0.62085999999999997</v>
      </c>
    </row>
    <row r="224" spans="1:11">
      <c r="A224" s="269" t="s">
        <v>364</v>
      </c>
      <c r="B224" s="32">
        <v>1</v>
      </c>
      <c r="C224" s="32">
        <v>1</v>
      </c>
      <c r="D224" s="32">
        <v>0</v>
      </c>
      <c r="E224" s="32">
        <v>1</v>
      </c>
      <c r="F224" s="291">
        <v>1.3735140484588559</v>
      </c>
      <c r="G224" s="291">
        <v>1.4</v>
      </c>
      <c r="H224" s="291">
        <v>0</v>
      </c>
      <c r="I224" s="291">
        <v>1.4620626006870407</v>
      </c>
      <c r="J224" s="291">
        <v>1.3803930734741365</v>
      </c>
      <c r="K224" s="291">
        <v>1.38039</v>
      </c>
    </row>
    <row r="225" spans="1:11">
      <c r="A225" s="269" t="s">
        <v>368</v>
      </c>
      <c r="B225" s="32">
        <v>1</v>
      </c>
      <c r="C225" s="32">
        <v>1</v>
      </c>
      <c r="D225" s="32">
        <v>1</v>
      </c>
      <c r="E225" s="32">
        <v>1</v>
      </c>
      <c r="F225" s="291">
        <v>2</v>
      </c>
      <c r="G225" s="291">
        <v>1.5</v>
      </c>
      <c r="H225" s="291">
        <v>3.3852459016393439</v>
      </c>
      <c r="I225" s="291">
        <v>3.5373495402490964</v>
      </c>
      <c r="J225" s="291">
        <v>2.1121213345076963</v>
      </c>
      <c r="K225" s="291">
        <v>2.11212</v>
      </c>
    </row>
    <row r="226" spans="1:11">
      <c r="A226" s="269" t="s">
        <v>370</v>
      </c>
      <c r="B226" s="32">
        <v>1</v>
      </c>
      <c r="C226" s="32">
        <v>1</v>
      </c>
      <c r="D226" s="32">
        <v>1</v>
      </c>
      <c r="E226" s="32">
        <v>1</v>
      </c>
      <c r="F226" s="291">
        <v>3.0157142857142856</v>
      </c>
      <c r="G226" s="291">
        <v>3.1166666666666671</v>
      </c>
      <c r="H226" s="291">
        <v>2.9</v>
      </c>
      <c r="I226" s="291">
        <v>3.1</v>
      </c>
      <c r="J226" s="291">
        <v>3.0203552380952381</v>
      </c>
      <c r="K226" s="291">
        <v>3.0203600000000002</v>
      </c>
    </row>
    <row r="227" spans="1:11">
      <c r="A227" s="269" t="s">
        <v>371</v>
      </c>
      <c r="B227" s="32">
        <v>1</v>
      </c>
      <c r="C227" s="32">
        <v>1</v>
      </c>
      <c r="D227" s="32">
        <v>1</v>
      </c>
      <c r="E227" s="32">
        <v>1</v>
      </c>
      <c r="F227" s="291">
        <v>1.9084889593764087</v>
      </c>
      <c r="G227" s="291">
        <v>1.9166666666666667</v>
      </c>
      <c r="H227" s="291">
        <v>2.1749999999999998</v>
      </c>
      <c r="I227" s="291">
        <v>1.85811345625963</v>
      </c>
      <c r="J227" s="291">
        <v>1.9381724152366411</v>
      </c>
      <c r="K227" s="291">
        <v>1.9381699999999999</v>
      </c>
    </row>
    <row r="228" spans="1:11">
      <c r="A228" s="269" t="s">
        <v>372</v>
      </c>
      <c r="B228" s="32">
        <v>1</v>
      </c>
      <c r="C228" s="32">
        <v>1</v>
      </c>
      <c r="D228" s="32">
        <v>1</v>
      </c>
      <c r="E228" s="32">
        <v>0</v>
      </c>
      <c r="F228" s="291">
        <v>1.6263636363636365</v>
      </c>
      <c r="G228" s="291">
        <v>1.8</v>
      </c>
      <c r="H228" s="291">
        <v>1.85</v>
      </c>
      <c r="I228" s="291">
        <v>0</v>
      </c>
      <c r="J228" s="291">
        <v>1.6791411556713505</v>
      </c>
      <c r="K228" s="291">
        <v>1.6791400000000001</v>
      </c>
    </row>
    <row r="229" spans="1:11">
      <c r="A229" s="269" t="s">
        <v>373</v>
      </c>
      <c r="B229" s="32">
        <v>1</v>
      </c>
      <c r="C229" s="32">
        <v>1</v>
      </c>
      <c r="D229" s="32">
        <v>1</v>
      </c>
      <c r="E229" s="32">
        <v>0</v>
      </c>
      <c r="F229" s="291">
        <v>2.9833333333333338</v>
      </c>
      <c r="G229" s="291">
        <v>3.192203142644034</v>
      </c>
      <c r="H229" s="291">
        <v>3.1431581035966083</v>
      </c>
      <c r="I229" s="291">
        <v>0</v>
      </c>
      <c r="J229" s="291">
        <v>3.0344147050150854</v>
      </c>
      <c r="K229" s="291">
        <v>3.0344099999999998</v>
      </c>
    </row>
    <row r="230" spans="1:11">
      <c r="A230" s="269" t="s">
        <v>374</v>
      </c>
      <c r="B230" s="32">
        <v>1</v>
      </c>
      <c r="C230" s="32">
        <v>1</v>
      </c>
      <c r="D230" s="32">
        <v>1</v>
      </c>
      <c r="E230" s="32">
        <v>0</v>
      </c>
      <c r="F230" s="291">
        <v>2.9057538260815319</v>
      </c>
      <c r="G230" s="291">
        <v>2.75</v>
      </c>
      <c r="H230" s="291">
        <v>3.0700000000000003</v>
      </c>
      <c r="I230" s="291">
        <v>0</v>
      </c>
      <c r="J230" s="291">
        <v>2.8998635866633067</v>
      </c>
      <c r="K230" s="291">
        <v>2.8998599999999999</v>
      </c>
    </row>
    <row r="231" spans="1:11">
      <c r="A231" s="269" t="s">
        <v>376</v>
      </c>
      <c r="B231" s="32">
        <v>1</v>
      </c>
      <c r="C231" s="32">
        <v>0</v>
      </c>
      <c r="D231" s="32">
        <v>1</v>
      </c>
      <c r="E231" s="32">
        <v>1</v>
      </c>
      <c r="F231" s="291">
        <v>3.2031398185818976</v>
      </c>
      <c r="G231" s="291">
        <v>0</v>
      </c>
      <c r="H231" s="291">
        <v>3.645</v>
      </c>
      <c r="I231" s="291">
        <v>2.9684365088123528</v>
      </c>
      <c r="J231" s="291">
        <v>3.2547335585496397</v>
      </c>
      <c r="K231" s="291">
        <v>3.2547299999999999</v>
      </c>
    </row>
    <row r="232" spans="1:11">
      <c r="A232" s="269" t="s">
        <v>377</v>
      </c>
      <c r="B232" s="32">
        <v>1</v>
      </c>
      <c r="C232" s="32">
        <v>1</v>
      </c>
      <c r="D232" s="32">
        <v>1</v>
      </c>
      <c r="E232" s="32">
        <v>1</v>
      </c>
      <c r="F232" s="291">
        <v>14.77559003993326</v>
      </c>
      <c r="G232" s="291">
        <v>15.476666666666667</v>
      </c>
      <c r="H232" s="291">
        <v>15.7</v>
      </c>
      <c r="I232" s="291">
        <v>15.958975505697792</v>
      </c>
      <c r="J232" s="291">
        <v>15.013383211730197</v>
      </c>
      <c r="K232" s="291">
        <v>15.01338</v>
      </c>
    </row>
    <row r="233" spans="1:11">
      <c r="A233" s="269" t="s">
        <v>378</v>
      </c>
      <c r="B233" s="32">
        <v>1</v>
      </c>
      <c r="C233" s="32">
        <v>0</v>
      </c>
      <c r="D233" s="32">
        <v>0</v>
      </c>
      <c r="E233" s="32">
        <v>0</v>
      </c>
      <c r="F233" s="291">
        <v>17.222394399898867</v>
      </c>
      <c r="G233" s="291">
        <v>0</v>
      </c>
      <c r="H233" s="291">
        <v>0</v>
      </c>
      <c r="I233" s="291">
        <v>0</v>
      </c>
      <c r="J233" s="291">
        <v>17.222394399898867</v>
      </c>
      <c r="K233" s="291">
        <v>17.222390000000001</v>
      </c>
    </row>
    <row r="234" spans="1:11">
      <c r="A234" s="269" t="s">
        <v>379</v>
      </c>
      <c r="B234" s="32">
        <v>1</v>
      </c>
      <c r="C234" s="32">
        <v>1</v>
      </c>
      <c r="D234" s="32">
        <v>1</v>
      </c>
      <c r="E234" s="32">
        <v>0</v>
      </c>
      <c r="F234" s="291">
        <v>5.0071285649126827</v>
      </c>
      <c r="G234" s="291">
        <v>4.4884618609775035</v>
      </c>
      <c r="H234" s="291">
        <v>5.7851286208154491</v>
      </c>
      <c r="I234" s="291">
        <v>0</v>
      </c>
      <c r="J234" s="291">
        <v>5.0137645258125687</v>
      </c>
      <c r="K234" s="291">
        <v>5.0137600000000004</v>
      </c>
    </row>
    <row r="235" spans="1:11">
      <c r="A235" s="269" t="s">
        <v>383</v>
      </c>
      <c r="B235" s="32">
        <v>1</v>
      </c>
      <c r="C235" s="32">
        <v>1</v>
      </c>
      <c r="D235" s="32">
        <v>1</v>
      </c>
      <c r="E235" s="32">
        <v>1</v>
      </c>
      <c r="F235" s="291">
        <v>1.0391533812702403</v>
      </c>
      <c r="G235" s="291">
        <v>1.1333333333333333</v>
      </c>
      <c r="H235" s="291">
        <v>1.2749999999999999</v>
      </c>
      <c r="I235" s="291">
        <v>1.4273538409661715</v>
      </c>
      <c r="J235" s="291">
        <v>1.0887646791399666</v>
      </c>
      <c r="K235" s="291">
        <v>1.08876</v>
      </c>
    </row>
    <row r="236" spans="1:11">
      <c r="A236" s="269" t="s">
        <v>384</v>
      </c>
      <c r="B236" s="32">
        <v>1</v>
      </c>
      <c r="C236" s="32">
        <v>1</v>
      </c>
      <c r="D236" s="32">
        <v>1</v>
      </c>
      <c r="E236" s="32">
        <v>0</v>
      </c>
      <c r="F236" s="291">
        <v>1.1416666666666666</v>
      </c>
      <c r="G236" s="291">
        <v>1.2000000000000002</v>
      </c>
      <c r="H236" s="291">
        <v>1.2</v>
      </c>
      <c r="I236" s="291">
        <v>0</v>
      </c>
      <c r="J236" s="291">
        <v>1.1574889116342544</v>
      </c>
      <c r="K236" s="291">
        <v>1.1574899999999999</v>
      </c>
    </row>
    <row r="237" spans="1:11">
      <c r="A237" s="269" t="s">
        <v>386</v>
      </c>
      <c r="B237" s="32">
        <v>1</v>
      </c>
      <c r="C237" s="32">
        <v>1</v>
      </c>
      <c r="D237" s="32">
        <v>1</v>
      </c>
      <c r="E237" s="32">
        <v>1</v>
      </c>
      <c r="F237" s="291">
        <v>3.4864797062265587</v>
      </c>
      <c r="G237" s="291">
        <v>3.893574297188755</v>
      </c>
      <c r="H237" s="291">
        <v>4.9248709904888841</v>
      </c>
      <c r="I237" s="291">
        <v>3.3600484340567438</v>
      </c>
      <c r="J237" s="291">
        <v>3.7059257865279496</v>
      </c>
      <c r="K237" s="291">
        <v>3.7059299999999999</v>
      </c>
    </row>
    <row r="238" spans="1:11">
      <c r="A238" s="269" t="s">
        <v>387</v>
      </c>
      <c r="B238" s="32">
        <v>1</v>
      </c>
      <c r="C238" s="32">
        <v>1</v>
      </c>
      <c r="D238" s="32">
        <v>1</v>
      </c>
      <c r="E238" s="32">
        <v>1</v>
      </c>
      <c r="F238" s="291">
        <v>3.4350752337177193</v>
      </c>
      <c r="G238" s="291">
        <v>3.9</v>
      </c>
      <c r="H238" s="291">
        <v>3.8200000000000003</v>
      </c>
      <c r="I238" s="291">
        <v>2.2885836897723451</v>
      </c>
      <c r="J238" s="291">
        <v>3.5230309912717801</v>
      </c>
      <c r="K238" s="291">
        <v>3.5230299999999999</v>
      </c>
    </row>
    <row r="239" spans="1:11">
      <c r="A239" s="269" t="s">
        <v>388</v>
      </c>
      <c r="B239" s="32">
        <v>1</v>
      </c>
      <c r="C239" s="32">
        <v>1</v>
      </c>
      <c r="D239" s="32">
        <v>1</v>
      </c>
      <c r="E239" s="32">
        <v>0</v>
      </c>
      <c r="F239" s="291">
        <v>3.4380305035102814</v>
      </c>
      <c r="G239" s="291">
        <v>4.0999999999999996</v>
      </c>
      <c r="H239" s="291">
        <v>2.8</v>
      </c>
      <c r="I239" s="291">
        <v>0</v>
      </c>
      <c r="J239" s="291">
        <v>3.4698850752296013</v>
      </c>
      <c r="K239" s="291">
        <v>3.4698899999999999</v>
      </c>
    </row>
    <row r="240" spans="1:11">
      <c r="A240" s="269" t="s">
        <v>389</v>
      </c>
      <c r="B240" s="32">
        <v>1</v>
      </c>
      <c r="C240" s="32">
        <v>0</v>
      </c>
      <c r="D240" s="32">
        <v>1</v>
      </c>
      <c r="E240" s="32">
        <v>0</v>
      </c>
      <c r="F240" s="291">
        <v>2.3833333333333333</v>
      </c>
      <c r="G240" s="291">
        <v>0</v>
      </c>
      <c r="H240" s="291">
        <v>2.4900000000000002</v>
      </c>
      <c r="I240" s="291">
        <v>0</v>
      </c>
      <c r="J240" s="291">
        <v>2.3977197245848525</v>
      </c>
      <c r="K240" s="291">
        <v>2.3977200000000001</v>
      </c>
    </row>
    <row r="241" spans="1:11">
      <c r="A241" s="269" t="s">
        <v>391</v>
      </c>
      <c r="B241" s="32">
        <v>1</v>
      </c>
      <c r="C241" s="32">
        <v>0</v>
      </c>
      <c r="D241" s="32">
        <v>1</v>
      </c>
      <c r="E241" s="32">
        <v>1</v>
      </c>
      <c r="F241" s="291">
        <v>2.0499999999999998</v>
      </c>
      <c r="G241" s="291">
        <v>0</v>
      </c>
      <c r="H241" s="291">
        <v>2.35</v>
      </c>
      <c r="I241" s="291">
        <v>2.2999999999999998</v>
      </c>
      <c r="J241" s="291">
        <v>2.096158392434988</v>
      </c>
      <c r="K241" s="291">
        <v>2.0961599999999998</v>
      </c>
    </row>
    <row r="242" spans="1:11">
      <c r="A242" s="269" t="s">
        <v>392</v>
      </c>
      <c r="B242" s="32">
        <v>1</v>
      </c>
      <c r="C242" s="32">
        <v>0</v>
      </c>
      <c r="D242" s="32">
        <v>1</v>
      </c>
      <c r="E242" s="32">
        <v>1</v>
      </c>
      <c r="F242" s="291">
        <v>2.125</v>
      </c>
      <c r="G242" s="291">
        <v>0</v>
      </c>
      <c r="H242" s="291">
        <v>1.59</v>
      </c>
      <c r="I242" s="291">
        <v>1.4450000000000001</v>
      </c>
      <c r="J242" s="291">
        <v>2.0363179669030735</v>
      </c>
      <c r="K242" s="291">
        <v>2.0363199999999999</v>
      </c>
    </row>
    <row r="243" spans="1:11">
      <c r="A243" s="269" t="s">
        <v>393</v>
      </c>
      <c r="B243" s="32">
        <v>1</v>
      </c>
      <c r="C243" s="32">
        <v>0</v>
      </c>
      <c r="D243" s="32">
        <v>1</v>
      </c>
      <c r="E243" s="32">
        <v>1</v>
      </c>
      <c r="F243" s="291">
        <v>1.8</v>
      </c>
      <c r="G243" s="291">
        <v>0</v>
      </c>
      <c r="H243" s="291">
        <v>1.99</v>
      </c>
      <c r="I243" s="291">
        <v>1.7450000000000001</v>
      </c>
      <c r="J243" s="291">
        <v>1.823433806146572</v>
      </c>
      <c r="K243" s="291">
        <v>1.8234300000000001</v>
      </c>
    </row>
    <row r="244" spans="1:11">
      <c r="A244" s="269" t="s">
        <v>397</v>
      </c>
      <c r="B244" s="32">
        <v>1</v>
      </c>
      <c r="C244" s="32">
        <v>1</v>
      </c>
      <c r="D244" s="32">
        <v>1</v>
      </c>
      <c r="E244" s="32">
        <v>1</v>
      </c>
      <c r="F244" s="291">
        <v>3.8618181818181823</v>
      </c>
      <c r="G244" s="291">
        <v>3.9333333333333336</v>
      </c>
      <c r="H244" s="291">
        <v>3.95</v>
      </c>
      <c r="I244" s="291">
        <v>4.2</v>
      </c>
      <c r="J244" s="291">
        <v>3.8903978787878799</v>
      </c>
      <c r="K244" s="291">
        <v>3.8904000000000001</v>
      </c>
    </row>
    <row r="245" spans="1:11">
      <c r="A245" s="269" t="s">
        <v>398</v>
      </c>
      <c r="B245" s="32">
        <v>1</v>
      </c>
      <c r="C245" s="32">
        <v>1</v>
      </c>
      <c r="D245" s="32">
        <v>0</v>
      </c>
      <c r="E245" s="32">
        <v>0</v>
      </c>
      <c r="F245" s="291">
        <v>3.2555555555555555</v>
      </c>
      <c r="G245" s="291">
        <v>3.2833333333333337</v>
      </c>
      <c r="H245" s="291">
        <v>0</v>
      </c>
      <c r="I245" s="291">
        <v>0</v>
      </c>
      <c r="J245" s="291">
        <v>3.260495252758532</v>
      </c>
      <c r="K245" s="291">
        <v>3.2605</v>
      </c>
    </row>
    <row r="246" spans="1:11">
      <c r="A246" s="269" t="s">
        <v>399</v>
      </c>
      <c r="B246" s="32">
        <v>0</v>
      </c>
      <c r="C246" s="32">
        <v>1</v>
      </c>
      <c r="D246" s="32">
        <v>0</v>
      </c>
      <c r="E246" s="32">
        <v>0</v>
      </c>
      <c r="F246" s="291">
        <v>0</v>
      </c>
      <c r="G246" s="291">
        <v>3.6193812719965286</v>
      </c>
      <c r="H246" s="291">
        <v>0</v>
      </c>
      <c r="I246" s="291">
        <v>0</v>
      </c>
      <c r="J246" s="291">
        <v>3.6193812719965286</v>
      </c>
      <c r="K246" s="291">
        <v>3.61938</v>
      </c>
    </row>
    <row r="247" spans="1:11">
      <c r="A247" s="269" t="s">
        <v>400</v>
      </c>
      <c r="B247" s="32">
        <v>1</v>
      </c>
      <c r="C247" s="32">
        <v>1</v>
      </c>
      <c r="D247" s="32">
        <v>1</v>
      </c>
      <c r="E247" s="32">
        <v>1</v>
      </c>
      <c r="F247" s="291">
        <v>5.7822222222222228</v>
      </c>
      <c r="G247" s="291">
        <v>5.5049999999999999</v>
      </c>
      <c r="H247" s="291">
        <v>5.7549999999999999</v>
      </c>
      <c r="I247" s="291">
        <v>4.7</v>
      </c>
      <c r="J247" s="291">
        <v>5.7116172222222223</v>
      </c>
      <c r="K247" s="291">
        <v>5.7116199999999999</v>
      </c>
    </row>
    <row r="248" spans="1:11">
      <c r="A248" s="269" t="s">
        <v>401</v>
      </c>
      <c r="B248" s="32">
        <v>1</v>
      </c>
      <c r="C248" s="32">
        <v>1</v>
      </c>
      <c r="D248" s="32">
        <v>0</v>
      </c>
      <c r="E248" s="32">
        <v>0</v>
      </c>
      <c r="F248" s="291">
        <v>4.6749999999999998</v>
      </c>
      <c r="G248" s="291">
        <v>4.1168580858085813</v>
      </c>
      <c r="H248" s="291">
        <v>0</v>
      </c>
      <c r="I248" s="291">
        <v>0</v>
      </c>
      <c r="J248" s="291">
        <v>4.5757461261137653</v>
      </c>
      <c r="K248" s="291">
        <v>4.5757500000000002</v>
      </c>
    </row>
    <row r="249" spans="1:11">
      <c r="A249" s="269" t="s">
        <v>402</v>
      </c>
      <c r="B249" s="32">
        <v>1</v>
      </c>
      <c r="C249" s="32">
        <v>0</v>
      </c>
      <c r="D249" s="32">
        <v>1</v>
      </c>
      <c r="E249" s="32">
        <v>1</v>
      </c>
      <c r="F249" s="291">
        <v>2.1</v>
      </c>
      <c r="G249" s="291">
        <v>0</v>
      </c>
      <c r="H249" s="291">
        <v>2.0499999999999998</v>
      </c>
      <c r="I249" s="291">
        <v>1.3</v>
      </c>
      <c r="J249" s="291">
        <v>2.0716903073286055</v>
      </c>
      <c r="K249" s="291">
        <v>2.0716899999999998</v>
      </c>
    </row>
    <row r="250" spans="1:11">
      <c r="A250" s="269" t="s">
        <v>404</v>
      </c>
      <c r="B250" s="32">
        <v>1</v>
      </c>
      <c r="C250" s="32">
        <v>0</v>
      </c>
      <c r="D250" s="32">
        <v>1</v>
      </c>
      <c r="E250" s="32">
        <v>0</v>
      </c>
      <c r="F250" s="291">
        <v>3.3250000000000002</v>
      </c>
      <c r="G250" s="291">
        <v>0</v>
      </c>
      <c r="H250" s="291">
        <v>2.99</v>
      </c>
      <c r="I250" s="291">
        <v>0</v>
      </c>
      <c r="J250" s="291">
        <v>3.2798177399756994</v>
      </c>
      <c r="K250" s="291">
        <v>3.27982</v>
      </c>
    </row>
    <row r="251" spans="1:11">
      <c r="A251" s="269" t="s">
        <v>410</v>
      </c>
      <c r="B251" s="32">
        <v>1</v>
      </c>
      <c r="C251" s="32">
        <v>1</v>
      </c>
      <c r="D251" s="32">
        <v>1</v>
      </c>
      <c r="E251" s="32">
        <v>1</v>
      </c>
      <c r="F251" s="291">
        <v>2.8098126662275429</v>
      </c>
      <c r="G251" s="291">
        <v>3</v>
      </c>
      <c r="H251" s="291">
        <v>2.5</v>
      </c>
      <c r="I251" s="291">
        <v>2.835</v>
      </c>
      <c r="J251" s="291">
        <v>2.8052916183540111</v>
      </c>
      <c r="K251" s="291">
        <v>2.8052899999999998</v>
      </c>
    </row>
    <row r="252" spans="1:11">
      <c r="A252" s="269" t="s">
        <v>411</v>
      </c>
      <c r="B252" s="32">
        <v>1</v>
      </c>
      <c r="C252" s="32">
        <v>1</v>
      </c>
      <c r="D252" s="32">
        <v>1</v>
      </c>
      <c r="E252" s="32">
        <v>1</v>
      </c>
      <c r="F252" s="291">
        <v>3.4338890552495869</v>
      </c>
      <c r="G252" s="291">
        <v>4.6190342032065512</v>
      </c>
      <c r="H252" s="291">
        <v>2.7264784560748461</v>
      </c>
      <c r="I252" s="291">
        <v>2.38</v>
      </c>
      <c r="J252" s="291">
        <v>3.513639383255823</v>
      </c>
      <c r="K252" s="291">
        <v>3.5136400000000001</v>
      </c>
    </row>
    <row r="253" spans="1:11">
      <c r="A253" s="269" t="s">
        <v>412</v>
      </c>
      <c r="B253" s="32">
        <v>1</v>
      </c>
      <c r="C253" s="32">
        <v>1</v>
      </c>
      <c r="D253" s="32">
        <v>1</v>
      </c>
      <c r="E253" s="32">
        <v>1</v>
      </c>
      <c r="F253" s="291">
        <v>1.8667034796364552</v>
      </c>
      <c r="G253" s="291">
        <v>2.1560637612194391</v>
      </c>
      <c r="H253" s="291">
        <v>1.8966666666666667</v>
      </c>
      <c r="I253" s="291">
        <v>2.35</v>
      </c>
      <c r="J253" s="291">
        <v>1.9257066967289498</v>
      </c>
      <c r="K253" s="291">
        <v>1.92571</v>
      </c>
    </row>
    <row r="254" spans="1:11">
      <c r="A254" s="269" t="s">
        <v>413</v>
      </c>
      <c r="B254" s="32">
        <v>1</v>
      </c>
      <c r="C254" s="32">
        <v>1</v>
      </c>
      <c r="D254" s="32">
        <v>1</v>
      </c>
      <c r="E254" s="32">
        <v>1</v>
      </c>
      <c r="F254" s="291">
        <v>5.2372057895008952</v>
      </c>
      <c r="G254" s="291">
        <v>6.6242544985888188</v>
      </c>
      <c r="H254" s="291">
        <v>4.9633333333333338</v>
      </c>
      <c r="I254" s="291">
        <v>5.85</v>
      </c>
      <c r="J254" s="291">
        <v>5.4345057149073162</v>
      </c>
      <c r="K254" s="291">
        <v>5.4345100000000004</v>
      </c>
    </row>
    <row r="255" spans="1:11">
      <c r="A255" s="269" t="s">
        <v>414</v>
      </c>
      <c r="B255" s="32">
        <v>1</v>
      </c>
      <c r="C255" s="32">
        <v>1</v>
      </c>
      <c r="D255" s="32">
        <v>1</v>
      </c>
      <c r="E255" s="32">
        <v>1</v>
      </c>
      <c r="F255" s="291">
        <v>2.2632621455062654</v>
      </c>
      <c r="G255" s="291">
        <v>2.8816709844663251</v>
      </c>
      <c r="H255" s="291">
        <v>1.9066666666666665</v>
      </c>
      <c r="I255" s="291">
        <v>2.36</v>
      </c>
      <c r="J255" s="291">
        <v>2.321139979208275</v>
      </c>
      <c r="K255" s="291">
        <v>2.3211400000000002</v>
      </c>
    </row>
    <row r="256" spans="1:11">
      <c r="A256" s="269" t="s">
        <v>415</v>
      </c>
      <c r="B256" s="32">
        <v>1</v>
      </c>
      <c r="C256" s="32">
        <v>1</v>
      </c>
      <c r="D256" s="32">
        <v>1</v>
      </c>
      <c r="E256" s="32">
        <v>1</v>
      </c>
      <c r="F256" s="291">
        <v>5.5695836232845926</v>
      </c>
      <c r="G256" s="291">
        <v>5.8</v>
      </c>
      <c r="H256" s="291">
        <v>6.33</v>
      </c>
      <c r="I256" s="291">
        <v>4.1648073941450114</v>
      </c>
      <c r="J256" s="291">
        <v>5.6571641098439649</v>
      </c>
      <c r="K256" s="291">
        <v>5.6571600000000002</v>
      </c>
    </row>
    <row r="257" spans="1:11">
      <c r="A257" s="269" t="s">
        <v>416</v>
      </c>
      <c r="B257" s="32">
        <v>1</v>
      </c>
      <c r="C257" s="32">
        <v>1</v>
      </c>
      <c r="D257" s="32">
        <v>1</v>
      </c>
      <c r="E257" s="32">
        <v>1</v>
      </c>
      <c r="F257" s="291">
        <v>2.5231217173158833</v>
      </c>
      <c r="G257" s="291">
        <v>3.4185181649366276</v>
      </c>
      <c r="H257" s="291">
        <v>1.9966666666666668</v>
      </c>
      <c r="I257" s="291">
        <v>2.27</v>
      </c>
      <c r="J257" s="291">
        <v>2.5967544601291497</v>
      </c>
      <c r="K257" s="291">
        <v>2.5967500000000001</v>
      </c>
    </row>
    <row r="258" spans="1:11">
      <c r="A258" s="269" t="s">
        <v>417</v>
      </c>
      <c r="B258" s="32">
        <v>1</v>
      </c>
      <c r="C258" s="32">
        <v>1</v>
      </c>
      <c r="D258" s="32">
        <v>1</v>
      </c>
      <c r="E258" s="32">
        <v>1</v>
      </c>
      <c r="F258" s="291">
        <v>1.8750680782225204</v>
      </c>
      <c r="G258" s="291">
        <v>1.875</v>
      </c>
      <c r="H258" s="291">
        <v>1.8333333333333333</v>
      </c>
      <c r="I258" s="291">
        <v>2</v>
      </c>
      <c r="J258" s="291">
        <v>1.8732984716944343</v>
      </c>
      <c r="K258" s="291">
        <v>1.8733</v>
      </c>
    </row>
    <row r="259" spans="1:11">
      <c r="A259" s="269" t="s">
        <v>418</v>
      </c>
      <c r="B259" s="32">
        <v>1</v>
      </c>
      <c r="C259" s="32">
        <v>0</v>
      </c>
      <c r="D259" s="32">
        <v>1</v>
      </c>
      <c r="E259" s="32">
        <v>1</v>
      </c>
      <c r="F259" s="291">
        <v>3.4</v>
      </c>
      <c r="G259" s="291">
        <v>0</v>
      </c>
      <c r="H259" s="291">
        <v>3.9</v>
      </c>
      <c r="I259" s="291">
        <v>2.9</v>
      </c>
      <c r="J259" s="291">
        <v>3.4520094562647761</v>
      </c>
      <c r="K259" s="291">
        <v>3.45201</v>
      </c>
    </row>
    <row r="260" spans="1:11">
      <c r="A260" s="269" t="s">
        <v>419</v>
      </c>
      <c r="B260" s="32">
        <v>1</v>
      </c>
      <c r="C260" s="32">
        <v>1</v>
      </c>
      <c r="D260" s="32">
        <v>1</v>
      </c>
      <c r="E260" s="32">
        <v>1</v>
      </c>
      <c r="F260" s="291">
        <v>3.8782451010243215</v>
      </c>
      <c r="G260" s="291">
        <v>6</v>
      </c>
      <c r="H260" s="291">
        <v>3.75</v>
      </c>
      <c r="I260" s="291">
        <v>5.35</v>
      </c>
      <c r="J260" s="291">
        <v>4.2246105119293169</v>
      </c>
      <c r="K260" s="291">
        <v>4.2246100000000002</v>
      </c>
    </row>
    <row r="261" spans="1:11">
      <c r="A261" s="269" t="s">
        <v>420</v>
      </c>
      <c r="B261" s="32">
        <v>1</v>
      </c>
      <c r="C261" s="32">
        <v>1</v>
      </c>
      <c r="D261" s="32">
        <v>1</v>
      </c>
      <c r="E261" s="32">
        <v>0</v>
      </c>
      <c r="F261" s="291">
        <v>3.8</v>
      </c>
      <c r="G261" s="291">
        <v>6</v>
      </c>
      <c r="H261" s="291">
        <v>5.25</v>
      </c>
      <c r="I261" s="291">
        <v>0</v>
      </c>
      <c r="J261" s="291">
        <v>4.3115148413510749</v>
      </c>
      <c r="K261" s="291">
        <v>4.3115100000000002</v>
      </c>
    </row>
    <row r="262" spans="1:11">
      <c r="A262" s="269" t="s">
        <v>424</v>
      </c>
      <c r="B262" s="32">
        <v>1</v>
      </c>
      <c r="C262" s="32">
        <v>1</v>
      </c>
      <c r="D262" s="32">
        <v>1</v>
      </c>
      <c r="E262" s="32">
        <v>1</v>
      </c>
      <c r="F262" s="291">
        <v>1.7572337841779009</v>
      </c>
      <c r="G262" s="291">
        <v>1.9500000000000002</v>
      </c>
      <c r="H262" s="291">
        <v>1.3866666666666667</v>
      </c>
      <c r="I262" s="291">
        <v>2</v>
      </c>
      <c r="J262" s="291">
        <v>1.7513704543346653</v>
      </c>
      <c r="K262" s="291">
        <v>1.7513700000000001</v>
      </c>
    </row>
    <row r="263" spans="1:11">
      <c r="A263" s="269" t="s">
        <v>425</v>
      </c>
      <c r="B263" s="32">
        <v>1</v>
      </c>
      <c r="C263" s="32">
        <v>1</v>
      </c>
      <c r="D263" s="32">
        <v>1</v>
      </c>
      <c r="E263" s="32">
        <v>1</v>
      </c>
      <c r="F263" s="291">
        <v>3.2878487738947735</v>
      </c>
      <c r="G263" s="291">
        <v>3.65</v>
      </c>
      <c r="H263" s="291">
        <v>3.0414587967238718</v>
      </c>
      <c r="I263" s="291">
        <v>3.3977272727272729</v>
      </c>
      <c r="J263" s="291">
        <v>3.3187979807221559</v>
      </c>
      <c r="K263" s="291">
        <v>3.3188</v>
      </c>
    </row>
    <row r="264" spans="1:11">
      <c r="A264" s="269" t="s">
        <v>426</v>
      </c>
      <c r="B264" s="32">
        <v>1</v>
      </c>
      <c r="C264" s="32">
        <v>1</v>
      </c>
      <c r="D264" s="32">
        <v>1</v>
      </c>
      <c r="E264" s="32">
        <v>1</v>
      </c>
      <c r="F264" s="291">
        <v>12.764963737851435</v>
      </c>
      <c r="G264" s="291">
        <v>12.702500000000001</v>
      </c>
      <c r="H264" s="291">
        <v>10.200000000000001</v>
      </c>
      <c r="I264" s="291">
        <v>14.620000000000001</v>
      </c>
      <c r="J264" s="291">
        <v>12.513299181350222</v>
      </c>
      <c r="K264" s="291">
        <v>12.513299999999999</v>
      </c>
    </row>
    <row r="265" spans="1:11">
      <c r="A265" s="269" t="s">
        <v>427</v>
      </c>
      <c r="B265" s="32">
        <v>1</v>
      </c>
      <c r="C265" s="32">
        <v>1</v>
      </c>
      <c r="D265" s="32">
        <v>1</v>
      </c>
      <c r="E265" s="32">
        <v>1</v>
      </c>
      <c r="F265" s="291">
        <v>4.0389659221420251</v>
      </c>
      <c r="G265" s="291">
        <v>4.55</v>
      </c>
      <c r="H265" s="291">
        <v>3.2475758986320096</v>
      </c>
      <c r="I265" s="291">
        <v>3.6349999999999998</v>
      </c>
      <c r="J265" s="291">
        <v>4.020529661313275</v>
      </c>
      <c r="K265" s="291">
        <v>4.0205299999999999</v>
      </c>
    </row>
    <row r="266" spans="1:11">
      <c r="A266" s="269" t="s">
        <v>428</v>
      </c>
      <c r="B266" s="32">
        <v>1</v>
      </c>
      <c r="C266" s="32">
        <v>1</v>
      </c>
      <c r="D266" s="32">
        <v>1</v>
      </c>
      <c r="E266" s="32">
        <v>1</v>
      </c>
      <c r="F266" s="291">
        <v>2.9546164619312401</v>
      </c>
      <c r="G266" s="291">
        <v>2.9750000000000001</v>
      </c>
      <c r="H266" s="291">
        <v>1.7766666666666666</v>
      </c>
      <c r="I266" s="291">
        <v>2.9749999999999996</v>
      </c>
      <c r="J266" s="291">
        <v>2.8274719208950425</v>
      </c>
      <c r="K266" s="291">
        <v>2.8274699999999999</v>
      </c>
    </row>
    <row r="267" spans="1:11">
      <c r="A267" s="269" t="s">
        <v>429</v>
      </c>
      <c r="B267" s="32">
        <v>1</v>
      </c>
      <c r="C267" s="32">
        <v>1</v>
      </c>
      <c r="D267" s="32">
        <v>1</v>
      </c>
      <c r="E267" s="32">
        <v>1</v>
      </c>
      <c r="F267" s="291">
        <v>2.1753961131175412</v>
      </c>
      <c r="G267" s="291">
        <v>2.4666666666666668</v>
      </c>
      <c r="H267" s="291">
        <v>1.8133333333333332</v>
      </c>
      <c r="I267" s="291">
        <v>2.1850000000000001</v>
      </c>
      <c r="J267" s="291">
        <v>2.1802836992063566</v>
      </c>
      <c r="K267" s="291">
        <v>2.1802800000000002</v>
      </c>
    </row>
    <row r="268" spans="1:11">
      <c r="A268" s="269" t="s">
        <v>430</v>
      </c>
      <c r="B268" s="32">
        <v>1</v>
      </c>
      <c r="C268" s="32">
        <v>1</v>
      </c>
      <c r="D268" s="32">
        <v>1</v>
      </c>
      <c r="E268" s="32">
        <v>1</v>
      </c>
      <c r="F268" s="291">
        <v>6.798</v>
      </c>
      <c r="G268" s="291">
        <v>7</v>
      </c>
      <c r="H268" s="291">
        <v>7.33</v>
      </c>
      <c r="I268" s="291">
        <v>7.77</v>
      </c>
      <c r="J268" s="291">
        <v>6.9105159999999985</v>
      </c>
      <c r="K268" s="291">
        <v>6.91052</v>
      </c>
    </row>
    <row r="269" spans="1:11">
      <c r="A269" s="269" t="s">
        <v>431</v>
      </c>
      <c r="B269" s="32">
        <v>1</v>
      </c>
      <c r="C269" s="32">
        <v>0</v>
      </c>
      <c r="D269" s="32">
        <v>0</v>
      </c>
      <c r="E269" s="32">
        <v>0</v>
      </c>
      <c r="F269" s="291">
        <v>5.8592041226351954</v>
      </c>
      <c r="G269" s="291">
        <v>0</v>
      </c>
      <c r="H269" s="291">
        <v>0</v>
      </c>
      <c r="I269" s="291">
        <v>0</v>
      </c>
      <c r="J269" s="291">
        <v>5.8592041226351954</v>
      </c>
      <c r="K269" s="291">
        <v>5.8592000000000004</v>
      </c>
    </row>
    <row r="270" spans="1:11">
      <c r="A270" s="269" t="s">
        <v>435</v>
      </c>
      <c r="B270" s="32">
        <v>1</v>
      </c>
      <c r="C270" s="32">
        <v>1</v>
      </c>
      <c r="D270" s="32">
        <v>1</v>
      </c>
      <c r="E270" s="32">
        <v>1</v>
      </c>
      <c r="F270" s="291">
        <v>1.8005555555555557</v>
      </c>
      <c r="G270" s="291">
        <v>1.675</v>
      </c>
      <c r="H270" s="291">
        <v>2.0666666666666669</v>
      </c>
      <c r="I270" s="291">
        <v>2.063333333333333</v>
      </c>
      <c r="J270" s="291">
        <v>1.8168022222222222</v>
      </c>
      <c r="K270" s="291">
        <v>1.8168</v>
      </c>
    </row>
    <row r="271" spans="1:11">
      <c r="A271" s="269" t="s">
        <v>436</v>
      </c>
      <c r="B271" s="32">
        <v>1</v>
      </c>
      <c r="C271" s="32">
        <v>1</v>
      </c>
      <c r="D271" s="32">
        <v>1</v>
      </c>
      <c r="E271" s="32">
        <v>1</v>
      </c>
      <c r="F271" s="291">
        <v>2.2689628021246757</v>
      </c>
      <c r="G271" s="291">
        <v>3.1916853441180439</v>
      </c>
      <c r="H271" s="291">
        <v>2.2666666666666662</v>
      </c>
      <c r="I271" s="291">
        <v>2.5933333333333333</v>
      </c>
      <c r="J271" s="291">
        <v>2.4182677247736142</v>
      </c>
      <c r="K271" s="291">
        <v>2.4182700000000001</v>
      </c>
    </row>
    <row r="272" spans="1:11">
      <c r="A272" s="269" t="s">
        <v>437</v>
      </c>
      <c r="B272" s="32">
        <v>1</v>
      </c>
      <c r="C272" s="32">
        <v>1</v>
      </c>
      <c r="D272" s="32">
        <v>1</v>
      </c>
      <c r="E272" s="32">
        <v>1</v>
      </c>
      <c r="F272" s="291">
        <v>3.2722222222222221</v>
      </c>
      <c r="G272" s="291">
        <v>2.9975000000000001</v>
      </c>
      <c r="H272" s="291">
        <v>3.4166666666666665</v>
      </c>
      <c r="I272" s="291">
        <v>3.8666666666666671</v>
      </c>
      <c r="J272" s="291">
        <v>3.2596205555555553</v>
      </c>
      <c r="K272" s="291">
        <v>3.25962</v>
      </c>
    </row>
    <row r="273" spans="1:11">
      <c r="A273" s="269" t="s">
        <v>438</v>
      </c>
      <c r="B273" s="32">
        <v>1</v>
      </c>
      <c r="C273" s="32">
        <v>1</v>
      </c>
      <c r="D273" s="32">
        <v>1</v>
      </c>
      <c r="E273" s="32">
        <v>1</v>
      </c>
      <c r="F273" s="291">
        <v>3.6381249999999996</v>
      </c>
      <c r="G273" s="291">
        <v>3.7125000000000004</v>
      </c>
      <c r="H273" s="291">
        <v>4.1333333333333329</v>
      </c>
      <c r="I273" s="291">
        <v>4.3600000000000003</v>
      </c>
      <c r="J273" s="291">
        <v>3.7211500000000002</v>
      </c>
      <c r="K273" s="291">
        <v>3.7211500000000002</v>
      </c>
    </row>
    <row r="274" spans="1:11">
      <c r="A274" s="269" t="s">
        <v>439</v>
      </c>
      <c r="B274" s="32">
        <v>1</v>
      </c>
      <c r="C274" s="32">
        <v>1</v>
      </c>
      <c r="D274" s="32">
        <v>1</v>
      </c>
      <c r="E274" s="32">
        <v>1</v>
      </c>
      <c r="F274" s="291">
        <v>1.8361656081405762</v>
      </c>
      <c r="G274" s="291">
        <v>1.6550978346200862</v>
      </c>
      <c r="H274" s="291">
        <v>1.9766666666666666</v>
      </c>
      <c r="I274" s="291">
        <v>2.13</v>
      </c>
      <c r="J274" s="291">
        <v>1.8306349795275836</v>
      </c>
      <c r="K274" s="291">
        <v>1.83063</v>
      </c>
    </row>
    <row r="275" spans="1:11">
      <c r="A275" s="269" t="s">
        <v>440</v>
      </c>
      <c r="B275" s="32">
        <v>1</v>
      </c>
      <c r="C275" s="32">
        <v>1</v>
      </c>
      <c r="D275" s="32">
        <v>1</v>
      </c>
      <c r="E275" s="32">
        <v>1</v>
      </c>
      <c r="F275" s="291">
        <v>12.277843624800415</v>
      </c>
      <c r="G275" s="291">
        <v>13.084233721228138</v>
      </c>
      <c r="H275" s="291">
        <v>16.670000000000002</v>
      </c>
      <c r="I275" s="291">
        <v>1.8916964416233453</v>
      </c>
      <c r="J275" s="291">
        <v>12.650675672084366</v>
      </c>
      <c r="K275" s="291">
        <v>12.650679999999999</v>
      </c>
    </row>
    <row r="276" spans="1:11">
      <c r="A276" s="269" t="s">
        <v>441</v>
      </c>
      <c r="B276" s="32">
        <v>1</v>
      </c>
      <c r="C276" s="32">
        <v>1</v>
      </c>
      <c r="D276" s="32">
        <v>1</v>
      </c>
      <c r="E276" s="32">
        <v>1</v>
      </c>
      <c r="F276" s="291">
        <v>3.4832888236114798</v>
      </c>
      <c r="G276" s="291">
        <v>2.5</v>
      </c>
      <c r="H276" s="291">
        <v>2.06</v>
      </c>
      <c r="I276" s="291">
        <v>3</v>
      </c>
      <c r="J276" s="291">
        <v>3.1627616424113736</v>
      </c>
      <c r="K276" s="291">
        <v>3.16276</v>
      </c>
    </row>
    <row r="277" spans="1:11">
      <c r="A277" s="269" t="s">
        <v>445</v>
      </c>
      <c r="B277" s="32">
        <v>1</v>
      </c>
      <c r="C277" s="32">
        <v>1</v>
      </c>
      <c r="D277" s="32">
        <v>1</v>
      </c>
      <c r="E277" s="32">
        <v>1</v>
      </c>
      <c r="F277" s="291">
        <v>1.3055555555555556</v>
      </c>
      <c r="G277" s="291">
        <v>1.63</v>
      </c>
      <c r="H277" s="291">
        <v>1.51</v>
      </c>
      <c r="I277" s="291">
        <v>1.6</v>
      </c>
      <c r="J277" s="291">
        <v>1.3849855555555559</v>
      </c>
      <c r="K277" s="291">
        <v>1.3849899999999999</v>
      </c>
    </row>
    <row r="278" spans="1:11">
      <c r="A278" s="269" t="s">
        <v>447</v>
      </c>
      <c r="B278" s="32">
        <v>1</v>
      </c>
      <c r="C278" s="32">
        <v>1</v>
      </c>
      <c r="D278" s="32">
        <v>1</v>
      </c>
      <c r="E278" s="32">
        <v>1</v>
      </c>
      <c r="F278" s="291">
        <v>3.3069673691846133</v>
      </c>
      <c r="G278" s="291">
        <v>3.6625000000000001</v>
      </c>
      <c r="H278" s="291">
        <v>3.1632193289024992</v>
      </c>
      <c r="I278" s="291">
        <v>3</v>
      </c>
      <c r="J278" s="291">
        <v>3.3387031123676225</v>
      </c>
      <c r="K278" s="291">
        <v>3.3386999999999998</v>
      </c>
    </row>
    <row r="279" spans="1:11">
      <c r="A279" s="269" t="s">
        <v>448</v>
      </c>
      <c r="B279" s="32">
        <v>1</v>
      </c>
      <c r="C279" s="32">
        <v>1</v>
      </c>
      <c r="D279" s="32">
        <v>1</v>
      </c>
      <c r="E279" s="32">
        <v>0</v>
      </c>
      <c r="F279" s="291">
        <v>4.375</v>
      </c>
      <c r="G279" s="291">
        <v>3.5</v>
      </c>
      <c r="H279" s="291">
        <v>2.94</v>
      </c>
      <c r="I279" s="291">
        <v>0</v>
      </c>
      <c r="J279" s="291">
        <v>4.0740429887410441</v>
      </c>
      <c r="K279" s="291">
        <v>4.0740400000000001</v>
      </c>
    </row>
    <row r="280" spans="1:11">
      <c r="A280" s="269" t="s">
        <v>450</v>
      </c>
      <c r="B280" s="32">
        <v>1</v>
      </c>
      <c r="C280" s="32">
        <v>1</v>
      </c>
      <c r="D280" s="32">
        <v>1</v>
      </c>
      <c r="E280" s="32">
        <v>1</v>
      </c>
      <c r="F280" s="291">
        <v>5.7838461538461541</v>
      </c>
      <c r="G280" s="291">
        <v>5.9000000000000012</v>
      </c>
      <c r="H280" s="291">
        <v>5.87</v>
      </c>
      <c r="I280" s="291">
        <v>5.9</v>
      </c>
      <c r="J280" s="291">
        <v>5.8139684615384626</v>
      </c>
      <c r="K280" s="291">
        <v>5.8139700000000003</v>
      </c>
    </row>
    <row r="281" spans="1:11">
      <c r="A281" s="269" t="s">
        <v>451</v>
      </c>
      <c r="B281" s="32">
        <v>1</v>
      </c>
      <c r="C281" s="32">
        <v>0</v>
      </c>
      <c r="D281" s="32">
        <v>0</v>
      </c>
      <c r="E281" s="32">
        <v>1</v>
      </c>
      <c r="F281" s="291">
        <v>5.49</v>
      </c>
      <c r="G281" s="291">
        <v>0</v>
      </c>
      <c r="H281" s="291">
        <v>0</v>
      </c>
      <c r="I281" s="291">
        <v>1.99</v>
      </c>
      <c r="J281" s="291">
        <v>5.3804761904761911</v>
      </c>
      <c r="K281" s="291">
        <v>5.3804800000000004</v>
      </c>
    </row>
    <row r="282" spans="1:11">
      <c r="A282" s="269" t="s">
        <v>452</v>
      </c>
      <c r="B282" s="32">
        <v>1</v>
      </c>
      <c r="C282" s="32">
        <v>1</v>
      </c>
      <c r="D282" s="32">
        <v>1</v>
      </c>
      <c r="E282" s="32">
        <v>1</v>
      </c>
      <c r="F282" s="291">
        <v>4.5463654535756133</v>
      </c>
      <c r="G282" s="291">
        <v>4.9000000000000004</v>
      </c>
      <c r="H282" s="291">
        <v>4.875</v>
      </c>
      <c r="I282" s="291">
        <v>4.7042078690278055</v>
      </c>
      <c r="J282" s="291">
        <v>4.6409339839334764</v>
      </c>
      <c r="K282" s="291">
        <v>4.64093</v>
      </c>
    </row>
    <row r="283" spans="1:11">
      <c r="A283" s="269" t="s">
        <v>454</v>
      </c>
      <c r="B283" s="32">
        <v>1</v>
      </c>
      <c r="C283" s="32">
        <v>1</v>
      </c>
      <c r="D283" s="32">
        <v>1</v>
      </c>
      <c r="E283" s="32">
        <v>0</v>
      </c>
      <c r="F283" s="291">
        <v>2.4862499999999996</v>
      </c>
      <c r="G283" s="291">
        <v>2.4666666666666668</v>
      </c>
      <c r="H283" s="291">
        <v>2.6</v>
      </c>
      <c r="I283" s="291">
        <v>0</v>
      </c>
      <c r="J283" s="291">
        <v>2.4960866598430567</v>
      </c>
      <c r="K283" s="291">
        <v>2.4960900000000001</v>
      </c>
    </row>
    <row r="284" spans="1:11">
      <c r="A284" s="269" t="s">
        <v>455</v>
      </c>
      <c r="B284" s="32">
        <v>1</v>
      </c>
      <c r="C284" s="32">
        <v>1</v>
      </c>
      <c r="D284" s="32">
        <v>1</v>
      </c>
      <c r="E284" s="32">
        <v>0</v>
      </c>
      <c r="F284" s="291">
        <v>1.6777065180821309</v>
      </c>
      <c r="G284" s="291">
        <v>2.02</v>
      </c>
      <c r="H284" s="291">
        <v>1.9550000000000001</v>
      </c>
      <c r="I284" s="291">
        <v>0</v>
      </c>
      <c r="J284" s="291">
        <v>1.763164832010724</v>
      </c>
      <c r="K284" s="291">
        <v>1.7631600000000001</v>
      </c>
    </row>
    <row r="285" spans="1:11">
      <c r="A285" s="269" t="s">
        <v>456</v>
      </c>
      <c r="B285" s="32">
        <v>1</v>
      </c>
      <c r="C285" s="32">
        <v>1</v>
      </c>
      <c r="D285" s="32">
        <v>1</v>
      </c>
      <c r="E285" s="32">
        <v>0</v>
      </c>
      <c r="F285" s="291">
        <v>2.0497515497369032</v>
      </c>
      <c r="G285" s="291">
        <v>2.1500000000000004</v>
      </c>
      <c r="H285" s="291">
        <v>2.0773524424379519</v>
      </c>
      <c r="I285" s="291">
        <v>0</v>
      </c>
      <c r="J285" s="291">
        <v>2.0686890732070502</v>
      </c>
      <c r="K285" s="291">
        <v>2.0686900000000001</v>
      </c>
    </row>
    <row r="286" spans="1:11">
      <c r="A286" s="269" t="s">
        <v>2196</v>
      </c>
      <c r="B286" s="32">
        <v>1</v>
      </c>
      <c r="C286" s="32">
        <v>1</v>
      </c>
      <c r="D286" s="32">
        <v>0</v>
      </c>
      <c r="E286" s="32">
        <v>0</v>
      </c>
      <c r="F286" s="291">
        <v>2.5133333333333332</v>
      </c>
      <c r="G286" s="291">
        <v>2.5499999999999998</v>
      </c>
      <c r="H286" s="291">
        <v>0</v>
      </c>
      <c r="I286" s="291">
        <v>0</v>
      </c>
      <c r="J286" s="291">
        <v>2.5198537336412623</v>
      </c>
      <c r="K286" s="291">
        <v>2.5198499999999999</v>
      </c>
    </row>
    <row r="287" spans="1:11">
      <c r="A287" s="269" t="s">
        <v>461</v>
      </c>
      <c r="B287" s="32">
        <v>1</v>
      </c>
      <c r="C287" s="32">
        <v>1</v>
      </c>
      <c r="D287" s="32">
        <v>1</v>
      </c>
      <c r="E287" s="32">
        <v>1</v>
      </c>
      <c r="F287" s="291">
        <v>1.4821616176777392</v>
      </c>
      <c r="G287" s="291">
        <v>1.4166666666666667</v>
      </c>
      <c r="H287" s="291">
        <v>1.55</v>
      </c>
      <c r="I287" s="291">
        <v>1.45</v>
      </c>
      <c r="J287" s="291">
        <v>1.4788657384532169</v>
      </c>
      <c r="K287" s="291">
        <v>1.4788699999999999</v>
      </c>
    </row>
    <row r="288" spans="1:11">
      <c r="A288" s="269" t="s">
        <v>462</v>
      </c>
      <c r="B288" s="32">
        <v>1</v>
      </c>
      <c r="C288" s="32">
        <v>1</v>
      </c>
      <c r="D288" s="32">
        <v>1</v>
      </c>
      <c r="E288" s="32">
        <v>1</v>
      </c>
      <c r="F288" s="291">
        <v>1.1740455935142553</v>
      </c>
      <c r="G288" s="291">
        <v>1.2087409351719693</v>
      </c>
      <c r="H288" s="291">
        <v>1.2339230379880521</v>
      </c>
      <c r="I288" s="291">
        <v>1.3598335520684657</v>
      </c>
      <c r="J288" s="291">
        <v>1.1903081955128816</v>
      </c>
      <c r="K288" s="291">
        <v>1.19031</v>
      </c>
    </row>
    <row r="289" spans="1:11">
      <c r="A289" s="269" t="s">
        <v>464</v>
      </c>
      <c r="B289" s="32">
        <v>1</v>
      </c>
      <c r="C289" s="32">
        <v>1</v>
      </c>
      <c r="D289" s="32">
        <v>1</v>
      </c>
      <c r="E289" s="32">
        <v>1</v>
      </c>
      <c r="F289" s="291">
        <v>2.9678571428571421</v>
      </c>
      <c r="G289" s="291">
        <v>3.4333333333333336</v>
      </c>
      <c r="H289" s="291">
        <v>2.97</v>
      </c>
      <c r="I289" s="291">
        <v>3.0666666666666664</v>
      </c>
      <c r="J289" s="291">
        <v>3.0420509523809525</v>
      </c>
      <c r="K289" s="291">
        <v>3.0420500000000001</v>
      </c>
    </row>
    <row r="290" spans="1:11">
      <c r="A290" s="269" t="s">
        <v>465</v>
      </c>
      <c r="B290" s="32">
        <v>1</v>
      </c>
      <c r="C290" s="32">
        <v>1</v>
      </c>
      <c r="D290" s="32">
        <v>1</v>
      </c>
      <c r="E290" s="32">
        <v>1</v>
      </c>
      <c r="F290" s="291">
        <v>0.28416666666666668</v>
      </c>
      <c r="G290" s="291">
        <v>0.31666666666666665</v>
      </c>
      <c r="H290" s="291">
        <v>0.26666666666666666</v>
      </c>
      <c r="I290" s="291">
        <v>0.33</v>
      </c>
      <c r="J290" s="291">
        <v>0.28828333333333334</v>
      </c>
      <c r="K290" s="291">
        <v>0.28827999999999998</v>
      </c>
    </row>
    <row r="291" spans="1:11">
      <c r="A291" s="269" t="s">
        <v>466</v>
      </c>
      <c r="B291" s="32">
        <v>1</v>
      </c>
      <c r="C291" s="32">
        <v>1</v>
      </c>
      <c r="D291" s="32">
        <v>1</v>
      </c>
      <c r="E291" s="32">
        <v>1</v>
      </c>
      <c r="F291" s="291">
        <v>1.7202316368619546</v>
      </c>
      <c r="G291" s="291">
        <v>1.7333333333333334</v>
      </c>
      <c r="H291" s="291">
        <v>1.7000000000000002</v>
      </c>
      <c r="I291" s="291">
        <v>1.8546137529143103</v>
      </c>
      <c r="J291" s="291">
        <v>1.7230943750960741</v>
      </c>
      <c r="K291" s="291">
        <v>1.72309</v>
      </c>
    </row>
    <row r="292" spans="1:11">
      <c r="A292" s="269" t="s">
        <v>467</v>
      </c>
      <c r="B292" s="32">
        <v>1</v>
      </c>
      <c r="C292" s="32">
        <v>0</v>
      </c>
      <c r="D292" s="32">
        <v>1</v>
      </c>
      <c r="E292" s="32">
        <v>1</v>
      </c>
      <c r="F292" s="291">
        <v>31.333333333333332</v>
      </c>
      <c r="G292" s="291">
        <v>0</v>
      </c>
      <c r="H292" s="291">
        <v>40</v>
      </c>
      <c r="I292" s="291">
        <v>22.5</v>
      </c>
      <c r="J292" s="291">
        <v>32.230299448384557</v>
      </c>
      <c r="K292" s="291">
        <v>32.2303</v>
      </c>
    </row>
    <row r="293" spans="1:11">
      <c r="A293" s="269" t="s">
        <v>468</v>
      </c>
      <c r="B293" s="32">
        <v>1</v>
      </c>
      <c r="C293" s="32">
        <v>0</v>
      </c>
      <c r="D293" s="32">
        <v>0</v>
      </c>
      <c r="E293" s="32">
        <v>0</v>
      </c>
      <c r="F293" s="291">
        <v>0.81666666666666676</v>
      </c>
      <c r="G293" s="291">
        <v>0</v>
      </c>
      <c r="H293" s="291">
        <v>0</v>
      </c>
      <c r="I293" s="291">
        <v>0</v>
      </c>
      <c r="J293" s="291">
        <v>0.81666666666666676</v>
      </c>
      <c r="K293" s="291">
        <v>0.81667000000000001</v>
      </c>
    </row>
    <row r="294" spans="1:11">
      <c r="A294" s="269" t="s">
        <v>469</v>
      </c>
      <c r="B294" s="32">
        <v>1</v>
      </c>
      <c r="C294" s="32">
        <v>0</v>
      </c>
      <c r="D294" s="32">
        <v>1</v>
      </c>
      <c r="E294" s="32">
        <v>0</v>
      </c>
      <c r="F294" s="291">
        <v>0.83333333333333337</v>
      </c>
      <c r="G294" s="291">
        <v>0</v>
      </c>
      <c r="H294" s="291">
        <v>0.9</v>
      </c>
      <c r="I294" s="291">
        <v>0</v>
      </c>
      <c r="J294" s="291">
        <v>0.84232482786553264</v>
      </c>
      <c r="K294" s="291">
        <v>0.84231999999999996</v>
      </c>
    </row>
    <row r="295" spans="1:11">
      <c r="A295" s="269" t="s">
        <v>475</v>
      </c>
      <c r="B295" s="32">
        <v>1</v>
      </c>
      <c r="C295" s="32">
        <v>1</v>
      </c>
      <c r="D295" s="32">
        <v>1</v>
      </c>
      <c r="E295" s="32">
        <v>1</v>
      </c>
      <c r="F295" s="291">
        <v>1.2416666666666667</v>
      </c>
      <c r="G295" s="291">
        <v>1.575</v>
      </c>
      <c r="H295" s="291">
        <v>1.25</v>
      </c>
      <c r="I295" s="291">
        <v>1.25</v>
      </c>
      <c r="J295" s="291">
        <v>1.2941166666666666</v>
      </c>
      <c r="K295" s="291">
        <v>1.2941199999999999</v>
      </c>
    </row>
    <row r="296" spans="1:11">
      <c r="A296" s="269" t="s">
        <v>476</v>
      </c>
      <c r="B296" s="32">
        <v>1</v>
      </c>
      <c r="C296" s="32">
        <v>1</v>
      </c>
      <c r="D296" s="32">
        <v>1</v>
      </c>
      <c r="E296" s="32">
        <v>0</v>
      </c>
      <c r="F296" s="291">
        <v>1.89375</v>
      </c>
      <c r="G296" s="291">
        <v>1.95</v>
      </c>
      <c r="H296" s="291">
        <v>2</v>
      </c>
      <c r="I296" s="291">
        <v>0</v>
      </c>
      <c r="J296" s="291">
        <v>1.9146878198567041</v>
      </c>
      <c r="K296" s="291">
        <v>1.91469</v>
      </c>
    </row>
    <row r="297" spans="1:11">
      <c r="A297" s="269" t="s">
        <v>477</v>
      </c>
      <c r="B297" s="32">
        <v>1</v>
      </c>
      <c r="C297" s="32">
        <v>0</v>
      </c>
      <c r="D297" s="32">
        <v>1</v>
      </c>
      <c r="E297" s="32">
        <v>0</v>
      </c>
      <c r="F297" s="291">
        <v>2</v>
      </c>
      <c r="G297" s="291">
        <v>0</v>
      </c>
      <c r="H297" s="291">
        <v>2.0499999999999998</v>
      </c>
      <c r="I297" s="291">
        <v>0</v>
      </c>
      <c r="J297" s="291">
        <v>2.0067436208991496</v>
      </c>
      <c r="K297" s="291">
        <v>2.0067400000000002</v>
      </c>
    </row>
    <row r="298" spans="1:11">
      <c r="A298" s="269" t="s">
        <v>479</v>
      </c>
      <c r="B298" s="32">
        <v>1</v>
      </c>
      <c r="C298" s="32">
        <v>0</v>
      </c>
      <c r="D298" s="32">
        <v>1</v>
      </c>
      <c r="E298" s="32">
        <v>1</v>
      </c>
      <c r="F298" s="291">
        <v>1.5</v>
      </c>
      <c r="G298" s="291">
        <v>0</v>
      </c>
      <c r="H298" s="291">
        <v>1.3</v>
      </c>
      <c r="I298" s="291">
        <v>1.4750000000000001</v>
      </c>
      <c r="J298" s="291">
        <v>1.4730791962174943</v>
      </c>
      <c r="K298" s="291">
        <v>1.4730799999999999</v>
      </c>
    </row>
    <row r="299" spans="1:11">
      <c r="A299" s="269" t="s">
        <v>480</v>
      </c>
      <c r="B299" s="32">
        <v>1</v>
      </c>
      <c r="C299" s="32">
        <v>0</v>
      </c>
      <c r="D299" s="32">
        <v>1</v>
      </c>
      <c r="E299" s="32">
        <v>1</v>
      </c>
      <c r="F299" s="291">
        <v>3.3499999999999996</v>
      </c>
      <c r="G299" s="291">
        <v>0</v>
      </c>
      <c r="H299" s="291">
        <v>3.95</v>
      </c>
      <c r="I299" s="291">
        <v>3.2750000000000004</v>
      </c>
      <c r="J299" s="291">
        <v>3.4266843971631213</v>
      </c>
      <c r="K299" s="291">
        <v>3.4266800000000002</v>
      </c>
    </row>
    <row r="300" spans="1:11">
      <c r="A300" s="269" t="s">
        <v>484</v>
      </c>
      <c r="B300" s="32">
        <v>1</v>
      </c>
      <c r="C300" s="32">
        <v>1</v>
      </c>
      <c r="D300" s="32">
        <v>1</v>
      </c>
      <c r="E300" s="32">
        <v>1</v>
      </c>
      <c r="F300" s="291">
        <v>1.8833333333333335</v>
      </c>
      <c r="G300" s="291">
        <v>1.9833333333333334</v>
      </c>
      <c r="H300" s="291">
        <v>2</v>
      </c>
      <c r="I300" s="291">
        <v>1.9666666666666668</v>
      </c>
      <c r="J300" s="291">
        <v>1.9136000000000004</v>
      </c>
      <c r="K300" s="291">
        <v>1.9136</v>
      </c>
    </row>
    <row r="301" spans="1:11">
      <c r="A301" s="269" t="s">
        <v>485</v>
      </c>
      <c r="B301" s="32">
        <v>1</v>
      </c>
      <c r="C301" s="32">
        <v>1</v>
      </c>
      <c r="D301" s="32">
        <v>0</v>
      </c>
      <c r="E301" s="32">
        <v>1</v>
      </c>
      <c r="F301" s="291">
        <v>2.0312041255128013</v>
      </c>
      <c r="G301" s="291">
        <v>2.1</v>
      </c>
      <c r="H301" s="291">
        <v>0</v>
      </c>
      <c r="I301" s="291">
        <v>2.1736212632490779</v>
      </c>
      <c r="J301" s="291">
        <v>2.0468061039593288</v>
      </c>
      <c r="K301" s="291">
        <v>2.0468099999999998</v>
      </c>
    </row>
    <row r="302" spans="1:11">
      <c r="A302" s="269" t="s">
        <v>486</v>
      </c>
      <c r="B302" s="32">
        <v>1</v>
      </c>
      <c r="C302" s="32">
        <v>0</v>
      </c>
      <c r="D302" s="32">
        <v>1</v>
      </c>
      <c r="E302" s="32">
        <v>1</v>
      </c>
      <c r="F302" s="291">
        <v>2.25</v>
      </c>
      <c r="G302" s="291">
        <v>0</v>
      </c>
      <c r="H302" s="291">
        <v>2.5499999999999998</v>
      </c>
      <c r="I302" s="291">
        <v>1.9</v>
      </c>
      <c r="J302" s="291">
        <v>2.2798463356974001</v>
      </c>
      <c r="K302" s="291">
        <v>2.2798500000000002</v>
      </c>
    </row>
    <row r="303" spans="1:11">
      <c r="A303" s="269" t="s">
        <v>487</v>
      </c>
      <c r="B303" s="32">
        <v>1</v>
      </c>
      <c r="C303" s="32">
        <v>0</v>
      </c>
      <c r="D303" s="32">
        <v>1</v>
      </c>
      <c r="E303" s="32">
        <v>0</v>
      </c>
      <c r="F303" s="291">
        <v>2.25</v>
      </c>
      <c r="G303" s="291">
        <v>0</v>
      </c>
      <c r="H303" s="291">
        <v>2.5499999999999998</v>
      </c>
      <c r="I303" s="291">
        <v>0</v>
      </c>
      <c r="J303" s="291">
        <v>2.2904617253948971</v>
      </c>
      <c r="K303" s="291">
        <v>2.2904599999999999</v>
      </c>
    </row>
    <row r="304" spans="1:11">
      <c r="A304" s="269" t="s">
        <v>489</v>
      </c>
      <c r="B304" s="32">
        <v>1</v>
      </c>
      <c r="C304" s="32">
        <v>1</v>
      </c>
      <c r="D304" s="32">
        <v>1</v>
      </c>
      <c r="E304" s="32">
        <v>0</v>
      </c>
      <c r="F304" s="291">
        <v>7.5666666666666664</v>
      </c>
      <c r="G304" s="291">
        <v>7.583333333333333</v>
      </c>
      <c r="H304" s="291">
        <v>6.8949999999999996</v>
      </c>
      <c r="I304" s="291">
        <v>0</v>
      </c>
      <c r="J304" s="291">
        <v>7.4929836233367446</v>
      </c>
      <c r="K304" s="291">
        <v>7.4929800000000002</v>
      </c>
    </row>
    <row r="305" spans="1:11">
      <c r="A305" s="269" t="s">
        <v>490</v>
      </c>
      <c r="B305" s="32">
        <v>1</v>
      </c>
      <c r="C305" s="32">
        <v>0</v>
      </c>
      <c r="D305" s="32">
        <v>0</v>
      </c>
      <c r="E305" s="32">
        <v>0</v>
      </c>
      <c r="F305" s="291">
        <v>6.9</v>
      </c>
      <c r="G305" s="291">
        <v>0</v>
      </c>
      <c r="H305" s="291">
        <v>0</v>
      </c>
      <c r="I305" s="291">
        <v>0</v>
      </c>
      <c r="J305" s="291">
        <v>6.9</v>
      </c>
      <c r="K305" s="291">
        <v>6.9</v>
      </c>
    </row>
    <row r="306" spans="1:11">
      <c r="A306" s="269" t="s">
        <v>491</v>
      </c>
      <c r="B306" s="32">
        <v>1</v>
      </c>
      <c r="C306" s="32">
        <v>1</v>
      </c>
      <c r="D306" s="32">
        <v>1</v>
      </c>
      <c r="E306" s="32">
        <v>0</v>
      </c>
      <c r="F306" s="291">
        <v>2.9750000000000001</v>
      </c>
      <c r="G306" s="291">
        <v>3</v>
      </c>
      <c r="H306" s="291">
        <v>3.5</v>
      </c>
      <c r="I306" s="291">
        <v>0</v>
      </c>
      <c r="J306" s="291">
        <v>3.0385875127942685</v>
      </c>
      <c r="K306" s="291">
        <v>3.0385900000000001</v>
      </c>
    </row>
    <row r="307" spans="1:11">
      <c r="A307" s="269" t="s">
        <v>492</v>
      </c>
      <c r="B307" s="32">
        <v>0</v>
      </c>
      <c r="C307" s="32">
        <v>0</v>
      </c>
      <c r="D307" s="32">
        <v>1</v>
      </c>
      <c r="E307" s="32">
        <v>0</v>
      </c>
      <c r="F307" s="291">
        <v>0</v>
      </c>
      <c r="G307" s="291">
        <v>0</v>
      </c>
      <c r="H307" s="291">
        <v>7.5</v>
      </c>
      <c r="I307" s="291">
        <v>0</v>
      </c>
      <c r="J307" s="291">
        <v>7.5</v>
      </c>
      <c r="K307" s="291">
        <v>7.5</v>
      </c>
    </row>
    <row r="308" spans="1:11">
      <c r="A308" s="269" t="s">
        <v>496</v>
      </c>
      <c r="B308" s="32">
        <v>1</v>
      </c>
      <c r="C308" s="32">
        <v>1</v>
      </c>
      <c r="D308" s="32">
        <v>1</v>
      </c>
      <c r="E308" s="32">
        <v>1</v>
      </c>
      <c r="F308" s="291">
        <v>3.6699999999999995</v>
      </c>
      <c r="G308" s="291">
        <v>3.8512973825472989</v>
      </c>
      <c r="H308" s="291">
        <v>3.7850000000000001</v>
      </c>
      <c r="I308" s="291">
        <v>4.17</v>
      </c>
      <c r="J308" s="291">
        <v>3.7221847969122841</v>
      </c>
      <c r="K308" s="291">
        <v>3.7221799999999998</v>
      </c>
    </row>
    <row r="309" spans="1:11">
      <c r="A309" s="269" t="s">
        <v>497</v>
      </c>
      <c r="B309" s="32">
        <v>1</v>
      </c>
      <c r="C309" s="32">
        <v>0</v>
      </c>
      <c r="D309" s="32">
        <v>0</v>
      </c>
      <c r="E309" s="32">
        <v>0</v>
      </c>
      <c r="F309" s="291">
        <v>4.5755677919246338</v>
      </c>
      <c r="G309" s="291">
        <v>0</v>
      </c>
      <c r="H309" s="291">
        <v>0</v>
      </c>
      <c r="I309" s="291">
        <v>0</v>
      </c>
      <c r="J309" s="291">
        <v>4.5755677919246338</v>
      </c>
      <c r="K309" s="291">
        <v>4.5755699999999999</v>
      </c>
    </row>
    <row r="310" spans="1:11">
      <c r="A310" s="269" t="s">
        <v>498</v>
      </c>
      <c r="B310" s="32">
        <v>1</v>
      </c>
      <c r="C310" s="32">
        <v>1</v>
      </c>
      <c r="D310" s="32">
        <v>1</v>
      </c>
      <c r="E310" s="32">
        <v>1</v>
      </c>
      <c r="F310" s="291">
        <v>1.1566666666666665</v>
      </c>
      <c r="G310" s="291">
        <v>1.25</v>
      </c>
      <c r="H310" s="291">
        <v>1.2</v>
      </c>
      <c r="I310" s="291">
        <v>0.98123456762935657</v>
      </c>
      <c r="J310" s="291">
        <v>1.1718150617221417</v>
      </c>
      <c r="K310" s="291">
        <v>1.1718200000000001</v>
      </c>
    </row>
    <row r="311" spans="1:11">
      <c r="A311" s="269" t="s">
        <v>499</v>
      </c>
      <c r="B311" s="32">
        <v>1</v>
      </c>
      <c r="C311" s="32">
        <v>0</v>
      </c>
      <c r="D311" s="32">
        <v>0</v>
      </c>
      <c r="E311" s="32">
        <v>0</v>
      </c>
      <c r="F311" s="291">
        <v>0.6868641973405496</v>
      </c>
      <c r="G311" s="291">
        <v>0</v>
      </c>
      <c r="H311" s="291">
        <v>0</v>
      </c>
      <c r="I311" s="291">
        <v>0</v>
      </c>
      <c r="J311" s="291">
        <v>0.6868641973405496</v>
      </c>
      <c r="K311" s="291">
        <v>0.68686000000000003</v>
      </c>
    </row>
    <row r="312" spans="1:11">
      <c r="A312" s="269" t="s">
        <v>501</v>
      </c>
      <c r="B312" s="32">
        <v>1</v>
      </c>
      <c r="C312" s="32">
        <v>1</v>
      </c>
      <c r="D312" s="32">
        <v>1</v>
      </c>
      <c r="E312" s="32">
        <v>1</v>
      </c>
      <c r="F312" s="291">
        <v>5.8832158864221604</v>
      </c>
      <c r="G312" s="291">
        <v>5.8166666666666664</v>
      </c>
      <c r="H312" s="291">
        <v>6.253266791515145</v>
      </c>
      <c r="I312" s="291">
        <v>5.5950000000000006</v>
      </c>
      <c r="J312" s="291">
        <v>5.9074139916574264</v>
      </c>
      <c r="K312" s="291">
        <v>5.9074099999999996</v>
      </c>
    </row>
    <row r="313" spans="1:11">
      <c r="A313" s="269" t="s">
        <v>502</v>
      </c>
      <c r="B313" s="32">
        <v>1</v>
      </c>
      <c r="C313" s="32">
        <v>1</v>
      </c>
      <c r="D313" s="32">
        <v>1</v>
      </c>
      <c r="E313" s="32">
        <v>0</v>
      </c>
      <c r="F313" s="291">
        <v>4.2172727272727277</v>
      </c>
      <c r="G313" s="291">
        <v>4.1999999999999993</v>
      </c>
      <c r="H313" s="291">
        <v>4.5</v>
      </c>
      <c r="I313" s="291">
        <v>0</v>
      </c>
      <c r="J313" s="291">
        <v>4.2466716292918951</v>
      </c>
      <c r="K313" s="291">
        <v>4.2466699999999999</v>
      </c>
    </row>
    <row r="314" spans="1:11">
      <c r="A314" s="269" t="s">
        <v>504</v>
      </c>
      <c r="B314" s="32">
        <v>1</v>
      </c>
      <c r="C314" s="32">
        <v>1</v>
      </c>
      <c r="D314" s="32">
        <v>1</v>
      </c>
      <c r="E314" s="32">
        <v>1</v>
      </c>
      <c r="F314" s="291">
        <v>0.75249999999999995</v>
      </c>
      <c r="G314" s="291">
        <v>0.91666666666666663</v>
      </c>
      <c r="H314" s="291">
        <v>0.72</v>
      </c>
      <c r="I314" s="291">
        <v>1.3</v>
      </c>
      <c r="J314" s="291">
        <v>0.78676666666666661</v>
      </c>
      <c r="K314" s="291">
        <v>0.78676999999999997</v>
      </c>
    </row>
    <row r="315" spans="1:11">
      <c r="A315" s="269" t="s">
        <v>505</v>
      </c>
      <c r="B315" s="32">
        <v>1</v>
      </c>
      <c r="C315" s="32">
        <v>1</v>
      </c>
      <c r="D315" s="32">
        <v>1</v>
      </c>
      <c r="E315" s="32">
        <v>1</v>
      </c>
      <c r="F315" s="291">
        <v>1.0038461538461538</v>
      </c>
      <c r="G315" s="291">
        <v>1</v>
      </c>
      <c r="H315" s="291">
        <v>0.97499999999999998</v>
      </c>
      <c r="I315" s="291">
        <v>1.3</v>
      </c>
      <c r="J315" s="291">
        <v>1.0068634615384615</v>
      </c>
      <c r="K315" s="291">
        <v>1.0068600000000001</v>
      </c>
    </row>
    <row r="316" spans="1:11">
      <c r="A316" s="269" t="s">
        <v>506</v>
      </c>
      <c r="B316" s="32">
        <v>1</v>
      </c>
      <c r="C316" s="32">
        <v>1</v>
      </c>
      <c r="D316" s="32">
        <v>1</v>
      </c>
      <c r="E316" s="32">
        <v>1</v>
      </c>
      <c r="F316" s="291">
        <v>1</v>
      </c>
      <c r="G316" s="291">
        <v>0.96500000000000008</v>
      </c>
      <c r="H316" s="291">
        <v>0.98499999999999999</v>
      </c>
      <c r="I316" s="291">
        <v>1.03</v>
      </c>
      <c r="J316" s="291">
        <v>0.99363500000000005</v>
      </c>
      <c r="K316" s="291">
        <v>0.99363999999999997</v>
      </c>
    </row>
    <row r="317" spans="1:11">
      <c r="A317" s="269" t="s">
        <v>508</v>
      </c>
      <c r="B317" s="32">
        <v>1</v>
      </c>
      <c r="C317" s="32">
        <v>1</v>
      </c>
      <c r="D317" s="32">
        <v>1</v>
      </c>
      <c r="E317" s="32">
        <v>1</v>
      </c>
      <c r="F317" s="291">
        <v>4.6873780374327572</v>
      </c>
      <c r="G317" s="291">
        <v>4.8066666666666675</v>
      </c>
      <c r="H317" s="291">
        <v>4.6100000000000003</v>
      </c>
      <c r="I317" s="291">
        <v>4.6100000000000003</v>
      </c>
      <c r="J317" s="291">
        <v>4.6953798293187905</v>
      </c>
      <c r="K317" s="291">
        <v>4.6953800000000001</v>
      </c>
    </row>
    <row r="318" spans="1:11">
      <c r="A318" s="269" t="s">
        <v>509</v>
      </c>
      <c r="B318" s="32">
        <v>1</v>
      </c>
      <c r="C318" s="32">
        <v>1</v>
      </c>
      <c r="D318" s="32">
        <v>1</v>
      </c>
      <c r="E318" s="32">
        <v>1</v>
      </c>
      <c r="F318" s="291">
        <v>4.2143246932147713</v>
      </c>
      <c r="G318" s="291">
        <v>4.45</v>
      </c>
      <c r="H318" s="291">
        <v>4.25</v>
      </c>
      <c r="I318" s="291">
        <v>4.1499999999999995</v>
      </c>
      <c r="J318" s="291">
        <v>4.253099181568917</v>
      </c>
      <c r="K318" s="291">
        <v>4.2530999999999999</v>
      </c>
    </row>
    <row r="319" spans="1:11">
      <c r="A319" s="269" t="s">
        <v>510</v>
      </c>
      <c r="B319" s="32">
        <v>1</v>
      </c>
      <c r="C319" s="32">
        <v>0</v>
      </c>
      <c r="D319" s="32">
        <v>0</v>
      </c>
      <c r="E319" s="32">
        <v>0</v>
      </c>
      <c r="F319" s="291">
        <v>3.3255216589262266</v>
      </c>
      <c r="G319" s="291">
        <v>0</v>
      </c>
      <c r="H319" s="291">
        <v>0</v>
      </c>
      <c r="I319" s="291">
        <v>0</v>
      </c>
      <c r="J319" s="291">
        <v>3.3255216589262266</v>
      </c>
      <c r="K319" s="291">
        <v>3.32552</v>
      </c>
    </row>
    <row r="320" spans="1:11">
      <c r="A320" s="269" t="s">
        <v>516</v>
      </c>
      <c r="B320" s="32">
        <v>1</v>
      </c>
      <c r="C320" s="32">
        <v>1</v>
      </c>
      <c r="D320" s="32">
        <v>1</v>
      </c>
      <c r="E320" s="32">
        <v>0</v>
      </c>
      <c r="F320" s="291">
        <v>2.165</v>
      </c>
      <c r="G320" s="291">
        <v>2.2750000000000004</v>
      </c>
      <c r="H320" s="291">
        <v>2.2749999999999999</v>
      </c>
      <c r="I320" s="291">
        <v>0</v>
      </c>
      <c r="J320" s="291">
        <v>2.1948362333674512</v>
      </c>
      <c r="K320" s="291">
        <v>2.1948400000000001</v>
      </c>
    </row>
    <row r="321" spans="1:11">
      <c r="A321" s="269" t="s">
        <v>517</v>
      </c>
      <c r="B321" s="32">
        <v>1</v>
      </c>
      <c r="C321" s="32">
        <v>0</v>
      </c>
      <c r="D321" s="32">
        <v>1</v>
      </c>
      <c r="E321" s="32">
        <v>1</v>
      </c>
      <c r="F321" s="291">
        <v>1.7</v>
      </c>
      <c r="G321" s="291">
        <v>0</v>
      </c>
      <c r="H321" s="291">
        <v>1.65</v>
      </c>
      <c r="I321" s="291">
        <v>1.8</v>
      </c>
      <c r="J321" s="291">
        <v>1.6961583924349883</v>
      </c>
      <c r="K321" s="291">
        <v>1.6961599999999999</v>
      </c>
    </row>
    <row r="322" spans="1:11">
      <c r="A322" s="269" t="s">
        <v>519</v>
      </c>
      <c r="B322" s="32">
        <v>1</v>
      </c>
      <c r="C322" s="32">
        <v>1</v>
      </c>
      <c r="D322" s="32">
        <v>1</v>
      </c>
      <c r="E322" s="32">
        <v>1</v>
      </c>
      <c r="F322" s="291">
        <v>5.9718749999999998</v>
      </c>
      <c r="G322" s="291">
        <v>6.0166666666666666</v>
      </c>
      <c r="H322" s="291">
        <v>6.02</v>
      </c>
      <c r="I322" s="291">
        <v>5.9049248747913197</v>
      </c>
      <c r="J322" s="291">
        <v>5.9825749387868665</v>
      </c>
      <c r="K322" s="291">
        <v>5.9825699999999999</v>
      </c>
    </row>
    <row r="323" spans="1:11">
      <c r="A323" s="269" t="s">
        <v>520</v>
      </c>
      <c r="B323" s="32">
        <v>1</v>
      </c>
      <c r="C323" s="32">
        <v>1</v>
      </c>
      <c r="D323" s="32">
        <v>1</v>
      </c>
      <c r="E323" s="32">
        <v>0</v>
      </c>
      <c r="F323" s="291">
        <v>4.0659702546034788</v>
      </c>
      <c r="G323" s="291">
        <v>4.3</v>
      </c>
      <c r="H323" s="291">
        <v>3.7750000000000004</v>
      </c>
      <c r="I323" s="291">
        <v>0</v>
      </c>
      <c r="J323" s="291">
        <v>4.0698012500283296</v>
      </c>
      <c r="K323" s="291">
        <v>4.0697999999999999</v>
      </c>
    </row>
    <row r="324" spans="1:11">
      <c r="A324" s="269" t="s">
        <v>521</v>
      </c>
      <c r="B324" s="32">
        <v>1</v>
      </c>
      <c r="C324" s="32">
        <v>1</v>
      </c>
      <c r="D324" s="32">
        <v>1</v>
      </c>
      <c r="E324" s="32">
        <v>0</v>
      </c>
      <c r="F324" s="291">
        <v>4.0111111111111111</v>
      </c>
      <c r="G324" s="291">
        <v>3.75</v>
      </c>
      <c r="H324" s="291">
        <v>4.0999999999999996</v>
      </c>
      <c r="I324" s="291">
        <v>0</v>
      </c>
      <c r="J324" s="291">
        <v>3.980052314340953</v>
      </c>
      <c r="K324" s="291">
        <v>3.9800499999999999</v>
      </c>
    </row>
    <row r="325" spans="1:11">
      <c r="A325" s="269" t="s">
        <v>523</v>
      </c>
      <c r="B325" s="32">
        <v>1</v>
      </c>
      <c r="C325" s="32">
        <v>0</v>
      </c>
      <c r="D325" s="32">
        <v>1</v>
      </c>
      <c r="E325" s="32">
        <v>0</v>
      </c>
      <c r="F325" s="291">
        <v>22.554626380416888</v>
      </c>
      <c r="G325" s="291">
        <v>0</v>
      </c>
      <c r="H325" s="291">
        <v>18.82</v>
      </c>
      <c r="I325" s="291">
        <v>0</v>
      </c>
      <c r="J325" s="291">
        <v>22.050928290227006</v>
      </c>
      <c r="K325" s="291">
        <v>22.050930000000001</v>
      </c>
    </row>
    <row r="326" spans="1:11">
      <c r="A326" s="269" t="s">
        <v>525</v>
      </c>
      <c r="B326" s="32">
        <v>1</v>
      </c>
      <c r="C326" s="32">
        <v>1</v>
      </c>
      <c r="D326" s="32">
        <v>1</v>
      </c>
      <c r="E326" s="32">
        <v>0</v>
      </c>
      <c r="F326" s="291">
        <v>0.73399999999999999</v>
      </c>
      <c r="G326" s="291">
        <v>0.72499999999999998</v>
      </c>
      <c r="H326" s="291">
        <v>0.65</v>
      </c>
      <c r="I326" s="291">
        <v>0</v>
      </c>
      <c r="J326" s="291">
        <v>0.72303787103377681</v>
      </c>
      <c r="K326" s="291">
        <v>0.72304000000000002</v>
      </c>
    </row>
    <row r="327" spans="1:11">
      <c r="A327" s="269" t="s">
        <v>526</v>
      </c>
      <c r="B327" s="32">
        <v>1</v>
      </c>
      <c r="C327" s="32">
        <v>1</v>
      </c>
      <c r="D327" s="32">
        <v>1</v>
      </c>
      <c r="E327" s="32">
        <v>0</v>
      </c>
      <c r="F327" s="291">
        <v>0.67500000000000004</v>
      </c>
      <c r="G327" s="291">
        <v>0.66666666666666663</v>
      </c>
      <c r="H327" s="291">
        <v>0.75</v>
      </c>
      <c r="I327" s="291">
        <v>0</v>
      </c>
      <c r="J327" s="291">
        <v>0.68220743773456161</v>
      </c>
      <c r="K327" s="291">
        <v>0.68220999999999998</v>
      </c>
    </row>
    <row r="328" spans="1:11">
      <c r="A328" s="269" t="s">
        <v>527</v>
      </c>
      <c r="B328" s="32">
        <v>1</v>
      </c>
      <c r="C328" s="32">
        <v>0</v>
      </c>
      <c r="D328" s="32">
        <v>0</v>
      </c>
      <c r="E328" s="32">
        <v>1</v>
      </c>
      <c r="F328" s="291">
        <v>0.66</v>
      </c>
      <c r="G328" s="291">
        <v>0</v>
      </c>
      <c r="H328" s="291">
        <v>0</v>
      </c>
      <c r="I328" s="291">
        <v>0.8</v>
      </c>
      <c r="J328" s="291">
        <v>0.66438095238095252</v>
      </c>
      <c r="K328" s="291">
        <v>0.66437999999999997</v>
      </c>
    </row>
    <row r="329" spans="1:11">
      <c r="A329" s="269" t="s">
        <v>529</v>
      </c>
      <c r="B329" s="32">
        <v>1</v>
      </c>
      <c r="C329" s="32">
        <v>1</v>
      </c>
      <c r="D329" s="32">
        <v>1</v>
      </c>
      <c r="E329" s="32">
        <v>1</v>
      </c>
      <c r="F329" s="291">
        <v>3.1822314194640584</v>
      </c>
      <c r="G329" s="291">
        <v>3.06</v>
      </c>
      <c r="H329" s="291">
        <v>3.13</v>
      </c>
      <c r="I329" s="291">
        <v>2.9106601498216662</v>
      </c>
      <c r="J329" s="291">
        <v>3.1513639541043079</v>
      </c>
      <c r="K329" s="291">
        <v>3.1513599999999999</v>
      </c>
    </row>
    <row r="330" spans="1:11">
      <c r="A330" s="269" t="s">
        <v>530</v>
      </c>
      <c r="B330" s="32">
        <v>1</v>
      </c>
      <c r="C330" s="32">
        <v>1</v>
      </c>
      <c r="D330" s="32">
        <v>1</v>
      </c>
      <c r="E330" s="32">
        <v>1</v>
      </c>
      <c r="F330" s="291">
        <v>3.3204951193405936</v>
      </c>
      <c r="G330" s="291">
        <v>3.4029649327621243</v>
      </c>
      <c r="H330" s="291">
        <v>4.2450251329609152</v>
      </c>
      <c r="I330" s="291">
        <v>3.3335166688282039</v>
      </c>
      <c r="J330" s="291">
        <v>3.4361177977575807</v>
      </c>
      <c r="K330" s="291">
        <v>3.4361199999999998</v>
      </c>
    </row>
    <row r="331" spans="1:11">
      <c r="A331" s="269" t="s">
        <v>531</v>
      </c>
      <c r="B331" s="32">
        <v>1</v>
      </c>
      <c r="C331" s="32">
        <v>1</v>
      </c>
      <c r="D331" s="32">
        <v>1</v>
      </c>
      <c r="E331" s="32">
        <v>1</v>
      </c>
      <c r="F331" s="291">
        <v>2.9638160476945314</v>
      </c>
      <c r="G331" s="291">
        <v>2.7666666666666671</v>
      </c>
      <c r="H331" s="291">
        <v>2.99</v>
      </c>
      <c r="I331" s="291">
        <v>2.916827085224678</v>
      </c>
      <c r="J331" s="291">
        <v>2.9352807155853413</v>
      </c>
      <c r="K331" s="291">
        <v>2.9352800000000001</v>
      </c>
    </row>
    <row r="332" spans="1:11">
      <c r="A332" s="269" t="s">
        <v>533</v>
      </c>
      <c r="B332" s="32">
        <v>1</v>
      </c>
      <c r="C332" s="32">
        <v>0</v>
      </c>
      <c r="D332" s="32">
        <v>1</v>
      </c>
      <c r="E332" s="32">
        <v>1</v>
      </c>
      <c r="F332" s="291">
        <v>1.8</v>
      </c>
      <c r="G332" s="291">
        <v>0</v>
      </c>
      <c r="H332" s="291">
        <v>1.7</v>
      </c>
      <c r="I332" s="291">
        <v>2</v>
      </c>
      <c r="J332" s="291">
        <v>1.7923167848699764</v>
      </c>
      <c r="K332" s="291">
        <v>1.7923199999999999</v>
      </c>
    </row>
    <row r="333" spans="1:11">
      <c r="A333" s="269" t="s">
        <v>534</v>
      </c>
      <c r="B333" s="32">
        <v>1</v>
      </c>
      <c r="C333" s="32">
        <v>0</v>
      </c>
      <c r="D333" s="32">
        <v>1</v>
      </c>
      <c r="E333" s="32">
        <v>0</v>
      </c>
      <c r="F333" s="291">
        <v>0.55000000000000004</v>
      </c>
      <c r="G333" s="291">
        <v>0</v>
      </c>
      <c r="H333" s="291">
        <v>0.7</v>
      </c>
      <c r="I333" s="291">
        <v>0</v>
      </c>
      <c r="J333" s="291">
        <v>0.57023086269744849</v>
      </c>
      <c r="K333" s="291">
        <v>0.57023000000000001</v>
      </c>
    </row>
    <row r="334" spans="1:11">
      <c r="A334" s="269" t="s">
        <v>535</v>
      </c>
      <c r="B334" s="32">
        <v>1</v>
      </c>
      <c r="C334" s="32">
        <v>0</v>
      </c>
      <c r="D334" s="32">
        <v>1</v>
      </c>
      <c r="E334" s="32">
        <v>1</v>
      </c>
      <c r="F334" s="291">
        <v>0.80000000000000016</v>
      </c>
      <c r="G334" s="291">
        <v>0</v>
      </c>
      <c r="H334" s="291">
        <v>0.8</v>
      </c>
      <c r="I334" s="291">
        <v>0.9</v>
      </c>
      <c r="J334" s="291">
        <v>0.80271867612293157</v>
      </c>
      <c r="K334" s="291">
        <v>0.80271999999999999</v>
      </c>
    </row>
    <row r="335" spans="1:11">
      <c r="A335" s="269" t="s">
        <v>536</v>
      </c>
      <c r="B335" s="32">
        <v>1</v>
      </c>
      <c r="C335" s="32">
        <v>1</v>
      </c>
      <c r="D335" s="32">
        <v>1</v>
      </c>
      <c r="E335" s="32">
        <v>1</v>
      </c>
      <c r="F335" s="291">
        <v>7.267333333333335</v>
      </c>
      <c r="G335" s="291">
        <v>7.9666666666666659</v>
      </c>
      <c r="H335" s="291">
        <v>7.5</v>
      </c>
      <c r="I335" s="291">
        <v>5</v>
      </c>
      <c r="J335" s="291">
        <v>7.3487080000000002</v>
      </c>
      <c r="K335" s="291">
        <v>7.3487099999999996</v>
      </c>
    </row>
    <row r="336" spans="1:11">
      <c r="A336" s="269" t="s">
        <v>537</v>
      </c>
      <c r="B336" s="32">
        <v>1</v>
      </c>
      <c r="C336" s="32">
        <v>1</v>
      </c>
      <c r="D336" s="32">
        <v>1</v>
      </c>
      <c r="E336" s="32">
        <v>1</v>
      </c>
      <c r="F336" s="291">
        <v>11.92844744126527</v>
      </c>
      <c r="G336" s="291">
        <v>11.5</v>
      </c>
      <c r="H336" s="291">
        <v>9.6537308523789438</v>
      </c>
      <c r="I336" s="291">
        <v>11.5</v>
      </c>
      <c r="J336" s="291">
        <v>11.600118702794935</v>
      </c>
      <c r="K336" s="291">
        <v>11.60012</v>
      </c>
    </row>
    <row r="337" spans="1:11">
      <c r="A337" s="269" t="s">
        <v>538</v>
      </c>
      <c r="B337" s="32">
        <v>1</v>
      </c>
      <c r="C337" s="32">
        <v>0</v>
      </c>
      <c r="D337" s="32">
        <v>1</v>
      </c>
      <c r="E337" s="32">
        <v>1</v>
      </c>
      <c r="F337" s="291">
        <v>0.86666666666666659</v>
      </c>
      <c r="G337" s="291">
        <v>0</v>
      </c>
      <c r="H337" s="291">
        <v>0.95</v>
      </c>
      <c r="I337" s="291">
        <v>1.2</v>
      </c>
      <c r="J337" s="291">
        <v>0.88666272655634371</v>
      </c>
      <c r="K337" s="291">
        <v>0.88666</v>
      </c>
    </row>
    <row r="338" spans="1:11">
      <c r="A338" s="269" t="s">
        <v>542</v>
      </c>
      <c r="B338" s="32">
        <v>1</v>
      </c>
      <c r="C338" s="32">
        <v>1</v>
      </c>
      <c r="D338" s="32">
        <v>1</v>
      </c>
      <c r="E338" s="32">
        <v>1</v>
      </c>
      <c r="F338" s="291">
        <v>3.4243133072594909</v>
      </c>
      <c r="G338" s="291">
        <v>3.2833333333333332</v>
      </c>
      <c r="H338" s="291">
        <v>3.4</v>
      </c>
      <c r="I338" s="291">
        <v>3.5</v>
      </c>
      <c r="J338" s="291">
        <v>3.4016444081020909</v>
      </c>
      <c r="K338" s="291">
        <v>3.40164</v>
      </c>
    </row>
    <row r="339" spans="1:11">
      <c r="A339" s="269" t="s">
        <v>543</v>
      </c>
      <c r="B339" s="32">
        <v>1</v>
      </c>
      <c r="C339" s="32">
        <v>1</v>
      </c>
      <c r="D339" s="32">
        <v>1</v>
      </c>
      <c r="E339" s="32">
        <v>1</v>
      </c>
      <c r="F339" s="291">
        <v>4.2025990796442407</v>
      </c>
      <c r="G339" s="291">
        <v>4.0766666666666671</v>
      </c>
      <c r="H339" s="291">
        <v>4.625</v>
      </c>
      <c r="I339" s="291">
        <v>4.72</v>
      </c>
      <c r="J339" s="291">
        <v>4.2419922113733657</v>
      </c>
      <c r="K339" s="291">
        <v>4.2419900000000004</v>
      </c>
    </row>
    <row r="340" spans="1:11">
      <c r="A340" s="269" t="s">
        <v>544</v>
      </c>
      <c r="B340" s="32">
        <v>1</v>
      </c>
      <c r="C340" s="32">
        <v>1</v>
      </c>
      <c r="D340" s="32">
        <v>1</v>
      </c>
      <c r="E340" s="32">
        <v>1</v>
      </c>
      <c r="F340" s="291">
        <v>1.8658551189872175</v>
      </c>
      <c r="G340" s="291">
        <v>1.8333333333333333</v>
      </c>
      <c r="H340" s="291">
        <v>1.7949999999999999</v>
      </c>
      <c r="I340" s="291">
        <v>1.85</v>
      </c>
      <c r="J340" s="291">
        <v>1.8526171780522318</v>
      </c>
      <c r="K340" s="291">
        <v>1.8526199999999999</v>
      </c>
    </row>
    <row r="341" spans="1:11">
      <c r="A341" s="269" t="s">
        <v>545</v>
      </c>
      <c r="B341" s="32">
        <v>1</v>
      </c>
      <c r="C341" s="32">
        <v>1</v>
      </c>
      <c r="D341" s="32">
        <v>1</v>
      </c>
      <c r="E341" s="32">
        <v>0</v>
      </c>
      <c r="F341" s="291">
        <v>2.753814017306357</v>
      </c>
      <c r="G341" s="291">
        <v>2.75</v>
      </c>
      <c r="H341" s="291">
        <v>3.0249999999999999</v>
      </c>
      <c r="I341" s="291">
        <v>0</v>
      </c>
      <c r="J341" s="291">
        <v>2.7840231118957282</v>
      </c>
      <c r="K341" s="291">
        <v>2.7840199999999999</v>
      </c>
    </row>
    <row r="342" spans="1:11">
      <c r="A342" s="269" t="s">
        <v>546</v>
      </c>
      <c r="B342" s="32">
        <v>1</v>
      </c>
      <c r="C342" s="32">
        <v>0</v>
      </c>
      <c r="D342" s="32">
        <v>0</v>
      </c>
      <c r="E342" s="32">
        <v>0</v>
      </c>
      <c r="F342" s="291">
        <v>2.2232943908597682</v>
      </c>
      <c r="G342" s="291">
        <v>0</v>
      </c>
      <c r="H342" s="291">
        <v>0</v>
      </c>
      <c r="I342" s="291">
        <v>0</v>
      </c>
      <c r="J342" s="291">
        <v>2.2232943908597682</v>
      </c>
      <c r="K342" s="291">
        <v>2.22329</v>
      </c>
    </row>
    <row r="343" spans="1:11">
      <c r="A343" s="269" t="s">
        <v>548</v>
      </c>
      <c r="B343" s="32">
        <v>1</v>
      </c>
      <c r="C343" s="32">
        <v>1</v>
      </c>
      <c r="D343" s="32">
        <v>1</v>
      </c>
      <c r="E343" s="32">
        <v>1</v>
      </c>
      <c r="F343" s="291">
        <v>1.3866564686480543</v>
      </c>
      <c r="G343" s="291">
        <v>1.4166666666666667</v>
      </c>
      <c r="H343" s="291">
        <v>1.325</v>
      </c>
      <c r="I343" s="291">
        <v>1.4500000000000002</v>
      </c>
      <c r="J343" s="291">
        <v>1.3858910723440814</v>
      </c>
      <c r="K343" s="291">
        <v>1.3858900000000001</v>
      </c>
    </row>
    <row r="344" spans="1:11">
      <c r="A344" s="269" t="s">
        <v>549</v>
      </c>
      <c r="B344" s="32">
        <v>1</v>
      </c>
      <c r="C344" s="32">
        <v>1</v>
      </c>
      <c r="D344" s="32">
        <v>1</v>
      </c>
      <c r="E344" s="32">
        <v>0</v>
      </c>
      <c r="F344" s="291">
        <v>1.738</v>
      </c>
      <c r="G344" s="291">
        <v>1.75</v>
      </c>
      <c r="H344" s="291">
        <v>1.87</v>
      </c>
      <c r="I344" s="291">
        <v>0</v>
      </c>
      <c r="J344" s="291">
        <v>1.7548884339815765</v>
      </c>
      <c r="K344" s="291">
        <v>1.7548900000000001</v>
      </c>
    </row>
    <row r="345" spans="1:11">
      <c r="A345" s="269" t="s">
        <v>551</v>
      </c>
      <c r="B345" s="32">
        <v>1</v>
      </c>
      <c r="C345" s="32">
        <v>1</v>
      </c>
      <c r="D345" s="32">
        <v>1</v>
      </c>
      <c r="E345" s="32">
        <v>1</v>
      </c>
      <c r="F345" s="291">
        <v>1.39375</v>
      </c>
      <c r="G345" s="291">
        <v>1.3873509598354226</v>
      </c>
      <c r="H345" s="291">
        <v>1.35</v>
      </c>
      <c r="I345" s="291">
        <v>1.5249999999999999</v>
      </c>
      <c r="J345" s="291">
        <v>1.3909270478146554</v>
      </c>
      <c r="K345" s="291">
        <v>1.39093</v>
      </c>
    </row>
    <row r="346" spans="1:11">
      <c r="A346" s="269" t="s">
        <v>552</v>
      </c>
      <c r="B346" s="32">
        <v>1</v>
      </c>
      <c r="C346" s="32">
        <v>1</v>
      </c>
      <c r="D346" s="32">
        <v>1</v>
      </c>
      <c r="E346" s="32">
        <v>1</v>
      </c>
      <c r="F346" s="291">
        <v>2.2986073931202138</v>
      </c>
      <c r="G346" s="291">
        <v>2.3666666666666667</v>
      </c>
      <c r="H346" s="291">
        <v>2.2949999999999999</v>
      </c>
      <c r="I346" s="291">
        <v>2.4</v>
      </c>
      <c r="J346" s="291">
        <v>2.3110201305682589</v>
      </c>
      <c r="K346" s="291">
        <v>2.3110200000000001</v>
      </c>
    </row>
    <row r="347" spans="1:11">
      <c r="A347" s="269" t="s">
        <v>553</v>
      </c>
      <c r="B347" s="32">
        <v>1</v>
      </c>
      <c r="C347" s="32">
        <v>1</v>
      </c>
      <c r="D347" s="32">
        <v>0</v>
      </c>
      <c r="E347" s="32">
        <v>1</v>
      </c>
      <c r="F347" s="291">
        <v>1.8901193613995499</v>
      </c>
      <c r="G347" s="291">
        <v>1.9133333333333333</v>
      </c>
      <c r="H347" s="291">
        <v>0</v>
      </c>
      <c r="I347" s="291">
        <v>1.9504836311977805</v>
      </c>
      <c r="J347" s="291">
        <v>1.8957024096370774</v>
      </c>
      <c r="K347" s="291">
        <v>1.8956999999999999</v>
      </c>
    </row>
    <row r="348" spans="1:11">
      <c r="A348" s="269" t="s">
        <v>555</v>
      </c>
      <c r="B348" s="32">
        <v>1</v>
      </c>
      <c r="C348" s="32">
        <v>1</v>
      </c>
      <c r="D348" s="32">
        <v>1</v>
      </c>
      <c r="E348" s="32">
        <v>1</v>
      </c>
      <c r="F348" s="291">
        <v>1.6371428571428575</v>
      </c>
      <c r="G348" s="291">
        <v>1.6533333333333333</v>
      </c>
      <c r="H348" s="291">
        <v>1.655</v>
      </c>
      <c r="I348" s="291">
        <v>1.46</v>
      </c>
      <c r="J348" s="291">
        <v>1.6375440476190479</v>
      </c>
      <c r="K348" s="291">
        <v>1.63754</v>
      </c>
    </row>
    <row r="349" spans="1:11">
      <c r="A349" s="269" t="s">
        <v>556</v>
      </c>
      <c r="B349" s="32">
        <v>1</v>
      </c>
      <c r="C349" s="32">
        <v>1</v>
      </c>
      <c r="D349" s="32">
        <v>1</v>
      </c>
      <c r="E349" s="32">
        <v>0</v>
      </c>
      <c r="F349" s="291">
        <v>2.1410521986333326</v>
      </c>
      <c r="G349" s="291">
        <v>2.166666666666667</v>
      </c>
      <c r="H349" s="291">
        <v>2.2749999999999999</v>
      </c>
      <c r="I349" s="291">
        <v>0</v>
      </c>
      <c r="J349" s="291">
        <v>2.160307914118321</v>
      </c>
      <c r="K349" s="291">
        <v>2.16031</v>
      </c>
    </row>
    <row r="350" spans="1:11">
      <c r="A350" s="269" t="s">
        <v>558</v>
      </c>
      <c r="B350" s="32">
        <v>1</v>
      </c>
      <c r="C350" s="32">
        <v>1</v>
      </c>
      <c r="D350" s="32">
        <v>1</v>
      </c>
      <c r="E350" s="32">
        <v>1</v>
      </c>
      <c r="F350" s="291">
        <v>4.357499999999999</v>
      </c>
      <c r="G350" s="291">
        <v>4.4666666666666659</v>
      </c>
      <c r="H350" s="291">
        <v>3.3</v>
      </c>
      <c r="I350" s="291">
        <v>4.7</v>
      </c>
      <c r="J350" s="291">
        <v>4.2648066666666669</v>
      </c>
      <c r="K350" s="291">
        <v>4.2648099999999998</v>
      </c>
    </row>
    <row r="351" spans="1:11">
      <c r="A351" s="269" t="s">
        <v>559</v>
      </c>
      <c r="B351" s="32">
        <v>1</v>
      </c>
      <c r="C351" s="32">
        <v>0</v>
      </c>
      <c r="D351" s="32">
        <v>1</v>
      </c>
      <c r="E351" s="32">
        <v>0</v>
      </c>
      <c r="F351" s="291">
        <v>4.5400000000000009</v>
      </c>
      <c r="G351" s="291">
        <v>0</v>
      </c>
      <c r="H351" s="291">
        <v>4.5999999999999996</v>
      </c>
      <c r="I351" s="291">
        <v>0</v>
      </c>
      <c r="J351" s="291">
        <v>4.548092345078981</v>
      </c>
      <c r="K351" s="291">
        <v>4.5480900000000002</v>
      </c>
    </row>
    <row r="352" spans="1:11">
      <c r="A352" s="269" t="s">
        <v>561</v>
      </c>
      <c r="B352" s="32">
        <v>1</v>
      </c>
      <c r="C352" s="32">
        <v>1</v>
      </c>
      <c r="D352" s="32">
        <v>1</v>
      </c>
      <c r="E352" s="32">
        <v>1</v>
      </c>
      <c r="F352" s="291">
        <v>3.0382262343114834</v>
      </c>
      <c r="G352" s="291">
        <v>3.1</v>
      </c>
      <c r="H352" s="291">
        <v>2.99</v>
      </c>
      <c r="I352" s="291">
        <v>2.4790397635687849</v>
      </c>
      <c r="J352" s="291">
        <v>3.029524993391858</v>
      </c>
      <c r="K352" s="291">
        <v>3.0295200000000002</v>
      </c>
    </row>
    <row r="353" spans="1:11">
      <c r="A353" s="269" t="s">
        <v>562</v>
      </c>
      <c r="B353" s="32">
        <v>1</v>
      </c>
      <c r="C353" s="32">
        <v>1</v>
      </c>
      <c r="D353" s="32">
        <v>1</v>
      </c>
      <c r="E353" s="32">
        <v>1</v>
      </c>
      <c r="F353" s="291">
        <v>3.0226666666666673</v>
      </c>
      <c r="G353" s="291">
        <v>3.15</v>
      </c>
      <c r="H353" s="291">
        <v>3.2</v>
      </c>
      <c r="I353" s="291">
        <v>3.0333333333333337</v>
      </c>
      <c r="J353" s="291">
        <v>3.0622053333333339</v>
      </c>
      <c r="K353" s="291">
        <v>3.0622099999999999</v>
      </c>
    </row>
    <row r="354" spans="1:11">
      <c r="A354" s="269" t="s">
        <v>2197</v>
      </c>
      <c r="B354" s="32">
        <v>1</v>
      </c>
      <c r="C354" s="32">
        <v>0</v>
      </c>
      <c r="D354" s="32">
        <v>0</v>
      </c>
      <c r="E354" s="32">
        <v>1</v>
      </c>
      <c r="F354" s="291">
        <v>3.5558278066027129</v>
      </c>
      <c r="G354" s="291">
        <v>0</v>
      </c>
      <c r="H354" s="291">
        <v>0</v>
      </c>
      <c r="I354" s="291">
        <v>3.6</v>
      </c>
      <c r="J354" s="291">
        <v>3.5572100657158257</v>
      </c>
      <c r="K354" s="291">
        <v>3.55721</v>
      </c>
    </row>
    <row r="355" spans="1:11">
      <c r="A355" s="269" t="s">
        <v>564</v>
      </c>
      <c r="B355" s="32">
        <v>1</v>
      </c>
      <c r="C355" s="32">
        <v>1</v>
      </c>
      <c r="D355" s="32">
        <v>1</v>
      </c>
      <c r="E355" s="32">
        <v>1</v>
      </c>
      <c r="F355" s="291">
        <v>1.1945454545454546</v>
      </c>
      <c r="G355" s="291">
        <v>1.4</v>
      </c>
      <c r="H355" s="291">
        <v>1.2</v>
      </c>
      <c r="I355" s="291">
        <v>1.2</v>
      </c>
      <c r="J355" s="291">
        <v>1.2269163636363638</v>
      </c>
      <c r="K355" s="291">
        <v>1.22692</v>
      </c>
    </row>
    <row r="356" spans="1:11">
      <c r="A356" s="269" t="s">
        <v>565</v>
      </c>
      <c r="B356" s="32">
        <v>1</v>
      </c>
      <c r="C356" s="32">
        <v>1</v>
      </c>
      <c r="D356" s="32">
        <v>1</v>
      </c>
      <c r="E356" s="32">
        <v>1</v>
      </c>
      <c r="F356" s="291">
        <v>1.2181818181818178</v>
      </c>
      <c r="G356" s="291">
        <v>1.2333333333333334</v>
      </c>
      <c r="H356" s="291">
        <v>1.25</v>
      </c>
      <c r="I356" s="291">
        <v>1.25</v>
      </c>
      <c r="J356" s="291">
        <v>1.2247787878787877</v>
      </c>
      <c r="K356" s="291">
        <v>1.22478</v>
      </c>
    </row>
    <row r="357" spans="1:11">
      <c r="A357" s="269" t="s">
        <v>567</v>
      </c>
      <c r="B357" s="32">
        <v>1</v>
      </c>
      <c r="C357" s="32">
        <v>1</v>
      </c>
      <c r="D357" s="32">
        <v>1</v>
      </c>
      <c r="E357" s="32">
        <v>1</v>
      </c>
      <c r="F357" s="291">
        <v>1.0806666666666664</v>
      </c>
      <c r="G357" s="291">
        <v>1.1166666666666667</v>
      </c>
      <c r="H357" s="291">
        <v>1.2000000000000002</v>
      </c>
      <c r="I357" s="291">
        <v>1.2170179273797694</v>
      </c>
      <c r="J357" s="291">
        <v>1.102592745663068</v>
      </c>
      <c r="K357" s="291">
        <v>1.10259</v>
      </c>
    </row>
    <row r="358" spans="1:11">
      <c r="A358" s="269" t="s">
        <v>568</v>
      </c>
      <c r="B358" s="32">
        <v>1</v>
      </c>
      <c r="C358" s="32">
        <v>1</v>
      </c>
      <c r="D358" s="32">
        <v>1</v>
      </c>
      <c r="E358" s="32">
        <v>1</v>
      </c>
      <c r="F358" s="291">
        <v>1.1399999999999999</v>
      </c>
      <c r="G358" s="291">
        <v>1.1000000000000001</v>
      </c>
      <c r="H358" s="291">
        <v>1.1000000000000001</v>
      </c>
      <c r="I358" s="291">
        <v>1.35</v>
      </c>
      <c r="J358" s="291">
        <v>1.1342299999999998</v>
      </c>
      <c r="K358" s="291">
        <v>1.1342300000000001</v>
      </c>
    </row>
    <row r="359" spans="1:11">
      <c r="A359" s="269" t="s">
        <v>569</v>
      </c>
      <c r="B359" s="32">
        <v>1</v>
      </c>
      <c r="C359" s="32">
        <v>0</v>
      </c>
      <c r="D359" s="32">
        <v>1</v>
      </c>
      <c r="E359" s="32">
        <v>1</v>
      </c>
      <c r="F359" s="291">
        <v>1.4333333333333333</v>
      </c>
      <c r="G359" s="291">
        <v>0</v>
      </c>
      <c r="H359" s="291">
        <v>1.1000000000000001</v>
      </c>
      <c r="I359" s="291">
        <v>0.97058823529411775</v>
      </c>
      <c r="J359" s="291">
        <v>1.3770175682566175</v>
      </c>
      <c r="K359" s="291">
        <v>1.3770199999999999</v>
      </c>
    </row>
    <row r="360" spans="1:11">
      <c r="A360" s="269" t="s">
        <v>570</v>
      </c>
      <c r="B360" s="32">
        <v>1</v>
      </c>
      <c r="C360" s="32">
        <v>0</v>
      </c>
      <c r="D360" s="32">
        <v>1</v>
      </c>
      <c r="E360" s="32">
        <v>1</v>
      </c>
      <c r="F360" s="291">
        <v>1.55</v>
      </c>
      <c r="G360" s="291">
        <v>0</v>
      </c>
      <c r="H360" s="291">
        <v>1.39</v>
      </c>
      <c r="I360" s="291">
        <v>1.95</v>
      </c>
      <c r="J360" s="291">
        <v>1.5398817966903073</v>
      </c>
      <c r="K360" s="291">
        <v>1.5398799999999999</v>
      </c>
    </row>
    <row r="361" spans="1:11">
      <c r="A361" s="269" t="s">
        <v>574</v>
      </c>
      <c r="B361" s="32">
        <v>1</v>
      </c>
      <c r="C361" s="32">
        <v>1</v>
      </c>
      <c r="D361" s="32">
        <v>1</v>
      </c>
      <c r="E361" s="32">
        <v>1</v>
      </c>
      <c r="F361" s="291">
        <v>0.96812500000000001</v>
      </c>
      <c r="G361" s="291">
        <v>0.94999999999999984</v>
      </c>
      <c r="H361" s="291">
        <v>0.97499999999999998</v>
      </c>
      <c r="I361" s="291">
        <v>1.0333333333333334</v>
      </c>
      <c r="J361" s="291">
        <v>0.96759666666666677</v>
      </c>
      <c r="K361" s="291">
        <v>0.96760000000000002</v>
      </c>
    </row>
    <row r="362" spans="1:11">
      <c r="A362" s="269" t="s">
        <v>575</v>
      </c>
      <c r="B362" s="32">
        <v>1</v>
      </c>
      <c r="C362" s="32">
        <v>0</v>
      </c>
      <c r="D362" s="32">
        <v>1</v>
      </c>
      <c r="E362" s="32">
        <v>1</v>
      </c>
      <c r="F362" s="291">
        <v>0.97836936120660012</v>
      </c>
      <c r="G362" s="291">
        <v>0</v>
      </c>
      <c r="H362" s="291">
        <v>1</v>
      </c>
      <c r="I362" s="291">
        <v>1</v>
      </c>
      <c r="J362" s="291">
        <v>0.9817954907554366</v>
      </c>
      <c r="K362" s="291">
        <v>0.98180000000000001</v>
      </c>
    </row>
    <row r="363" spans="1:11">
      <c r="A363" s="269" t="s">
        <v>576</v>
      </c>
      <c r="B363" s="32">
        <v>1</v>
      </c>
      <c r="C363" s="32">
        <v>0</v>
      </c>
      <c r="D363" s="32">
        <v>1</v>
      </c>
      <c r="E363" s="32">
        <v>1</v>
      </c>
      <c r="F363" s="291">
        <v>0.77857142857142858</v>
      </c>
      <c r="G363" s="291">
        <v>0</v>
      </c>
      <c r="H363" s="291">
        <v>0.8</v>
      </c>
      <c r="I363" s="291">
        <v>0.9</v>
      </c>
      <c r="J363" s="291">
        <v>0.78468422830124962</v>
      </c>
      <c r="K363" s="291">
        <v>0.78468000000000004</v>
      </c>
    </row>
    <row r="364" spans="1:11">
      <c r="A364" s="269" t="s">
        <v>578</v>
      </c>
      <c r="B364" s="32">
        <v>1</v>
      </c>
      <c r="C364" s="32">
        <v>0</v>
      </c>
      <c r="D364" s="32">
        <v>1</v>
      </c>
      <c r="E364" s="32">
        <v>1</v>
      </c>
      <c r="F364" s="291">
        <v>0.89916666666666656</v>
      </c>
      <c r="G364" s="291">
        <v>0</v>
      </c>
      <c r="H364" s="291">
        <v>0.97</v>
      </c>
      <c r="I364" s="291">
        <v>1.2</v>
      </c>
      <c r="J364" s="291">
        <v>0.91663908589440501</v>
      </c>
      <c r="K364" s="291">
        <v>0.91664000000000001</v>
      </c>
    </row>
    <row r="365" spans="1:11">
      <c r="A365" s="269" t="s">
        <v>579</v>
      </c>
      <c r="B365" s="32">
        <v>1</v>
      </c>
      <c r="C365" s="32">
        <v>0</v>
      </c>
      <c r="D365" s="32">
        <v>1</v>
      </c>
      <c r="E365" s="32">
        <v>1</v>
      </c>
      <c r="F365" s="291">
        <v>1.1333333333333335</v>
      </c>
      <c r="G365" s="291">
        <v>0</v>
      </c>
      <c r="H365" s="291">
        <v>0.8</v>
      </c>
      <c r="I365" s="291">
        <v>1.4000000000000001</v>
      </c>
      <c r="J365" s="291">
        <v>1.0968479117415291</v>
      </c>
      <c r="K365" s="291">
        <v>1.0968500000000001</v>
      </c>
    </row>
    <row r="366" spans="1:11">
      <c r="A366" s="269" t="s">
        <v>587</v>
      </c>
      <c r="B366" s="32">
        <v>1</v>
      </c>
      <c r="C366" s="32">
        <v>1</v>
      </c>
      <c r="D366" s="32">
        <v>1</v>
      </c>
      <c r="E366" s="32">
        <v>1</v>
      </c>
      <c r="F366" s="291">
        <v>7.0885714285714281</v>
      </c>
      <c r="G366" s="291">
        <v>7.5</v>
      </c>
      <c r="H366" s="291">
        <v>6.8949999999999996</v>
      </c>
      <c r="I366" s="291">
        <v>6.25</v>
      </c>
      <c r="J366" s="291">
        <v>7.1111578571428575</v>
      </c>
      <c r="K366" s="291">
        <v>7.1111599999999999</v>
      </c>
    </row>
    <row r="367" spans="1:11">
      <c r="A367" s="269" t="s">
        <v>588</v>
      </c>
      <c r="B367" s="32">
        <v>1</v>
      </c>
      <c r="C367" s="32">
        <v>1</v>
      </c>
      <c r="D367" s="32">
        <v>1</v>
      </c>
      <c r="E367" s="32">
        <v>1</v>
      </c>
      <c r="F367" s="291">
        <v>9.9328571428571433</v>
      </c>
      <c r="G367" s="291">
        <v>9.8166666666666664</v>
      </c>
      <c r="H367" s="291">
        <v>9.495000000000001</v>
      </c>
      <c r="I367" s="291">
        <v>8.5206232329372327</v>
      </c>
      <c r="J367" s="291">
        <v>9.8338802867385091</v>
      </c>
      <c r="K367" s="291">
        <v>9.8338800000000006</v>
      </c>
    </row>
    <row r="368" spans="1:11">
      <c r="A368" s="269" t="s">
        <v>589</v>
      </c>
      <c r="B368" s="32">
        <v>0</v>
      </c>
      <c r="C368" s="32">
        <v>0</v>
      </c>
      <c r="D368" s="32">
        <v>0</v>
      </c>
      <c r="E368" s="32">
        <v>1</v>
      </c>
      <c r="F368" s="291">
        <v>0</v>
      </c>
      <c r="G368" s="291">
        <v>0</v>
      </c>
      <c r="H368" s="291">
        <v>0</v>
      </c>
      <c r="I368" s="291">
        <v>6.875</v>
      </c>
      <c r="J368" s="291">
        <v>6.875</v>
      </c>
      <c r="K368" s="291">
        <v>6.875</v>
      </c>
    </row>
    <row r="369" spans="1:11">
      <c r="A369" s="269" t="s">
        <v>590</v>
      </c>
      <c r="B369" s="32">
        <v>1</v>
      </c>
      <c r="C369" s="32">
        <v>0</v>
      </c>
      <c r="D369" s="32">
        <v>1</v>
      </c>
      <c r="E369" s="32">
        <v>1</v>
      </c>
      <c r="F369" s="291">
        <v>5.9833333333333343</v>
      </c>
      <c r="G369" s="291">
        <v>0</v>
      </c>
      <c r="H369" s="291">
        <v>8.8000000000000007</v>
      </c>
      <c r="I369" s="291">
        <v>6.25</v>
      </c>
      <c r="J369" s="291">
        <v>6.3601457840819551</v>
      </c>
      <c r="K369" s="291">
        <v>6.36015</v>
      </c>
    </row>
    <row r="370" spans="1:11">
      <c r="A370" s="269" t="s">
        <v>592</v>
      </c>
      <c r="B370" s="32">
        <v>1</v>
      </c>
      <c r="C370" s="32">
        <v>1</v>
      </c>
      <c r="D370" s="32">
        <v>1</v>
      </c>
      <c r="E370" s="32">
        <v>1</v>
      </c>
      <c r="F370" s="291">
        <v>5.5246153846153856</v>
      </c>
      <c r="G370" s="291">
        <v>5</v>
      </c>
      <c r="H370" s="291">
        <v>5.85</v>
      </c>
      <c r="I370" s="291">
        <v>4.5950000000000006</v>
      </c>
      <c r="J370" s="291">
        <v>5.4585611538461549</v>
      </c>
      <c r="K370" s="291">
        <v>5.4585600000000003</v>
      </c>
    </row>
    <row r="371" spans="1:11">
      <c r="A371" s="269" t="s">
        <v>593</v>
      </c>
      <c r="B371" s="32">
        <v>1</v>
      </c>
      <c r="C371" s="32">
        <v>1</v>
      </c>
      <c r="D371" s="32">
        <v>1</v>
      </c>
      <c r="E371" s="32">
        <v>0</v>
      </c>
      <c r="F371" s="291">
        <v>4.01</v>
      </c>
      <c r="G371" s="291">
        <v>4.1999999999999993</v>
      </c>
      <c r="H371" s="291">
        <v>4.13</v>
      </c>
      <c r="I371" s="291">
        <v>0</v>
      </c>
      <c r="J371" s="291">
        <v>4.0535823950870009</v>
      </c>
      <c r="K371" s="291">
        <v>4.0535800000000002</v>
      </c>
    </row>
    <row r="372" spans="1:11">
      <c r="A372" s="269" t="s">
        <v>594</v>
      </c>
      <c r="B372" s="32">
        <v>1</v>
      </c>
      <c r="C372" s="32">
        <v>0</v>
      </c>
      <c r="D372" s="32">
        <v>0</v>
      </c>
      <c r="E372" s="32">
        <v>0</v>
      </c>
      <c r="F372" s="291">
        <v>5.1287019228232893</v>
      </c>
      <c r="G372" s="291">
        <v>0</v>
      </c>
      <c r="H372" s="291">
        <v>0</v>
      </c>
      <c r="I372" s="291">
        <v>0</v>
      </c>
      <c r="J372" s="291">
        <v>5.1287019228232893</v>
      </c>
      <c r="K372" s="291">
        <v>5.1287000000000003</v>
      </c>
    </row>
    <row r="373" spans="1:11">
      <c r="A373" s="269" t="s">
        <v>596</v>
      </c>
      <c r="B373" s="32">
        <v>1</v>
      </c>
      <c r="C373" s="32">
        <v>1</v>
      </c>
      <c r="D373" s="32">
        <v>1</v>
      </c>
      <c r="E373" s="32">
        <v>0</v>
      </c>
      <c r="F373" s="291">
        <v>2.3687499999999999</v>
      </c>
      <c r="G373" s="291">
        <v>2.3833333333333333</v>
      </c>
      <c r="H373" s="291">
        <v>2.4</v>
      </c>
      <c r="I373" s="291">
        <v>0</v>
      </c>
      <c r="J373" s="291">
        <v>2.3745991129307402</v>
      </c>
      <c r="K373" s="291">
        <v>2.3746</v>
      </c>
    </row>
    <row r="374" spans="1:11">
      <c r="A374" s="269" t="s">
        <v>597</v>
      </c>
      <c r="B374" s="32">
        <v>1</v>
      </c>
      <c r="C374" s="32">
        <v>1</v>
      </c>
      <c r="D374" s="32">
        <v>1</v>
      </c>
      <c r="E374" s="32">
        <v>1</v>
      </c>
      <c r="F374" s="291">
        <v>2.5954545454545457</v>
      </c>
      <c r="G374" s="291">
        <v>2.65</v>
      </c>
      <c r="H374" s="291">
        <v>2.625</v>
      </c>
      <c r="I374" s="291">
        <v>2.65</v>
      </c>
      <c r="J374" s="291">
        <v>2.6083886363636366</v>
      </c>
      <c r="K374" s="291">
        <v>2.60839</v>
      </c>
    </row>
    <row r="375" spans="1:11">
      <c r="A375" s="269" t="s">
        <v>598</v>
      </c>
      <c r="B375" s="32">
        <v>1</v>
      </c>
      <c r="C375" s="32">
        <v>1</v>
      </c>
      <c r="D375" s="32">
        <v>0</v>
      </c>
      <c r="E375" s="32">
        <v>1</v>
      </c>
      <c r="F375" s="291">
        <v>2.6583333333333332</v>
      </c>
      <c r="G375" s="291">
        <v>2.7249999999999996</v>
      </c>
      <c r="H375" s="291">
        <v>0</v>
      </c>
      <c r="I375" s="291">
        <v>2.8</v>
      </c>
      <c r="J375" s="291">
        <v>2.6735470566179225</v>
      </c>
      <c r="K375" s="291">
        <v>2.6735500000000001</v>
      </c>
    </row>
    <row r="376" spans="1:11">
      <c r="A376" s="269" t="s">
        <v>600</v>
      </c>
      <c r="B376" s="32">
        <v>1</v>
      </c>
      <c r="C376" s="32">
        <v>1</v>
      </c>
      <c r="D376" s="32">
        <v>1</v>
      </c>
      <c r="E376" s="32">
        <v>1</v>
      </c>
      <c r="F376" s="291">
        <v>4.8282525471554711</v>
      </c>
      <c r="G376" s="291">
        <v>4.7166666666666668</v>
      </c>
      <c r="H376" s="291">
        <v>6.1449999999999996</v>
      </c>
      <c r="I376" s="291">
        <v>4.5666666666666673</v>
      </c>
      <c r="J376" s="291">
        <v>4.9512108135746953</v>
      </c>
      <c r="K376" s="291">
        <v>4.9512099999999997</v>
      </c>
    </row>
    <row r="377" spans="1:11">
      <c r="A377" s="269" t="s">
        <v>601</v>
      </c>
      <c r="B377" s="32">
        <v>1</v>
      </c>
      <c r="C377" s="32">
        <v>1</v>
      </c>
      <c r="D377" s="32">
        <v>1</v>
      </c>
      <c r="E377" s="32">
        <v>0</v>
      </c>
      <c r="F377" s="291">
        <v>5.3290997834300615</v>
      </c>
      <c r="G377" s="291">
        <v>4.7200000000000006</v>
      </c>
      <c r="H377" s="291">
        <v>5.0159278364269424</v>
      </c>
      <c r="I377" s="291">
        <v>0</v>
      </c>
      <c r="J377" s="291">
        <v>5.1975097601285514</v>
      </c>
      <c r="K377" s="291">
        <v>5.1975100000000003</v>
      </c>
    </row>
    <row r="378" spans="1:11">
      <c r="A378" s="269" t="s">
        <v>602</v>
      </c>
      <c r="B378" s="32">
        <v>1</v>
      </c>
      <c r="C378" s="32">
        <v>1</v>
      </c>
      <c r="D378" s="32">
        <v>1</v>
      </c>
      <c r="E378" s="32">
        <v>0</v>
      </c>
      <c r="F378" s="291">
        <v>4.8931249999999995</v>
      </c>
      <c r="G378" s="291">
        <v>4.95</v>
      </c>
      <c r="H378" s="291">
        <v>4.87</v>
      </c>
      <c r="I378" s="291">
        <v>0</v>
      </c>
      <c r="J378" s="291">
        <v>4.8994626407369495</v>
      </c>
      <c r="K378" s="291">
        <v>4.8994600000000004</v>
      </c>
    </row>
    <row r="379" spans="1:11">
      <c r="A379" s="269" t="s">
        <v>606</v>
      </c>
      <c r="B379" s="32">
        <v>1</v>
      </c>
      <c r="C379" s="32">
        <v>1</v>
      </c>
      <c r="D379" s="32">
        <v>1</v>
      </c>
      <c r="E379" s="32">
        <v>1</v>
      </c>
      <c r="F379" s="291">
        <v>13.53743587143158</v>
      </c>
      <c r="G379" s="291">
        <v>12.93</v>
      </c>
      <c r="H379" s="291">
        <v>13.545</v>
      </c>
      <c r="I379" s="291">
        <v>12.875197321563999</v>
      </c>
      <c r="J379" s="291">
        <v>13.429498878855256</v>
      </c>
      <c r="K379" s="291">
        <v>13.429500000000001</v>
      </c>
    </row>
    <row r="380" spans="1:11">
      <c r="A380" s="269" t="s">
        <v>607</v>
      </c>
      <c r="B380" s="32">
        <v>1</v>
      </c>
      <c r="C380" s="32">
        <v>1</v>
      </c>
      <c r="D380" s="32">
        <v>1</v>
      </c>
      <c r="E380" s="32">
        <v>0</v>
      </c>
      <c r="F380" s="291">
        <v>10.518985321609797</v>
      </c>
      <c r="G380" s="291">
        <v>10.559697408002094</v>
      </c>
      <c r="H380" s="291">
        <v>9.0584392222861343</v>
      </c>
      <c r="I380" s="291">
        <v>0</v>
      </c>
      <c r="J380" s="291">
        <v>10.359465407873346</v>
      </c>
      <c r="K380" s="291">
        <v>10.35947</v>
      </c>
    </row>
    <row r="381" spans="1:11">
      <c r="A381" s="269" t="s">
        <v>609</v>
      </c>
      <c r="B381" s="32">
        <v>1</v>
      </c>
      <c r="C381" s="32">
        <v>0</v>
      </c>
      <c r="D381" s="32">
        <v>1</v>
      </c>
      <c r="E381" s="32">
        <v>1</v>
      </c>
      <c r="F381" s="291">
        <v>6.5330239745210266</v>
      </c>
      <c r="G381" s="291">
        <v>0</v>
      </c>
      <c r="H381" s="291">
        <v>6.6549466614483226</v>
      </c>
      <c r="I381" s="291">
        <v>5.9945321072587952</v>
      </c>
      <c r="J381" s="291">
        <v>6.5343810729866281</v>
      </c>
      <c r="K381" s="291">
        <v>6.5343799999999996</v>
      </c>
    </row>
    <row r="382" spans="1:11">
      <c r="A382" s="269" t="s">
        <v>610</v>
      </c>
      <c r="B382" s="32">
        <v>1</v>
      </c>
      <c r="C382" s="32">
        <v>1</v>
      </c>
      <c r="D382" s="32">
        <v>0</v>
      </c>
      <c r="E382" s="32">
        <v>1</v>
      </c>
      <c r="F382" s="291">
        <v>5.3849999999999989</v>
      </c>
      <c r="G382" s="291">
        <v>5.5935104809708953</v>
      </c>
      <c r="H382" s="291">
        <v>0</v>
      </c>
      <c r="I382" s="291">
        <v>6.11</v>
      </c>
      <c r="J382" s="291">
        <v>5.4398769562086802</v>
      </c>
      <c r="K382" s="291">
        <v>5.4398799999999996</v>
      </c>
    </row>
    <row r="383" spans="1:11">
      <c r="A383" s="269" t="s">
        <v>616</v>
      </c>
      <c r="B383" s="32">
        <v>1</v>
      </c>
      <c r="C383" s="32">
        <v>1</v>
      </c>
      <c r="D383" s="32">
        <v>1</v>
      </c>
      <c r="E383" s="32">
        <v>1</v>
      </c>
      <c r="F383" s="291">
        <v>0.81071428571428572</v>
      </c>
      <c r="G383" s="291">
        <v>0.8666666666666667</v>
      </c>
      <c r="H383" s="291">
        <v>0.8</v>
      </c>
      <c r="I383" s="291">
        <v>0.9</v>
      </c>
      <c r="J383" s="291">
        <v>0.82019523809523809</v>
      </c>
      <c r="K383" s="291">
        <v>0.82020000000000004</v>
      </c>
    </row>
    <row r="384" spans="1:11">
      <c r="A384" s="269" t="s">
        <v>617</v>
      </c>
      <c r="B384" s="32">
        <v>1</v>
      </c>
      <c r="C384" s="32">
        <v>0</v>
      </c>
      <c r="D384" s="32">
        <v>0</v>
      </c>
      <c r="E384" s="32">
        <v>0</v>
      </c>
      <c r="F384" s="291">
        <v>0.9</v>
      </c>
      <c r="G384" s="291">
        <v>0</v>
      </c>
      <c r="H384" s="291">
        <v>0</v>
      </c>
      <c r="I384" s="291">
        <v>0</v>
      </c>
      <c r="J384" s="291">
        <v>0.89999999999999991</v>
      </c>
      <c r="K384" s="291">
        <v>0.9</v>
      </c>
    </row>
    <row r="385" spans="1:11">
      <c r="A385" s="269" t="s">
        <v>618</v>
      </c>
      <c r="B385" s="32">
        <v>1</v>
      </c>
      <c r="C385" s="32">
        <v>0</v>
      </c>
      <c r="D385" s="32">
        <v>1</v>
      </c>
      <c r="E385" s="32">
        <v>0</v>
      </c>
      <c r="F385" s="291">
        <v>0.8</v>
      </c>
      <c r="G385" s="291">
        <v>0</v>
      </c>
      <c r="H385" s="291">
        <v>0.8</v>
      </c>
      <c r="I385" s="291">
        <v>0</v>
      </c>
      <c r="J385" s="291">
        <v>0.8</v>
      </c>
      <c r="K385" s="291">
        <v>0.8</v>
      </c>
    </row>
    <row r="386" spans="1:11">
      <c r="A386" s="269" t="s">
        <v>620</v>
      </c>
      <c r="B386" s="32">
        <v>1</v>
      </c>
      <c r="C386" s="32">
        <v>1</v>
      </c>
      <c r="D386" s="32">
        <v>1</v>
      </c>
      <c r="E386" s="32">
        <v>1</v>
      </c>
      <c r="F386" s="291">
        <v>1.028125</v>
      </c>
      <c r="G386" s="291">
        <v>1.0833333333333333</v>
      </c>
      <c r="H386" s="291">
        <v>0.89306178506121903</v>
      </c>
      <c r="I386" s="291">
        <v>1</v>
      </c>
      <c r="J386" s="291">
        <v>1.0209881914751286</v>
      </c>
      <c r="K386" s="291">
        <v>1.0209900000000001</v>
      </c>
    </row>
    <row r="387" spans="1:11">
      <c r="A387" s="269" t="s">
        <v>621</v>
      </c>
      <c r="B387" s="32">
        <v>1</v>
      </c>
      <c r="C387" s="32">
        <v>1</v>
      </c>
      <c r="D387" s="32">
        <v>1</v>
      </c>
      <c r="E387" s="32">
        <v>1</v>
      </c>
      <c r="F387" s="291">
        <v>0.97000000000000008</v>
      </c>
      <c r="G387" s="291">
        <v>1</v>
      </c>
      <c r="H387" s="291">
        <v>0.9</v>
      </c>
      <c r="I387" s="291">
        <v>1</v>
      </c>
      <c r="J387" s="291">
        <v>0.96754000000000007</v>
      </c>
      <c r="K387" s="291">
        <v>0.96753999999999996</v>
      </c>
    </row>
    <row r="388" spans="1:11">
      <c r="A388" s="269" t="s">
        <v>622</v>
      </c>
      <c r="B388" s="32">
        <v>1</v>
      </c>
      <c r="C388" s="32">
        <v>1</v>
      </c>
      <c r="D388" s="32">
        <v>1</v>
      </c>
      <c r="E388" s="32">
        <v>1</v>
      </c>
      <c r="F388" s="291">
        <v>0.96333333333333337</v>
      </c>
      <c r="G388" s="291">
        <v>1</v>
      </c>
      <c r="H388" s="291">
        <v>0.9</v>
      </c>
      <c r="I388" s="291">
        <v>0.9</v>
      </c>
      <c r="J388" s="291">
        <v>0.96049333333333342</v>
      </c>
      <c r="K388" s="291">
        <v>0.96048999999999995</v>
      </c>
    </row>
    <row r="389" spans="1:11">
      <c r="A389" s="269" t="s">
        <v>624</v>
      </c>
      <c r="B389" s="32">
        <v>1</v>
      </c>
      <c r="C389" s="32">
        <v>1</v>
      </c>
      <c r="D389" s="32">
        <v>1</v>
      </c>
      <c r="E389" s="32">
        <v>1</v>
      </c>
      <c r="F389" s="291">
        <v>2.7687682494162047</v>
      </c>
      <c r="G389" s="291">
        <v>2.85</v>
      </c>
      <c r="H389" s="291">
        <v>2.8</v>
      </c>
      <c r="I389" s="291">
        <v>3.1633333333333336</v>
      </c>
      <c r="J389" s="291">
        <v>2.7938196602510046</v>
      </c>
      <c r="K389" s="291">
        <v>2.7938200000000002</v>
      </c>
    </row>
    <row r="390" spans="1:11">
      <c r="A390" s="269" t="s">
        <v>625</v>
      </c>
      <c r="B390" s="32">
        <v>1</v>
      </c>
      <c r="C390" s="32">
        <v>1</v>
      </c>
      <c r="D390" s="32">
        <v>1</v>
      </c>
      <c r="E390" s="32">
        <v>1</v>
      </c>
      <c r="F390" s="291">
        <v>2.7733333333333334</v>
      </c>
      <c r="G390" s="291">
        <v>2.8</v>
      </c>
      <c r="H390" s="291">
        <v>2.8</v>
      </c>
      <c r="I390" s="291">
        <v>3</v>
      </c>
      <c r="J390" s="291">
        <v>2.7856133333333331</v>
      </c>
      <c r="K390" s="291">
        <v>2.7856100000000001</v>
      </c>
    </row>
    <row r="391" spans="1:11">
      <c r="A391" s="269" t="s">
        <v>626</v>
      </c>
      <c r="B391" s="32">
        <v>1</v>
      </c>
      <c r="C391" s="32">
        <v>0</v>
      </c>
      <c r="D391" s="32">
        <v>1</v>
      </c>
      <c r="E391" s="32">
        <v>1</v>
      </c>
      <c r="F391" s="291">
        <v>1.4450272475692296</v>
      </c>
      <c r="G391" s="291">
        <v>0</v>
      </c>
      <c r="H391" s="291">
        <v>1.4753080815521979</v>
      </c>
      <c r="I391" s="291">
        <v>1.6</v>
      </c>
      <c r="J391" s="291">
        <v>1.4532134720113306</v>
      </c>
      <c r="K391" s="291">
        <v>1.4532099999999999</v>
      </c>
    </row>
    <row r="392" spans="1:11">
      <c r="A392" s="269" t="s">
        <v>628</v>
      </c>
      <c r="B392" s="32">
        <v>1</v>
      </c>
      <c r="C392" s="32">
        <v>1</v>
      </c>
      <c r="D392" s="32">
        <v>1</v>
      </c>
      <c r="E392" s="32">
        <v>1</v>
      </c>
      <c r="F392" s="291">
        <v>0.91619182477458072</v>
      </c>
      <c r="G392" s="291">
        <v>0.96666666666666667</v>
      </c>
      <c r="H392" s="291">
        <v>0.8</v>
      </c>
      <c r="I392" s="291">
        <v>1</v>
      </c>
      <c r="J392" s="291">
        <v>0.9129952459061681</v>
      </c>
      <c r="K392" s="291">
        <v>0.91300000000000003</v>
      </c>
    </row>
    <row r="393" spans="1:11">
      <c r="A393" s="269" t="s">
        <v>629</v>
      </c>
      <c r="B393" s="32">
        <v>1</v>
      </c>
      <c r="C393" s="32">
        <v>1</v>
      </c>
      <c r="D393" s="32">
        <v>1</v>
      </c>
      <c r="E393" s="32">
        <v>1</v>
      </c>
      <c r="F393" s="291">
        <v>1.05</v>
      </c>
      <c r="G393" s="291">
        <v>1.0833333333333333</v>
      </c>
      <c r="H393" s="291">
        <v>1</v>
      </c>
      <c r="I393" s="291">
        <v>1</v>
      </c>
      <c r="J393" s="291">
        <v>1.0484333333333333</v>
      </c>
      <c r="K393" s="291">
        <v>1.04843</v>
      </c>
    </row>
    <row r="394" spans="1:11">
      <c r="A394" s="269" t="s">
        <v>630</v>
      </c>
      <c r="B394" s="32">
        <v>1</v>
      </c>
      <c r="C394" s="32">
        <v>1</v>
      </c>
      <c r="D394" s="32">
        <v>0</v>
      </c>
      <c r="E394" s="32">
        <v>0</v>
      </c>
      <c r="F394" s="291">
        <v>0.94285714285714295</v>
      </c>
      <c r="G394" s="291">
        <v>0.85</v>
      </c>
      <c r="H394" s="291">
        <v>0</v>
      </c>
      <c r="I394" s="291">
        <v>0</v>
      </c>
      <c r="J394" s="291">
        <v>0.92634444077862099</v>
      </c>
      <c r="K394" s="291">
        <v>0.92634000000000005</v>
      </c>
    </row>
    <row r="395" spans="1:11">
      <c r="A395" s="269" t="s">
        <v>634</v>
      </c>
      <c r="B395" s="32">
        <v>1</v>
      </c>
      <c r="C395" s="32">
        <v>1</v>
      </c>
      <c r="D395" s="32">
        <v>1</v>
      </c>
      <c r="E395" s="32">
        <v>0</v>
      </c>
      <c r="F395" s="291">
        <v>2.5808425960142869</v>
      </c>
      <c r="G395" s="291">
        <v>2.6749999999999998</v>
      </c>
      <c r="H395" s="291">
        <v>2.29</v>
      </c>
      <c r="I395" s="291">
        <v>0</v>
      </c>
      <c r="J395" s="291">
        <v>2.5626406636255603</v>
      </c>
      <c r="K395" s="291">
        <v>2.56264</v>
      </c>
    </row>
    <row r="396" spans="1:11">
      <c r="A396" s="269" t="s">
        <v>635</v>
      </c>
      <c r="B396" s="32">
        <v>1</v>
      </c>
      <c r="C396" s="32">
        <v>1</v>
      </c>
      <c r="D396" s="32">
        <v>1</v>
      </c>
      <c r="E396" s="32">
        <v>0</v>
      </c>
      <c r="F396" s="291">
        <v>1.4874999999999998</v>
      </c>
      <c r="G396" s="291">
        <v>1.4</v>
      </c>
      <c r="H396" s="291">
        <v>1.55</v>
      </c>
      <c r="I396" s="291">
        <v>0</v>
      </c>
      <c r="J396" s="291">
        <v>1.4808085977482088</v>
      </c>
      <c r="K396" s="291">
        <v>1.48081</v>
      </c>
    </row>
    <row r="397" spans="1:11">
      <c r="A397" s="269" t="s">
        <v>2148</v>
      </c>
      <c r="B397" s="32">
        <v>1</v>
      </c>
      <c r="C397" s="32">
        <v>1</v>
      </c>
      <c r="D397" s="32">
        <v>1</v>
      </c>
      <c r="E397" s="32">
        <v>0</v>
      </c>
      <c r="F397" s="291">
        <v>2.88</v>
      </c>
      <c r="G397" s="291">
        <v>2.7750000000000004</v>
      </c>
      <c r="H397" s="291">
        <v>2.8</v>
      </c>
      <c r="I397" s="291">
        <v>0</v>
      </c>
      <c r="J397" s="291">
        <v>2.8543602865916071</v>
      </c>
      <c r="K397" s="291">
        <v>2.8543599999999998</v>
      </c>
    </row>
    <row r="398" spans="1:11">
      <c r="A398" s="269" t="s">
        <v>637</v>
      </c>
      <c r="B398" s="32">
        <v>1</v>
      </c>
      <c r="C398" s="32">
        <v>1</v>
      </c>
      <c r="D398" s="32">
        <v>0</v>
      </c>
      <c r="E398" s="32">
        <v>1</v>
      </c>
      <c r="F398" s="291">
        <v>4.9474999999999998</v>
      </c>
      <c r="G398" s="291">
        <v>4.2</v>
      </c>
      <c r="H398" s="291">
        <v>0</v>
      </c>
      <c r="I398" s="291">
        <v>3.9</v>
      </c>
      <c r="J398" s="291">
        <v>4.7909111361079866</v>
      </c>
      <c r="K398" s="291">
        <v>4.7909100000000002</v>
      </c>
    </row>
    <row r="399" spans="1:11">
      <c r="A399" s="269" t="s">
        <v>638</v>
      </c>
      <c r="B399" s="32">
        <v>1</v>
      </c>
      <c r="C399" s="32">
        <v>1</v>
      </c>
      <c r="D399" s="32">
        <v>1</v>
      </c>
      <c r="E399" s="32">
        <v>1</v>
      </c>
      <c r="F399" s="291">
        <v>4.58</v>
      </c>
      <c r="G399" s="291">
        <v>4.4249999999999998</v>
      </c>
      <c r="H399" s="291">
        <v>4.8</v>
      </c>
      <c r="I399" s="291">
        <v>5.0999999999999996</v>
      </c>
      <c r="J399" s="291">
        <v>4.5925099999999999</v>
      </c>
      <c r="K399" s="291">
        <v>4.5925099999999999</v>
      </c>
    </row>
    <row r="400" spans="1:11">
      <c r="A400" s="292" t="s">
        <v>649</v>
      </c>
      <c r="B400" s="293">
        <v>1</v>
      </c>
      <c r="C400" s="293">
        <v>1</v>
      </c>
      <c r="D400" s="293">
        <v>1</v>
      </c>
      <c r="E400" s="293">
        <v>0</v>
      </c>
      <c r="F400" s="294">
        <v>5.1637772811379419</v>
      </c>
      <c r="G400" s="294">
        <v>9.9</v>
      </c>
      <c r="H400" s="294">
        <v>2</v>
      </c>
      <c r="I400" s="294">
        <v>0</v>
      </c>
      <c r="J400" s="294">
        <v>5.5508796562642946</v>
      </c>
      <c r="K400" s="294">
        <v>5.5508800000000003</v>
      </c>
    </row>
    <row r="401" spans="1:11">
      <c r="A401" s="269" t="s">
        <v>650</v>
      </c>
      <c r="B401" s="32">
        <v>1</v>
      </c>
      <c r="C401" s="32">
        <v>0</v>
      </c>
      <c r="D401" s="32">
        <v>0</v>
      </c>
      <c r="E401" s="32">
        <v>0</v>
      </c>
      <c r="F401" s="291">
        <v>4.9590104680362384</v>
      </c>
      <c r="G401" s="291">
        <v>0</v>
      </c>
      <c r="H401" s="291">
        <v>0</v>
      </c>
      <c r="I401" s="291">
        <v>0</v>
      </c>
      <c r="J401" s="291">
        <v>4.9590104680362384</v>
      </c>
      <c r="K401" s="291">
        <v>4.9590100000000001</v>
      </c>
    </row>
    <row r="402" spans="1:11">
      <c r="A402" s="269" t="s">
        <v>654</v>
      </c>
      <c r="B402" s="32">
        <v>1</v>
      </c>
      <c r="C402" s="32">
        <v>1</v>
      </c>
      <c r="D402" s="32">
        <v>0</v>
      </c>
      <c r="E402" s="32">
        <v>0</v>
      </c>
      <c r="F402" s="291">
        <v>9.35</v>
      </c>
      <c r="G402" s="291">
        <v>13.5</v>
      </c>
      <c r="H402" s="291">
        <v>0</v>
      </c>
      <c r="I402" s="291">
        <v>0</v>
      </c>
      <c r="J402" s="291">
        <v>10.08799076212471</v>
      </c>
      <c r="K402" s="291">
        <v>10.08799</v>
      </c>
    </row>
    <row r="403" spans="1:11">
      <c r="A403" s="269" t="s">
        <v>655</v>
      </c>
      <c r="B403" s="32">
        <v>1</v>
      </c>
      <c r="C403" s="32">
        <v>0</v>
      </c>
      <c r="D403" s="32">
        <v>1</v>
      </c>
      <c r="E403" s="32">
        <v>0</v>
      </c>
      <c r="F403" s="291">
        <v>6.7</v>
      </c>
      <c r="G403" s="291">
        <v>0</v>
      </c>
      <c r="H403" s="291">
        <v>4.83</v>
      </c>
      <c r="I403" s="291">
        <v>0</v>
      </c>
      <c r="J403" s="291">
        <v>6.447788578371811</v>
      </c>
      <c r="K403" s="291">
        <v>6.4477900000000004</v>
      </c>
    </row>
    <row r="404" spans="1:11">
      <c r="A404" s="269" t="s">
        <v>657</v>
      </c>
      <c r="B404" s="32">
        <v>1</v>
      </c>
      <c r="C404" s="32">
        <v>1</v>
      </c>
      <c r="D404" s="32">
        <v>1</v>
      </c>
      <c r="E404" s="32">
        <v>0</v>
      </c>
      <c r="F404" s="291">
        <v>4.4400000000000004</v>
      </c>
      <c r="G404" s="291">
        <v>8.5</v>
      </c>
      <c r="H404" s="291">
        <v>2.5</v>
      </c>
      <c r="I404" s="291">
        <v>0</v>
      </c>
      <c r="J404" s="291">
        <v>4.8595496417604913</v>
      </c>
      <c r="K404" s="291">
        <v>4.8595499999999996</v>
      </c>
    </row>
    <row r="405" spans="1:11">
      <c r="A405" s="269" t="s">
        <v>658</v>
      </c>
      <c r="B405" s="32">
        <v>1</v>
      </c>
      <c r="C405" s="32">
        <v>1</v>
      </c>
      <c r="D405" s="32">
        <v>1</v>
      </c>
      <c r="E405" s="32">
        <v>0</v>
      </c>
      <c r="F405" s="291">
        <v>4.8499999999999996</v>
      </c>
      <c r="G405" s="291">
        <v>9.9</v>
      </c>
      <c r="H405" s="291">
        <v>15</v>
      </c>
      <c r="I405" s="291">
        <v>0</v>
      </c>
      <c r="J405" s="291">
        <v>6.7991811668372568</v>
      </c>
      <c r="K405" s="291">
        <v>6.7991799999999998</v>
      </c>
    </row>
    <row r="406" spans="1:11">
      <c r="A406" s="269" t="s">
        <v>660</v>
      </c>
      <c r="B406" s="32">
        <v>1</v>
      </c>
      <c r="C406" s="32">
        <v>0</v>
      </c>
      <c r="D406" s="32">
        <v>0</v>
      </c>
      <c r="E406" s="32">
        <v>0</v>
      </c>
      <c r="F406" s="291">
        <v>45.699999999999996</v>
      </c>
      <c r="G406" s="291">
        <v>0</v>
      </c>
      <c r="H406" s="291">
        <v>0</v>
      </c>
      <c r="I406" s="291">
        <v>0</v>
      </c>
      <c r="J406" s="291">
        <v>45.699999999999996</v>
      </c>
      <c r="K406" s="291">
        <v>45.7</v>
      </c>
    </row>
    <row r="407" spans="1:11">
      <c r="A407" s="269" t="s">
        <v>662</v>
      </c>
      <c r="B407" s="32">
        <v>1</v>
      </c>
      <c r="C407" s="32">
        <v>0</v>
      </c>
      <c r="D407" s="32">
        <v>0</v>
      </c>
      <c r="E407" s="32">
        <v>0</v>
      </c>
      <c r="F407" s="291">
        <v>141.63333333333333</v>
      </c>
      <c r="G407" s="291">
        <v>0</v>
      </c>
      <c r="H407" s="291">
        <v>0</v>
      </c>
      <c r="I407" s="291">
        <v>0</v>
      </c>
      <c r="J407" s="291">
        <v>141.63333333333333</v>
      </c>
      <c r="K407" s="291">
        <v>141.63333</v>
      </c>
    </row>
    <row r="408" spans="1:11">
      <c r="A408" s="269" t="s">
        <v>663</v>
      </c>
      <c r="B408" s="32">
        <v>1</v>
      </c>
      <c r="C408" s="32">
        <v>0</v>
      </c>
      <c r="D408" s="32">
        <v>0</v>
      </c>
      <c r="E408" s="32">
        <v>0</v>
      </c>
      <c r="F408" s="291">
        <v>177.5</v>
      </c>
      <c r="G408" s="291">
        <v>0</v>
      </c>
      <c r="H408" s="291">
        <v>0</v>
      </c>
      <c r="I408" s="291">
        <v>0</v>
      </c>
      <c r="J408" s="291">
        <v>177.5</v>
      </c>
      <c r="K408" s="291">
        <v>177.5</v>
      </c>
    </row>
    <row r="409" spans="1:11">
      <c r="A409" s="269" t="s">
        <v>665</v>
      </c>
      <c r="B409" s="32">
        <v>1</v>
      </c>
      <c r="C409" s="32">
        <v>1</v>
      </c>
      <c r="D409" s="32">
        <v>1</v>
      </c>
      <c r="E409" s="32">
        <v>0</v>
      </c>
      <c r="F409" s="291">
        <v>32.200000000000003</v>
      </c>
      <c r="G409" s="291">
        <v>14.5</v>
      </c>
      <c r="H409" s="291">
        <v>19.95</v>
      </c>
      <c r="I409" s="291">
        <v>0</v>
      </c>
      <c r="J409" s="291">
        <v>28.018270214943712</v>
      </c>
      <c r="K409" s="291">
        <v>28.018270000000001</v>
      </c>
    </row>
    <row r="410" spans="1:11">
      <c r="A410" s="269" t="s">
        <v>666</v>
      </c>
      <c r="B410" s="32">
        <v>1</v>
      </c>
      <c r="C410" s="32">
        <v>1</v>
      </c>
      <c r="D410" s="32">
        <v>0</v>
      </c>
      <c r="E410" s="32">
        <v>0</v>
      </c>
      <c r="F410" s="291">
        <v>23.561160567313458</v>
      </c>
      <c r="G410" s="291">
        <v>46</v>
      </c>
      <c r="H410" s="291">
        <v>0</v>
      </c>
      <c r="I410" s="291">
        <v>0</v>
      </c>
      <c r="J410" s="291">
        <v>27.551439173126077</v>
      </c>
      <c r="K410" s="291">
        <v>27.551439999999999</v>
      </c>
    </row>
    <row r="411" spans="1:11">
      <c r="A411" s="269" t="s">
        <v>672</v>
      </c>
      <c r="B411" s="32">
        <v>1</v>
      </c>
      <c r="C411" s="32">
        <v>1</v>
      </c>
      <c r="D411" s="32">
        <v>1</v>
      </c>
      <c r="E411" s="32">
        <v>0</v>
      </c>
      <c r="F411" s="291">
        <v>23.36</v>
      </c>
      <c r="G411" s="291">
        <v>27.541375831281897</v>
      </c>
      <c r="H411" s="291">
        <v>36.9</v>
      </c>
      <c r="I411" s="291">
        <v>0</v>
      </c>
      <c r="J411" s="291">
        <v>25.557412362351496</v>
      </c>
      <c r="K411" s="291">
        <v>25.557410000000001</v>
      </c>
    </row>
    <row r="412" spans="1:11">
      <c r="A412" s="269" t="s">
        <v>673</v>
      </c>
      <c r="B412" s="32">
        <v>1</v>
      </c>
      <c r="C412" s="32">
        <v>1</v>
      </c>
      <c r="D412" s="32">
        <v>1</v>
      </c>
      <c r="E412" s="32">
        <v>0</v>
      </c>
      <c r="F412" s="291">
        <v>24.659999999999997</v>
      </c>
      <c r="G412" s="291">
        <v>27.541267286887035</v>
      </c>
      <c r="H412" s="291">
        <v>39.9</v>
      </c>
      <c r="I412" s="291">
        <v>0</v>
      </c>
      <c r="J412" s="291">
        <v>26.84562452628516</v>
      </c>
      <c r="K412" s="291">
        <v>26.84562</v>
      </c>
    </row>
    <row r="413" spans="1:11">
      <c r="A413" s="269" t="s">
        <v>675</v>
      </c>
      <c r="B413" s="32">
        <v>1</v>
      </c>
      <c r="C413" s="32">
        <v>1</v>
      </c>
      <c r="D413" s="32">
        <v>0</v>
      </c>
      <c r="E413" s="32">
        <v>0</v>
      </c>
      <c r="F413" s="291">
        <v>19.899999999999999</v>
      </c>
      <c r="G413" s="291">
        <v>17.5</v>
      </c>
      <c r="H413" s="291">
        <v>0</v>
      </c>
      <c r="I413" s="291">
        <v>0</v>
      </c>
      <c r="J413" s="291">
        <v>19.473210161662813</v>
      </c>
      <c r="K413" s="291">
        <v>19.473210000000002</v>
      </c>
    </row>
    <row r="414" spans="1:11">
      <c r="A414" s="269" t="s">
        <v>676</v>
      </c>
      <c r="B414" s="32">
        <v>1</v>
      </c>
      <c r="C414" s="32">
        <v>1</v>
      </c>
      <c r="D414" s="32">
        <v>0</v>
      </c>
      <c r="E414" s="32">
        <v>0</v>
      </c>
      <c r="F414" s="291">
        <v>14.9</v>
      </c>
      <c r="G414" s="291">
        <v>14.95</v>
      </c>
      <c r="H414" s="291">
        <v>0</v>
      </c>
      <c r="I414" s="291">
        <v>0</v>
      </c>
      <c r="J414" s="291">
        <v>14.908891454965358</v>
      </c>
      <c r="K414" s="291">
        <v>14.90889</v>
      </c>
    </row>
    <row r="415" spans="1:11">
      <c r="A415" s="269" t="s">
        <v>677</v>
      </c>
      <c r="B415" s="32">
        <v>1</v>
      </c>
      <c r="C415" s="32">
        <v>1</v>
      </c>
      <c r="D415" s="32">
        <v>1</v>
      </c>
      <c r="E415" s="32">
        <v>0</v>
      </c>
      <c r="F415" s="291">
        <v>16.989999999999998</v>
      </c>
      <c r="G415" s="291">
        <v>15.9</v>
      </c>
      <c r="H415" s="291">
        <v>12.9</v>
      </c>
      <c r="I415" s="291">
        <v>0</v>
      </c>
      <c r="J415" s="291">
        <v>16.353510747185258</v>
      </c>
      <c r="K415" s="291">
        <v>16.35351</v>
      </c>
    </row>
    <row r="416" spans="1:11">
      <c r="A416" s="269" t="s">
        <v>678</v>
      </c>
      <c r="B416" s="32">
        <v>0</v>
      </c>
      <c r="C416" s="32">
        <v>1</v>
      </c>
      <c r="D416" s="32">
        <v>0</v>
      </c>
      <c r="E416" s="32">
        <v>0</v>
      </c>
      <c r="F416" s="291">
        <v>0</v>
      </c>
      <c r="G416" s="291">
        <v>24.9</v>
      </c>
      <c r="H416" s="291">
        <v>0</v>
      </c>
      <c r="I416" s="291">
        <v>0</v>
      </c>
      <c r="J416" s="291">
        <v>24.9</v>
      </c>
      <c r="K416" s="291">
        <v>24.9</v>
      </c>
    </row>
    <row r="417" spans="1:11">
      <c r="A417" s="269" t="s">
        <v>680</v>
      </c>
      <c r="B417" s="32">
        <v>1</v>
      </c>
      <c r="C417" s="32">
        <v>0</v>
      </c>
      <c r="D417" s="32">
        <v>0</v>
      </c>
      <c r="E417" s="32">
        <v>0</v>
      </c>
      <c r="F417" s="291">
        <v>24.966666666666669</v>
      </c>
      <c r="G417" s="291">
        <v>0</v>
      </c>
      <c r="H417" s="291">
        <v>0</v>
      </c>
      <c r="I417" s="291">
        <v>0</v>
      </c>
      <c r="J417" s="291">
        <v>24.966666666666669</v>
      </c>
      <c r="K417" s="291">
        <v>24.966670000000001</v>
      </c>
    </row>
    <row r="418" spans="1:11">
      <c r="A418" s="269" t="s">
        <v>682</v>
      </c>
      <c r="B418" s="32">
        <v>1</v>
      </c>
      <c r="C418" s="32">
        <v>0</v>
      </c>
      <c r="D418" s="32">
        <v>0</v>
      </c>
      <c r="E418" s="32">
        <v>0</v>
      </c>
      <c r="F418" s="291">
        <v>20.99</v>
      </c>
      <c r="G418" s="291">
        <v>0</v>
      </c>
      <c r="H418" s="291">
        <v>0</v>
      </c>
      <c r="I418" s="291">
        <v>0</v>
      </c>
      <c r="J418" s="291">
        <v>20.99</v>
      </c>
      <c r="K418" s="291">
        <v>20.99</v>
      </c>
    </row>
    <row r="419" spans="1:11">
      <c r="A419" s="269" t="s">
        <v>683</v>
      </c>
      <c r="B419" s="32">
        <v>1</v>
      </c>
      <c r="C419" s="32">
        <v>0</v>
      </c>
      <c r="D419" s="32">
        <v>0</v>
      </c>
      <c r="E419" s="32">
        <v>0</v>
      </c>
      <c r="F419" s="291">
        <v>19.899999999999999</v>
      </c>
      <c r="G419" s="291">
        <v>0</v>
      </c>
      <c r="H419" s="291">
        <v>0</v>
      </c>
      <c r="I419" s="291">
        <v>0</v>
      </c>
      <c r="J419" s="291">
        <v>19.899999999999999</v>
      </c>
      <c r="K419" s="291">
        <v>19.899999999999999</v>
      </c>
    </row>
    <row r="420" spans="1:11">
      <c r="A420" s="269" t="s">
        <v>684</v>
      </c>
      <c r="B420" s="32">
        <v>1</v>
      </c>
      <c r="C420" s="32">
        <v>0</v>
      </c>
      <c r="D420" s="32">
        <v>1</v>
      </c>
      <c r="E420" s="32">
        <v>0</v>
      </c>
      <c r="F420" s="291">
        <v>10</v>
      </c>
      <c r="G420" s="291">
        <v>0</v>
      </c>
      <c r="H420" s="291">
        <v>35.9</v>
      </c>
      <c r="I420" s="291">
        <v>0</v>
      </c>
      <c r="J420" s="291">
        <v>13.493195625759418</v>
      </c>
      <c r="K420" s="291">
        <v>13.4932</v>
      </c>
    </row>
    <row r="421" spans="1:11">
      <c r="A421" s="269" t="s">
        <v>686</v>
      </c>
      <c r="B421" s="32">
        <v>1</v>
      </c>
      <c r="C421" s="32">
        <v>0</v>
      </c>
      <c r="D421" s="32">
        <v>0</v>
      </c>
      <c r="E421" s="32">
        <v>0</v>
      </c>
      <c r="F421" s="291">
        <v>23.917784364579475</v>
      </c>
      <c r="G421" s="291">
        <v>0</v>
      </c>
      <c r="H421" s="291">
        <v>0</v>
      </c>
      <c r="I421" s="291">
        <v>0</v>
      </c>
      <c r="J421" s="291">
        <v>23.917784364579475</v>
      </c>
      <c r="K421" s="291">
        <v>23.91778</v>
      </c>
    </row>
    <row r="422" spans="1:11">
      <c r="A422" s="269" t="s">
        <v>687</v>
      </c>
      <c r="B422" s="32">
        <v>0</v>
      </c>
      <c r="C422" s="32">
        <v>1</v>
      </c>
      <c r="D422" s="32">
        <v>0</v>
      </c>
      <c r="E422" s="32">
        <v>0</v>
      </c>
      <c r="F422" s="291">
        <v>0</v>
      </c>
      <c r="G422" s="291">
        <v>15.918525379770285</v>
      </c>
      <c r="H422" s="291">
        <v>0</v>
      </c>
      <c r="I422" s="291">
        <v>0</v>
      </c>
      <c r="J422" s="291">
        <v>15.918525379770285</v>
      </c>
      <c r="K422" s="291">
        <v>15.918530000000001</v>
      </c>
    </row>
    <row r="423" spans="1:11">
      <c r="A423" s="269" t="s">
        <v>688</v>
      </c>
      <c r="B423" s="32">
        <v>1</v>
      </c>
      <c r="C423" s="32">
        <v>0</v>
      </c>
      <c r="D423" s="32">
        <v>0</v>
      </c>
      <c r="E423" s="32">
        <v>0</v>
      </c>
      <c r="F423" s="291">
        <v>21.59</v>
      </c>
      <c r="G423" s="291">
        <v>0</v>
      </c>
      <c r="H423" s="291">
        <v>0</v>
      </c>
      <c r="I423" s="291">
        <v>0</v>
      </c>
      <c r="J423" s="291">
        <v>21.59</v>
      </c>
      <c r="K423" s="291">
        <v>21.59</v>
      </c>
    </row>
    <row r="424" spans="1:11">
      <c r="A424" s="269" t="s">
        <v>690</v>
      </c>
      <c r="B424" s="32">
        <v>1</v>
      </c>
      <c r="C424" s="32">
        <v>0</v>
      </c>
      <c r="D424" s="32">
        <v>1</v>
      </c>
      <c r="E424" s="32">
        <v>0</v>
      </c>
      <c r="F424" s="291">
        <v>49.831586069358991</v>
      </c>
      <c r="G424" s="291">
        <v>0</v>
      </c>
      <c r="H424" s="291">
        <v>45</v>
      </c>
      <c r="I424" s="291">
        <v>0</v>
      </c>
      <c r="J424" s="291">
        <v>49.179938373491623</v>
      </c>
      <c r="K424" s="291">
        <v>49.179940000000002</v>
      </c>
    </row>
    <row r="425" spans="1:11">
      <c r="A425" s="269" t="s">
        <v>691</v>
      </c>
      <c r="B425" s="32">
        <v>1</v>
      </c>
      <c r="C425" s="32">
        <v>0</v>
      </c>
      <c r="D425" s="32">
        <v>1</v>
      </c>
      <c r="E425" s="32">
        <v>0</v>
      </c>
      <c r="F425" s="291">
        <v>23.633031491758661</v>
      </c>
      <c r="G425" s="291">
        <v>0</v>
      </c>
      <c r="H425" s="291">
        <v>22.5</v>
      </c>
      <c r="I425" s="291">
        <v>0</v>
      </c>
      <c r="J425" s="291">
        <v>23.480216794814297</v>
      </c>
      <c r="K425" s="291">
        <v>23.480219999999999</v>
      </c>
    </row>
    <row r="426" spans="1:11">
      <c r="A426" s="269" t="s">
        <v>692</v>
      </c>
      <c r="B426" s="32">
        <v>1</v>
      </c>
      <c r="C426" s="32">
        <v>0</v>
      </c>
      <c r="D426" s="32">
        <v>1</v>
      </c>
      <c r="E426" s="32">
        <v>0</v>
      </c>
      <c r="F426" s="291">
        <v>9.75</v>
      </c>
      <c r="G426" s="291">
        <v>0</v>
      </c>
      <c r="H426" s="291">
        <v>10</v>
      </c>
      <c r="I426" s="291">
        <v>0</v>
      </c>
      <c r="J426" s="291">
        <v>9.7837181044957475</v>
      </c>
      <c r="K426" s="291">
        <v>9.7837200000000006</v>
      </c>
    </row>
    <row r="427" spans="1:11">
      <c r="A427" s="269" t="s">
        <v>693</v>
      </c>
      <c r="B427" s="32">
        <v>1</v>
      </c>
      <c r="C427" s="32">
        <v>0</v>
      </c>
      <c r="D427" s="32">
        <v>1</v>
      </c>
      <c r="E427" s="32">
        <v>0</v>
      </c>
      <c r="F427" s="291">
        <v>9.0166666666666675</v>
      </c>
      <c r="G427" s="291">
        <v>0</v>
      </c>
      <c r="H427" s="291">
        <v>4.762203155904599</v>
      </c>
      <c r="I427" s="291">
        <v>0</v>
      </c>
      <c r="J427" s="291">
        <v>8.4428568857497925</v>
      </c>
      <c r="K427" s="291">
        <v>8.4428599999999996</v>
      </c>
    </row>
    <row r="428" spans="1:11">
      <c r="A428" s="269" t="s">
        <v>695</v>
      </c>
      <c r="B428" s="32">
        <v>1</v>
      </c>
      <c r="C428" s="32">
        <v>1</v>
      </c>
      <c r="D428" s="32">
        <v>1</v>
      </c>
      <c r="E428" s="32">
        <v>0</v>
      </c>
      <c r="F428" s="291">
        <v>31.997035939236756</v>
      </c>
      <c r="G428" s="291">
        <v>23.917784364579475</v>
      </c>
      <c r="H428" s="291">
        <v>28.717339755464987</v>
      </c>
      <c r="I428" s="291">
        <v>0</v>
      </c>
      <c r="J428" s="291">
        <v>30.350924353877605</v>
      </c>
      <c r="K428" s="291">
        <v>30.350919999999999</v>
      </c>
    </row>
    <row r="429" spans="1:11">
      <c r="A429" s="269" t="s">
        <v>696</v>
      </c>
      <c r="B429" s="32">
        <v>1</v>
      </c>
      <c r="C429" s="32">
        <v>1</v>
      </c>
      <c r="D429" s="32">
        <v>0</v>
      </c>
      <c r="E429" s="32">
        <v>0</v>
      </c>
      <c r="F429" s="291">
        <v>15</v>
      </c>
      <c r="G429" s="291">
        <v>73.900000000000006</v>
      </c>
      <c r="H429" s="291">
        <v>0</v>
      </c>
      <c r="I429" s="291">
        <v>0</v>
      </c>
      <c r="J429" s="291">
        <v>25.474133949191689</v>
      </c>
      <c r="K429" s="291">
        <v>25.474129999999999</v>
      </c>
    </row>
    <row r="430" spans="1:11">
      <c r="A430" s="269" t="s">
        <v>697</v>
      </c>
      <c r="B430" s="32">
        <v>1</v>
      </c>
      <c r="C430" s="32">
        <v>0</v>
      </c>
      <c r="D430" s="32">
        <v>0</v>
      </c>
      <c r="E430" s="32">
        <v>0</v>
      </c>
      <c r="F430" s="291">
        <v>29.9</v>
      </c>
      <c r="G430" s="291">
        <v>0</v>
      </c>
      <c r="H430" s="291">
        <v>0</v>
      </c>
      <c r="I430" s="291">
        <v>0</v>
      </c>
      <c r="J430" s="291">
        <v>29.9</v>
      </c>
      <c r="K430" s="291">
        <v>29.9</v>
      </c>
    </row>
    <row r="431" spans="1:11">
      <c r="A431" s="269" t="s">
        <v>701</v>
      </c>
      <c r="B431" s="32">
        <v>1</v>
      </c>
      <c r="C431" s="32">
        <v>0</v>
      </c>
      <c r="D431" s="32">
        <v>1</v>
      </c>
      <c r="E431" s="32">
        <v>0</v>
      </c>
      <c r="F431" s="291">
        <v>13.233333333333334</v>
      </c>
      <c r="G431" s="291">
        <v>0</v>
      </c>
      <c r="H431" s="291">
        <v>9.9</v>
      </c>
      <c r="I431" s="291">
        <v>0</v>
      </c>
      <c r="J431" s="291">
        <v>12.783758606723373</v>
      </c>
      <c r="K431" s="291">
        <v>12.783759999999999</v>
      </c>
    </row>
    <row r="432" spans="1:11">
      <c r="A432" s="269" t="s">
        <v>702</v>
      </c>
      <c r="B432" s="32">
        <v>1</v>
      </c>
      <c r="C432" s="32">
        <v>1</v>
      </c>
      <c r="D432" s="32">
        <v>0</v>
      </c>
      <c r="E432" s="32">
        <v>0</v>
      </c>
      <c r="F432" s="291">
        <v>11.445</v>
      </c>
      <c r="G432" s="291">
        <v>13.9</v>
      </c>
      <c r="H432" s="291">
        <v>0</v>
      </c>
      <c r="I432" s="291">
        <v>0</v>
      </c>
      <c r="J432" s="291">
        <v>11.881570438799075</v>
      </c>
      <c r="K432" s="291">
        <v>11.88157</v>
      </c>
    </row>
    <row r="433" spans="1:11">
      <c r="A433" s="269" t="s">
        <v>703</v>
      </c>
      <c r="B433" s="32">
        <v>1</v>
      </c>
      <c r="C433" s="32">
        <v>1</v>
      </c>
      <c r="D433" s="32">
        <v>0</v>
      </c>
      <c r="E433" s="32">
        <v>0</v>
      </c>
      <c r="F433" s="291">
        <v>14.945</v>
      </c>
      <c r="G433" s="291">
        <v>12.9</v>
      </c>
      <c r="H433" s="291">
        <v>0</v>
      </c>
      <c r="I433" s="291">
        <v>0</v>
      </c>
      <c r="J433" s="291">
        <v>14.581339491916859</v>
      </c>
      <c r="K433" s="291">
        <v>14.581340000000001</v>
      </c>
    </row>
    <row r="434" spans="1:11">
      <c r="A434" s="269" t="s">
        <v>705</v>
      </c>
      <c r="B434" s="32">
        <v>1</v>
      </c>
      <c r="C434" s="32">
        <v>0</v>
      </c>
      <c r="D434" s="32">
        <v>0</v>
      </c>
      <c r="E434" s="32">
        <v>0</v>
      </c>
      <c r="F434" s="291">
        <v>8.9</v>
      </c>
      <c r="G434" s="291">
        <v>0</v>
      </c>
      <c r="H434" s="291">
        <v>0</v>
      </c>
      <c r="I434" s="291">
        <v>0</v>
      </c>
      <c r="J434" s="291">
        <v>8.9</v>
      </c>
      <c r="K434" s="291">
        <v>8.9</v>
      </c>
    </row>
    <row r="435" spans="1:11">
      <c r="A435" s="269" t="s">
        <v>709</v>
      </c>
      <c r="B435" s="32">
        <v>1</v>
      </c>
      <c r="C435" s="32">
        <v>0</v>
      </c>
      <c r="D435" s="32">
        <v>0</v>
      </c>
      <c r="E435" s="32">
        <v>0</v>
      </c>
      <c r="F435" s="291">
        <v>54.7</v>
      </c>
      <c r="G435" s="291">
        <v>0</v>
      </c>
      <c r="H435" s="291">
        <v>0</v>
      </c>
      <c r="I435" s="291">
        <v>0</v>
      </c>
      <c r="J435" s="291">
        <v>54.7</v>
      </c>
      <c r="K435" s="291">
        <v>54.7</v>
      </c>
    </row>
    <row r="436" spans="1:11">
      <c r="A436" s="269" t="s">
        <v>710</v>
      </c>
      <c r="B436" s="32">
        <v>1</v>
      </c>
      <c r="C436" s="32">
        <v>1</v>
      </c>
      <c r="D436" s="32">
        <v>1</v>
      </c>
      <c r="E436" s="32">
        <v>0</v>
      </c>
      <c r="F436" s="291">
        <v>29.966666666666669</v>
      </c>
      <c r="G436" s="291">
        <v>35</v>
      </c>
      <c r="H436" s="291">
        <v>15</v>
      </c>
      <c r="I436" s="291">
        <v>0</v>
      </c>
      <c r="J436" s="291">
        <v>29.059638348686459</v>
      </c>
      <c r="K436" s="291">
        <v>29.059640000000002</v>
      </c>
    </row>
    <row r="437" spans="1:11">
      <c r="A437" s="269" t="s">
        <v>711</v>
      </c>
      <c r="B437" s="32">
        <v>0</v>
      </c>
      <c r="C437" s="32">
        <v>1</v>
      </c>
      <c r="D437" s="32">
        <v>1</v>
      </c>
      <c r="E437" s="32">
        <v>0</v>
      </c>
      <c r="F437" s="291">
        <v>0</v>
      </c>
      <c r="G437" s="291">
        <v>15.9</v>
      </c>
      <c r="H437" s="291">
        <v>40.9</v>
      </c>
      <c r="I437" s="291">
        <v>0</v>
      </c>
      <c r="J437" s="291">
        <v>26.371698113207543</v>
      </c>
      <c r="K437" s="291">
        <v>26.371700000000001</v>
      </c>
    </row>
    <row r="438" spans="1:11">
      <c r="A438" s="269" t="s">
        <v>712</v>
      </c>
      <c r="B438" s="32">
        <v>1</v>
      </c>
      <c r="C438" s="32">
        <v>0</v>
      </c>
      <c r="D438" s="32">
        <v>0</v>
      </c>
      <c r="E438" s="32">
        <v>0</v>
      </c>
      <c r="F438" s="291">
        <v>15.9</v>
      </c>
      <c r="G438" s="291">
        <v>0</v>
      </c>
      <c r="H438" s="291">
        <v>0</v>
      </c>
      <c r="I438" s="291">
        <v>0</v>
      </c>
      <c r="J438" s="291">
        <v>15.900000000000002</v>
      </c>
      <c r="K438" s="291">
        <v>15.9</v>
      </c>
    </row>
    <row r="439" spans="1:11">
      <c r="A439" s="269" t="s">
        <v>714</v>
      </c>
      <c r="B439" s="32">
        <v>1</v>
      </c>
      <c r="C439" s="32">
        <v>1</v>
      </c>
      <c r="D439" s="32">
        <v>1</v>
      </c>
      <c r="E439" s="32">
        <v>0</v>
      </c>
      <c r="F439" s="291">
        <v>7.9450000000000003</v>
      </c>
      <c r="G439" s="291">
        <v>12.9</v>
      </c>
      <c r="H439" s="291">
        <v>11.9</v>
      </c>
      <c r="I439" s="291">
        <v>0</v>
      </c>
      <c r="J439" s="291">
        <v>9.1753735926305016</v>
      </c>
      <c r="K439" s="291">
        <v>9.1753699999999991</v>
      </c>
    </row>
    <row r="440" spans="1:11">
      <c r="A440" s="269" t="s">
        <v>715</v>
      </c>
      <c r="B440" s="32">
        <v>1</v>
      </c>
      <c r="C440" s="32">
        <v>0</v>
      </c>
      <c r="D440" s="32">
        <v>0</v>
      </c>
      <c r="E440" s="32">
        <v>0</v>
      </c>
      <c r="F440" s="291">
        <v>17.59</v>
      </c>
      <c r="G440" s="291">
        <v>0</v>
      </c>
      <c r="H440" s="291">
        <v>0</v>
      </c>
      <c r="I440" s="291">
        <v>0</v>
      </c>
      <c r="J440" s="291">
        <v>17.59</v>
      </c>
      <c r="K440" s="291">
        <v>17.59</v>
      </c>
    </row>
    <row r="441" spans="1:11">
      <c r="A441" s="269" t="s">
        <v>717</v>
      </c>
      <c r="B441" s="32">
        <v>1</v>
      </c>
      <c r="C441" s="32">
        <v>1</v>
      </c>
      <c r="D441" s="32">
        <v>1</v>
      </c>
      <c r="E441" s="32">
        <v>0</v>
      </c>
      <c r="F441" s="291">
        <v>22.045000000000002</v>
      </c>
      <c r="G441" s="291">
        <v>6.3773215149147013</v>
      </c>
      <c r="H441" s="291">
        <v>22.9</v>
      </c>
      <c r="I441" s="291">
        <v>0</v>
      </c>
      <c r="J441" s="291">
        <v>19.672515366731695</v>
      </c>
      <c r="K441" s="291">
        <v>19.672519999999999</v>
      </c>
    </row>
    <row r="442" spans="1:11">
      <c r="A442" s="269" t="s">
        <v>718</v>
      </c>
      <c r="B442" s="32">
        <v>1</v>
      </c>
      <c r="C442" s="32">
        <v>1</v>
      </c>
      <c r="D442" s="32">
        <v>1</v>
      </c>
      <c r="E442" s="32">
        <v>0</v>
      </c>
      <c r="F442" s="291">
        <v>24.844999999999999</v>
      </c>
      <c r="G442" s="291">
        <v>31.764065743743508</v>
      </c>
      <c r="H442" s="291">
        <v>43.9</v>
      </c>
      <c r="I442" s="291">
        <v>0</v>
      </c>
      <c r="J442" s="291">
        <v>28.100518039443703</v>
      </c>
      <c r="K442" s="291">
        <v>28.100519999999999</v>
      </c>
    </row>
    <row r="443" spans="1:11">
      <c r="A443" s="269" t="s">
        <v>720</v>
      </c>
      <c r="B443" s="32">
        <v>1</v>
      </c>
      <c r="C443" s="32">
        <v>1</v>
      </c>
      <c r="D443" s="32">
        <v>0</v>
      </c>
      <c r="E443" s="32">
        <v>0</v>
      </c>
      <c r="F443" s="291">
        <v>20.875</v>
      </c>
      <c r="G443" s="291">
        <v>38</v>
      </c>
      <c r="H443" s="291">
        <v>0</v>
      </c>
      <c r="I443" s="291">
        <v>0</v>
      </c>
      <c r="J443" s="291">
        <v>23.920323325635103</v>
      </c>
      <c r="K443" s="291">
        <v>23.92032</v>
      </c>
    </row>
    <row r="444" spans="1:11">
      <c r="A444" s="269" t="s">
        <v>722</v>
      </c>
      <c r="B444" s="32">
        <v>1</v>
      </c>
      <c r="C444" s="32">
        <v>1</v>
      </c>
      <c r="D444" s="32">
        <v>0</v>
      </c>
      <c r="E444" s="32">
        <v>0</v>
      </c>
      <c r="F444" s="291">
        <v>16.633333333333333</v>
      </c>
      <c r="G444" s="291">
        <v>15</v>
      </c>
      <c r="H444" s="291">
        <v>0</v>
      </c>
      <c r="I444" s="291">
        <v>0</v>
      </c>
      <c r="J444" s="291">
        <v>16.342879137798306</v>
      </c>
      <c r="K444" s="291">
        <v>16.342880000000001</v>
      </c>
    </row>
    <row r="445" spans="1:11">
      <c r="A445" s="269" t="s">
        <v>723</v>
      </c>
      <c r="B445" s="32">
        <v>1</v>
      </c>
      <c r="C445" s="32">
        <v>0</v>
      </c>
      <c r="D445" s="32">
        <v>1</v>
      </c>
      <c r="E445" s="32">
        <v>0</v>
      </c>
      <c r="F445" s="291">
        <v>12.46875</v>
      </c>
      <c r="G445" s="291">
        <v>0</v>
      </c>
      <c r="H445" s="291">
        <v>8</v>
      </c>
      <c r="I445" s="291">
        <v>0</v>
      </c>
      <c r="J445" s="291">
        <v>11.866038882138518</v>
      </c>
      <c r="K445" s="291">
        <v>11.86604</v>
      </c>
    </row>
    <row r="446" spans="1:11">
      <c r="A446" s="269" t="s">
        <v>724</v>
      </c>
      <c r="B446" s="32">
        <v>1</v>
      </c>
      <c r="C446" s="32">
        <v>1</v>
      </c>
      <c r="D446" s="32">
        <v>0</v>
      </c>
      <c r="E446" s="32">
        <v>0</v>
      </c>
      <c r="F446" s="291">
        <v>9.9</v>
      </c>
      <c r="G446" s="291">
        <v>10</v>
      </c>
      <c r="H446" s="291">
        <v>0</v>
      </c>
      <c r="I446" s="291">
        <v>0</v>
      </c>
      <c r="J446" s="291">
        <v>9.9177829099307164</v>
      </c>
      <c r="K446" s="291">
        <v>9.9177800000000005</v>
      </c>
    </row>
    <row r="447" spans="1:11">
      <c r="A447" s="269" t="s">
        <v>725</v>
      </c>
      <c r="B447" s="32">
        <v>1</v>
      </c>
      <c r="C447" s="32">
        <v>1</v>
      </c>
      <c r="D447" s="32">
        <v>0</v>
      </c>
      <c r="E447" s="32">
        <v>0</v>
      </c>
      <c r="F447" s="291">
        <v>9.9499999999999993</v>
      </c>
      <c r="G447" s="291">
        <v>10</v>
      </c>
      <c r="H447" s="291">
        <v>0</v>
      </c>
      <c r="I447" s="291">
        <v>0</v>
      </c>
      <c r="J447" s="291">
        <v>9.9588914549653555</v>
      </c>
      <c r="K447" s="291">
        <v>9.9588900000000002</v>
      </c>
    </row>
    <row r="448" spans="1:11">
      <c r="A448" s="269" t="s">
        <v>727</v>
      </c>
      <c r="B448" s="32">
        <v>1</v>
      </c>
      <c r="C448" s="32">
        <v>0</v>
      </c>
      <c r="D448" s="32">
        <v>0</v>
      </c>
      <c r="E448" s="32">
        <v>0</v>
      </c>
      <c r="F448" s="291">
        <v>27.75573701542206</v>
      </c>
      <c r="G448" s="291">
        <v>0</v>
      </c>
      <c r="H448" s="291">
        <v>0</v>
      </c>
      <c r="I448" s="291">
        <v>0</v>
      </c>
      <c r="J448" s="291">
        <v>27.75573701542206</v>
      </c>
      <c r="K448" s="291">
        <v>27.755739999999999</v>
      </c>
    </row>
    <row r="449" spans="1:11">
      <c r="A449" s="269" t="s">
        <v>731</v>
      </c>
      <c r="B449" s="32">
        <v>1</v>
      </c>
      <c r="C449" s="32">
        <v>0</v>
      </c>
      <c r="D449" s="32">
        <v>1</v>
      </c>
      <c r="E449" s="32">
        <v>0</v>
      </c>
      <c r="F449" s="291">
        <v>11.99</v>
      </c>
      <c r="G449" s="291">
        <v>0</v>
      </c>
      <c r="H449" s="291">
        <v>14.5</v>
      </c>
      <c r="I449" s="291">
        <v>0</v>
      </c>
      <c r="J449" s="291">
        <v>12.328529769137305</v>
      </c>
      <c r="K449" s="291">
        <v>12.328530000000001</v>
      </c>
    </row>
    <row r="450" spans="1:11">
      <c r="A450" s="269" t="s">
        <v>732</v>
      </c>
      <c r="B450" s="32">
        <v>1</v>
      </c>
      <c r="C450" s="32">
        <v>0</v>
      </c>
      <c r="D450" s="32">
        <v>0</v>
      </c>
      <c r="E450" s="32">
        <v>0</v>
      </c>
      <c r="F450" s="291">
        <v>34.93333333333333</v>
      </c>
      <c r="G450" s="291">
        <v>0</v>
      </c>
      <c r="H450" s="291">
        <v>0</v>
      </c>
      <c r="I450" s="291">
        <v>0</v>
      </c>
      <c r="J450" s="291">
        <v>34.93333333333333</v>
      </c>
      <c r="K450" s="291">
        <v>34.933329999999998</v>
      </c>
    </row>
    <row r="451" spans="1:11">
      <c r="A451" s="269" t="s">
        <v>734</v>
      </c>
      <c r="B451" s="32">
        <v>1</v>
      </c>
      <c r="C451" s="32">
        <v>0</v>
      </c>
      <c r="D451" s="32">
        <v>0</v>
      </c>
      <c r="E451" s="32">
        <v>0</v>
      </c>
      <c r="F451" s="291">
        <v>23.45</v>
      </c>
      <c r="G451" s="291">
        <v>0</v>
      </c>
      <c r="H451" s="291">
        <v>0</v>
      </c>
      <c r="I451" s="291">
        <v>0</v>
      </c>
      <c r="J451" s="291">
        <v>23.45</v>
      </c>
      <c r="K451" s="291">
        <v>23.45</v>
      </c>
    </row>
    <row r="452" spans="1:11">
      <c r="A452" s="269" t="s">
        <v>735</v>
      </c>
      <c r="B452" s="32">
        <v>1</v>
      </c>
      <c r="C452" s="32">
        <v>1</v>
      </c>
      <c r="D452" s="32">
        <v>0</v>
      </c>
      <c r="E452" s="32">
        <v>0</v>
      </c>
      <c r="F452" s="291">
        <v>9.99</v>
      </c>
      <c r="G452" s="291">
        <v>9.9</v>
      </c>
      <c r="H452" s="291">
        <v>0</v>
      </c>
      <c r="I452" s="291">
        <v>0</v>
      </c>
      <c r="J452" s="291">
        <v>9.9739953810623554</v>
      </c>
      <c r="K452" s="291">
        <v>9.9740000000000002</v>
      </c>
    </row>
    <row r="453" spans="1:11">
      <c r="A453" s="269" t="s">
        <v>737</v>
      </c>
      <c r="B453" s="32">
        <v>1</v>
      </c>
      <c r="C453" s="32">
        <v>1</v>
      </c>
      <c r="D453" s="32">
        <v>1</v>
      </c>
      <c r="E453" s="32">
        <v>0</v>
      </c>
      <c r="F453" s="291">
        <v>14.893333333333333</v>
      </c>
      <c r="G453" s="291">
        <v>5.6458567049802095</v>
      </c>
      <c r="H453" s="291">
        <v>19.899999999999999</v>
      </c>
      <c r="I453" s="291">
        <v>0</v>
      </c>
      <c r="J453" s="291">
        <v>14.004519207676854</v>
      </c>
      <c r="K453" s="291">
        <v>14.004519999999999</v>
      </c>
    </row>
    <row r="454" spans="1:11">
      <c r="A454" s="269" t="s">
        <v>739</v>
      </c>
      <c r="B454" s="32">
        <v>1</v>
      </c>
      <c r="C454" s="32">
        <v>0</v>
      </c>
      <c r="D454" s="32">
        <v>0</v>
      </c>
      <c r="E454" s="32">
        <v>0</v>
      </c>
      <c r="F454" s="291">
        <v>2.7450000000000001</v>
      </c>
      <c r="G454" s="291">
        <v>0</v>
      </c>
      <c r="H454" s="291">
        <v>0</v>
      </c>
      <c r="I454" s="291">
        <v>0</v>
      </c>
      <c r="J454" s="291">
        <v>2.7450000000000001</v>
      </c>
      <c r="K454" s="291">
        <v>2.7450000000000001</v>
      </c>
    </row>
    <row r="455" spans="1:11">
      <c r="A455" s="269" t="s">
        <v>743</v>
      </c>
      <c r="B455" s="32">
        <v>1</v>
      </c>
      <c r="C455" s="32">
        <v>0</v>
      </c>
      <c r="D455" s="32">
        <v>0</v>
      </c>
      <c r="E455" s="32">
        <v>0</v>
      </c>
      <c r="F455" s="291">
        <v>11.626666666666667</v>
      </c>
      <c r="G455" s="291">
        <v>0</v>
      </c>
      <c r="H455" s="291">
        <v>0</v>
      </c>
      <c r="I455" s="291">
        <v>0</v>
      </c>
      <c r="J455" s="291">
        <v>11.626666666666667</v>
      </c>
      <c r="K455" s="291">
        <v>11.626670000000001</v>
      </c>
    </row>
    <row r="456" spans="1:11">
      <c r="A456" s="269" t="s">
        <v>744</v>
      </c>
      <c r="B456" s="32">
        <v>1</v>
      </c>
      <c r="C456" s="32">
        <v>1</v>
      </c>
      <c r="D456" s="32">
        <v>0</v>
      </c>
      <c r="E456" s="32">
        <v>0</v>
      </c>
      <c r="F456" s="291">
        <v>11.445</v>
      </c>
      <c r="G456" s="291">
        <v>19.899999999999999</v>
      </c>
      <c r="H456" s="291">
        <v>0</v>
      </c>
      <c r="I456" s="291">
        <v>0</v>
      </c>
      <c r="J456" s="291">
        <v>12.948545034642031</v>
      </c>
      <c r="K456" s="291">
        <v>12.948549999999999</v>
      </c>
    </row>
    <row r="457" spans="1:11">
      <c r="A457" s="269" t="s">
        <v>746</v>
      </c>
      <c r="B457" s="32">
        <v>1</v>
      </c>
      <c r="C457" s="32">
        <v>1</v>
      </c>
      <c r="D457" s="32">
        <v>1</v>
      </c>
      <c r="E457" s="32">
        <v>0</v>
      </c>
      <c r="F457" s="291">
        <v>19.593333333333334</v>
      </c>
      <c r="G457" s="291">
        <v>29.9</v>
      </c>
      <c r="H457" s="291">
        <v>16.487754180851407</v>
      </c>
      <c r="I457" s="291">
        <v>0</v>
      </c>
      <c r="J457" s="291">
        <v>20.865091143713244</v>
      </c>
      <c r="K457" s="291">
        <v>20.865089999999999</v>
      </c>
    </row>
    <row r="458" spans="1:11">
      <c r="A458" s="269" t="s">
        <v>747</v>
      </c>
      <c r="B458" s="32">
        <v>1</v>
      </c>
      <c r="C458" s="32">
        <v>1</v>
      </c>
      <c r="D458" s="32">
        <v>1</v>
      </c>
      <c r="E458" s="32">
        <v>0</v>
      </c>
      <c r="F458" s="291">
        <v>17.796666666666667</v>
      </c>
      <c r="G458" s="291">
        <v>39.9</v>
      </c>
      <c r="H458" s="291">
        <v>18.899999999999999</v>
      </c>
      <c r="I458" s="291">
        <v>0</v>
      </c>
      <c r="J458" s="291">
        <v>21.406066189013988</v>
      </c>
      <c r="K458" s="291">
        <v>21.40607</v>
      </c>
    </row>
    <row r="459" spans="1:11">
      <c r="A459" s="269" t="s">
        <v>749</v>
      </c>
      <c r="B459" s="32">
        <v>1</v>
      </c>
      <c r="C459" s="32">
        <v>0</v>
      </c>
      <c r="D459" s="32">
        <v>0</v>
      </c>
      <c r="E459" s="32">
        <v>0</v>
      </c>
      <c r="F459" s="291">
        <v>11.963333333333333</v>
      </c>
      <c r="G459" s="291">
        <v>0</v>
      </c>
      <c r="H459" s="291">
        <v>0</v>
      </c>
      <c r="I459" s="291">
        <v>0</v>
      </c>
      <c r="J459" s="291">
        <v>11.963333333333333</v>
      </c>
      <c r="K459" s="291">
        <v>11.963329999999999</v>
      </c>
    </row>
    <row r="460" spans="1:11">
      <c r="A460" s="269" t="s">
        <v>750</v>
      </c>
      <c r="B460" s="32">
        <v>1</v>
      </c>
      <c r="C460" s="32">
        <v>0</v>
      </c>
      <c r="D460" s="32">
        <v>0</v>
      </c>
      <c r="E460" s="32">
        <v>0</v>
      </c>
      <c r="F460" s="291">
        <v>13.796666666666667</v>
      </c>
      <c r="G460" s="291">
        <v>0</v>
      </c>
      <c r="H460" s="291">
        <v>0</v>
      </c>
      <c r="I460" s="291">
        <v>0</v>
      </c>
      <c r="J460" s="291">
        <v>13.796666666666667</v>
      </c>
      <c r="K460" s="291">
        <v>13.796670000000001</v>
      </c>
    </row>
    <row r="461" spans="1:11">
      <c r="A461" s="269" t="s">
        <v>751</v>
      </c>
      <c r="B461" s="32">
        <v>1</v>
      </c>
      <c r="C461" s="32">
        <v>0</v>
      </c>
      <c r="D461" s="32">
        <v>0</v>
      </c>
      <c r="E461" s="32">
        <v>0</v>
      </c>
      <c r="F461" s="291">
        <v>27.2</v>
      </c>
      <c r="G461" s="291">
        <v>0</v>
      </c>
      <c r="H461" s="291">
        <v>0</v>
      </c>
      <c r="I461" s="291">
        <v>0</v>
      </c>
      <c r="J461" s="291">
        <v>27.2</v>
      </c>
      <c r="K461" s="291">
        <v>27.2</v>
      </c>
    </row>
    <row r="462" spans="1:11">
      <c r="A462" s="269" t="s">
        <v>753</v>
      </c>
      <c r="B462" s="32">
        <v>1</v>
      </c>
      <c r="C462" s="32">
        <v>0</v>
      </c>
      <c r="D462" s="32">
        <v>0</v>
      </c>
      <c r="E462" s="32">
        <v>0</v>
      </c>
      <c r="F462" s="291">
        <v>14.65</v>
      </c>
      <c r="G462" s="291">
        <v>0</v>
      </c>
      <c r="H462" s="291">
        <v>0</v>
      </c>
      <c r="I462" s="291">
        <v>0</v>
      </c>
      <c r="J462" s="291">
        <v>14.650000000000002</v>
      </c>
      <c r="K462" s="291">
        <v>14.65</v>
      </c>
    </row>
    <row r="463" spans="1:11">
      <c r="A463" s="269" t="s">
        <v>754</v>
      </c>
      <c r="B463" s="32">
        <v>1</v>
      </c>
      <c r="C463" s="32">
        <v>0</v>
      </c>
      <c r="D463" s="32">
        <v>0</v>
      </c>
      <c r="E463" s="32">
        <v>0</v>
      </c>
      <c r="F463" s="291">
        <v>12.945</v>
      </c>
      <c r="G463" s="291">
        <v>0</v>
      </c>
      <c r="H463" s="291">
        <v>0</v>
      </c>
      <c r="I463" s="291">
        <v>0</v>
      </c>
      <c r="J463" s="291">
        <v>12.945</v>
      </c>
      <c r="K463" s="291">
        <v>12.945</v>
      </c>
    </row>
    <row r="464" spans="1:11">
      <c r="A464" s="269" t="s">
        <v>758</v>
      </c>
      <c r="B464" s="32">
        <v>1</v>
      </c>
      <c r="C464" s="32">
        <v>0</v>
      </c>
      <c r="D464" s="32">
        <v>0</v>
      </c>
      <c r="E464" s="32">
        <v>0</v>
      </c>
      <c r="F464" s="291">
        <v>10.808132016649109</v>
      </c>
      <c r="G464" s="291">
        <v>0</v>
      </c>
      <c r="H464" s="291">
        <v>0</v>
      </c>
      <c r="I464" s="291">
        <v>0</v>
      </c>
      <c r="J464" s="291">
        <v>10.808132016649109</v>
      </c>
      <c r="K464" s="291">
        <v>10.80813</v>
      </c>
    </row>
    <row r="465" spans="1:11">
      <c r="A465" s="269" t="s">
        <v>759</v>
      </c>
      <c r="B465" s="32">
        <v>1</v>
      </c>
      <c r="C465" s="32">
        <v>1</v>
      </c>
      <c r="D465" s="32">
        <v>0</v>
      </c>
      <c r="E465" s="32">
        <v>0</v>
      </c>
      <c r="F465" s="291">
        <v>15.36</v>
      </c>
      <c r="G465" s="291">
        <v>6.5231771752941041</v>
      </c>
      <c r="H465" s="291">
        <v>0</v>
      </c>
      <c r="I465" s="291">
        <v>0</v>
      </c>
      <c r="J465" s="291">
        <v>13.788555756345602</v>
      </c>
      <c r="K465" s="291">
        <v>13.78856</v>
      </c>
    </row>
    <row r="466" spans="1:11">
      <c r="A466" s="269" t="s">
        <v>761</v>
      </c>
      <c r="B466" s="32">
        <v>1</v>
      </c>
      <c r="C466" s="32">
        <v>1</v>
      </c>
      <c r="D466" s="32">
        <v>0</v>
      </c>
      <c r="E466" s="32">
        <v>0</v>
      </c>
      <c r="F466" s="291">
        <v>17.626666666666665</v>
      </c>
      <c r="G466" s="291">
        <v>29.9</v>
      </c>
      <c r="H466" s="291">
        <v>0</v>
      </c>
      <c r="I466" s="291">
        <v>0</v>
      </c>
      <c r="J466" s="291">
        <v>19.809222478829867</v>
      </c>
      <c r="K466" s="291">
        <v>19.80922</v>
      </c>
    </row>
    <row r="467" spans="1:11">
      <c r="A467" s="269" t="s">
        <v>762</v>
      </c>
      <c r="B467" s="32">
        <v>1</v>
      </c>
      <c r="C467" s="32">
        <v>1</v>
      </c>
      <c r="D467" s="32">
        <v>1</v>
      </c>
      <c r="E467" s="32">
        <v>0</v>
      </c>
      <c r="F467" s="291">
        <v>22.945</v>
      </c>
      <c r="G467" s="291">
        <v>8.9700000000000006</v>
      </c>
      <c r="H467" s="291">
        <v>15.9</v>
      </c>
      <c r="I467" s="291">
        <v>0</v>
      </c>
      <c r="J467" s="291">
        <v>19.941780962128966</v>
      </c>
      <c r="K467" s="291">
        <v>19.941780000000001</v>
      </c>
    </row>
    <row r="468" spans="1:11">
      <c r="A468" s="269" t="s">
        <v>764</v>
      </c>
      <c r="B468" s="32">
        <v>1</v>
      </c>
      <c r="C468" s="32">
        <v>1</v>
      </c>
      <c r="D468" s="32">
        <v>0</v>
      </c>
      <c r="E468" s="32">
        <v>0</v>
      </c>
      <c r="F468" s="291">
        <v>24.433333333333334</v>
      </c>
      <c r="G468" s="291">
        <v>24</v>
      </c>
      <c r="H468" s="291">
        <v>0</v>
      </c>
      <c r="I468" s="291">
        <v>0</v>
      </c>
      <c r="J468" s="291">
        <v>24.356274056966896</v>
      </c>
      <c r="K468" s="291">
        <v>24.356269999999999</v>
      </c>
    </row>
    <row r="469" spans="1:11">
      <c r="A469" s="269" t="s">
        <v>765</v>
      </c>
      <c r="B469" s="32">
        <v>1</v>
      </c>
      <c r="C469" s="32">
        <v>0</v>
      </c>
      <c r="D469" s="32">
        <v>0</v>
      </c>
      <c r="E469" s="32">
        <v>0</v>
      </c>
      <c r="F469" s="291">
        <v>9.65</v>
      </c>
      <c r="G469" s="291">
        <v>0</v>
      </c>
      <c r="H469" s="291">
        <v>0</v>
      </c>
      <c r="I469" s="291">
        <v>0</v>
      </c>
      <c r="J469" s="291">
        <v>9.65</v>
      </c>
      <c r="K469" s="291">
        <v>9.65</v>
      </c>
    </row>
    <row r="470" spans="1:11">
      <c r="A470" s="269" t="s">
        <v>767</v>
      </c>
      <c r="B470" s="32">
        <v>1</v>
      </c>
      <c r="C470" s="32">
        <v>0</v>
      </c>
      <c r="D470" s="32">
        <v>0</v>
      </c>
      <c r="E470" s="32">
        <v>0</v>
      </c>
      <c r="F470" s="291">
        <v>9.4933333333333341</v>
      </c>
      <c r="G470" s="291">
        <v>0</v>
      </c>
      <c r="H470" s="291">
        <v>0</v>
      </c>
      <c r="I470" s="291">
        <v>0</v>
      </c>
      <c r="J470" s="291">
        <v>9.4933333333333341</v>
      </c>
      <c r="K470" s="291">
        <v>9.4933300000000003</v>
      </c>
    </row>
    <row r="471" spans="1:11">
      <c r="A471" s="269" t="s">
        <v>768</v>
      </c>
      <c r="B471" s="32">
        <v>1</v>
      </c>
      <c r="C471" s="32">
        <v>0</v>
      </c>
      <c r="D471" s="32">
        <v>0</v>
      </c>
      <c r="E471" s="32">
        <v>0</v>
      </c>
      <c r="F471" s="291">
        <v>16.245000000000001</v>
      </c>
      <c r="G471" s="291">
        <v>0</v>
      </c>
      <c r="H471" s="291">
        <v>0</v>
      </c>
      <c r="I471" s="291">
        <v>0</v>
      </c>
      <c r="J471" s="291">
        <v>16.245000000000001</v>
      </c>
      <c r="K471" s="291">
        <v>16.245000000000001</v>
      </c>
    </row>
    <row r="472" spans="1:11">
      <c r="A472" s="269" t="s">
        <v>772</v>
      </c>
      <c r="B472" s="32">
        <v>1</v>
      </c>
      <c r="C472" s="32">
        <v>1</v>
      </c>
      <c r="D472" s="32">
        <v>1</v>
      </c>
      <c r="E472" s="32">
        <v>0</v>
      </c>
      <c r="F472" s="291">
        <v>13.046666666666667</v>
      </c>
      <c r="G472" s="291">
        <v>14.9</v>
      </c>
      <c r="H472" s="291">
        <v>13.9</v>
      </c>
      <c r="I472" s="291">
        <v>0</v>
      </c>
      <c r="J472" s="291">
        <v>13.435748891163424</v>
      </c>
      <c r="K472" s="291">
        <v>13.435750000000001</v>
      </c>
    </row>
    <row r="473" spans="1:11">
      <c r="A473" s="269" t="s">
        <v>774</v>
      </c>
      <c r="B473" s="32">
        <v>1</v>
      </c>
      <c r="C473" s="32">
        <v>1</v>
      </c>
      <c r="D473" s="32">
        <v>1</v>
      </c>
      <c r="E473" s="32">
        <v>0</v>
      </c>
      <c r="F473" s="291">
        <v>16.253000714904807</v>
      </c>
      <c r="G473" s="291">
        <v>28.9</v>
      </c>
      <c r="H473" s="291">
        <v>17</v>
      </c>
      <c r="I473" s="291">
        <v>0</v>
      </c>
      <c r="J473" s="291">
        <v>18.331357736962357</v>
      </c>
      <c r="K473" s="291">
        <v>18.33136</v>
      </c>
    </row>
    <row r="474" spans="1:11">
      <c r="A474" s="269" t="s">
        <v>780</v>
      </c>
      <c r="B474" s="32">
        <v>1</v>
      </c>
      <c r="C474" s="32">
        <v>0</v>
      </c>
      <c r="D474" s="32">
        <v>0</v>
      </c>
      <c r="E474" s="32">
        <v>0</v>
      </c>
      <c r="F474" s="291">
        <v>14.352487971644456</v>
      </c>
      <c r="G474" s="291">
        <v>0</v>
      </c>
      <c r="H474" s="291">
        <v>0</v>
      </c>
      <c r="I474" s="291">
        <v>0</v>
      </c>
      <c r="J474" s="291">
        <v>14.352487971644456</v>
      </c>
      <c r="K474" s="291">
        <v>14.35249</v>
      </c>
    </row>
    <row r="475" spans="1:11">
      <c r="A475" s="269" t="s">
        <v>782</v>
      </c>
      <c r="B475" s="32">
        <v>1</v>
      </c>
      <c r="C475" s="32">
        <v>0</v>
      </c>
      <c r="D475" s="32">
        <v>1</v>
      </c>
      <c r="E475" s="32">
        <v>0</v>
      </c>
      <c r="F475" s="291">
        <v>23.9</v>
      </c>
      <c r="G475" s="291">
        <v>0</v>
      </c>
      <c r="H475" s="291">
        <v>23.9</v>
      </c>
      <c r="I475" s="291">
        <v>0</v>
      </c>
      <c r="J475" s="291">
        <v>23.900000000000002</v>
      </c>
      <c r="K475" s="291">
        <v>23.9</v>
      </c>
    </row>
    <row r="476" spans="1:11">
      <c r="A476" s="269" t="s">
        <v>783</v>
      </c>
      <c r="B476" s="32">
        <v>1</v>
      </c>
      <c r="C476" s="32">
        <v>0</v>
      </c>
      <c r="D476" s="32">
        <v>0</v>
      </c>
      <c r="E476" s="32">
        <v>0</v>
      </c>
      <c r="F476" s="291">
        <v>24</v>
      </c>
      <c r="G476" s="291">
        <v>0</v>
      </c>
      <c r="H476" s="291">
        <v>0</v>
      </c>
      <c r="I476" s="291">
        <v>0</v>
      </c>
      <c r="J476" s="291">
        <v>24</v>
      </c>
      <c r="K476" s="291">
        <v>24</v>
      </c>
    </row>
    <row r="477" spans="1:11">
      <c r="A477" s="269" t="s">
        <v>789</v>
      </c>
      <c r="B477" s="32">
        <v>1</v>
      </c>
      <c r="C477" s="32">
        <v>0</v>
      </c>
      <c r="D477" s="32">
        <v>0</v>
      </c>
      <c r="E477" s="32">
        <v>1</v>
      </c>
      <c r="F477" s="291">
        <v>15</v>
      </c>
      <c r="G477" s="291">
        <v>0</v>
      </c>
      <c r="H477" s="291">
        <v>0</v>
      </c>
      <c r="I477" s="291">
        <v>14</v>
      </c>
      <c r="J477" s="291">
        <v>14.968707482993198</v>
      </c>
      <c r="K477" s="291">
        <v>14.96871</v>
      </c>
    </row>
    <row r="478" spans="1:11">
      <c r="A478" s="269" t="s">
        <v>790</v>
      </c>
      <c r="B478" s="32">
        <v>1</v>
      </c>
      <c r="C478" s="32">
        <v>0</v>
      </c>
      <c r="D478" s="32">
        <v>0</v>
      </c>
      <c r="E478" s="32">
        <v>1</v>
      </c>
      <c r="F478" s="291">
        <v>15.75</v>
      </c>
      <c r="G478" s="291">
        <v>0</v>
      </c>
      <c r="H478" s="291">
        <v>0</v>
      </c>
      <c r="I478" s="291">
        <v>15</v>
      </c>
      <c r="J478" s="291">
        <v>15.726530612244899</v>
      </c>
      <c r="K478" s="291">
        <v>15.72653</v>
      </c>
    </row>
    <row r="479" spans="1:11">
      <c r="A479" s="269" t="s">
        <v>791</v>
      </c>
      <c r="B479" s="32">
        <v>1</v>
      </c>
      <c r="C479" s="32">
        <v>0</v>
      </c>
      <c r="D479" s="32">
        <v>0</v>
      </c>
      <c r="E479" s="32">
        <v>1</v>
      </c>
      <c r="F479" s="291">
        <v>17.666666666666668</v>
      </c>
      <c r="G479" s="291">
        <v>0</v>
      </c>
      <c r="H479" s="291">
        <v>0</v>
      </c>
      <c r="I479" s="291">
        <v>15</v>
      </c>
      <c r="J479" s="291">
        <v>17.583219954648527</v>
      </c>
      <c r="K479" s="291">
        <v>17.583220000000001</v>
      </c>
    </row>
    <row r="480" spans="1:11">
      <c r="A480" s="269" t="s">
        <v>795</v>
      </c>
      <c r="B480" s="32">
        <v>1</v>
      </c>
      <c r="C480" s="32">
        <v>1</v>
      </c>
      <c r="D480" s="32">
        <v>0</v>
      </c>
      <c r="E480" s="32">
        <v>1</v>
      </c>
      <c r="F480" s="291">
        <v>15.8</v>
      </c>
      <c r="G480" s="291">
        <v>15</v>
      </c>
      <c r="H480" s="291">
        <v>0</v>
      </c>
      <c r="I480" s="291">
        <v>18</v>
      </c>
      <c r="J480" s="291">
        <v>15.718335208098988</v>
      </c>
      <c r="K480" s="291">
        <v>15.71834</v>
      </c>
    </row>
    <row r="481" spans="1:11">
      <c r="A481" s="269" t="s">
        <v>796</v>
      </c>
      <c r="B481" s="32">
        <v>1</v>
      </c>
      <c r="C481" s="32">
        <v>1</v>
      </c>
      <c r="D481" s="32">
        <v>0</v>
      </c>
      <c r="E481" s="32">
        <v>1</v>
      </c>
      <c r="F481" s="291">
        <v>25.5</v>
      </c>
      <c r="G481" s="291">
        <v>20</v>
      </c>
      <c r="H481" s="291">
        <v>0</v>
      </c>
      <c r="I481" s="291">
        <v>27</v>
      </c>
      <c r="J481" s="291">
        <v>24.58605174353206</v>
      </c>
      <c r="K481" s="291">
        <v>24.58605</v>
      </c>
    </row>
    <row r="482" spans="1:11">
      <c r="A482" s="269" t="s">
        <v>797</v>
      </c>
      <c r="B482" s="32">
        <v>1</v>
      </c>
      <c r="C482" s="32">
        <v>1</v>
      </c>
      <c r="D482" s="32">
        <v>0</v>
      </c>
      <c r="E482" s="32">
        <v>0</v>
      </c>
      <c r="F482" s="291">
        <v>23</v>
      </c>
      <c r="G482" s="291">
        <v>25</v>
      </c>
      <c r="H482" s="291">
        <v>0</v>
      </c>
      <c r="I482" s="291">
        <v>0</v>
      </c>
      <c r="J482" s="291">
        <v>23.355658198614318</v>
      </c>
      <c r="K482" s="291">
        <v>23.35566</v>
      </c>
    </row>
    <row r="483" spans="1:11">
      <c r="A483" s="269" t="s">
        <v>801</v>
      </c>
      <c r="B483" s="32">
        <v>1</v>
      </c>
      <c r="C483" s="32">
        <v>1</v>
      </c>
      <c r="D483" s="32">
        <v>0</v>
      </c>
      <c r="E483" s="32">
        <v>0</v>
      </c>
      <c r="F483" s="291">
        <v>4.1000000000000005</v>
      </c>
      <c r="G483" s="291">
        <v>3</v>
      </c>
      <c r="H483" s="291">
        <v>0</v>
      </c>
      <c r="I483" s="291">
        <v>0</v>
      </c>
      <c r="J483" s="291">
        <v>3.9043879907621251</v>
      </c>
      <c r="K483" s="291">
        <v>3.9043899999999998</v>
      </c>
    </row>
    <row r="484" spans="1:11">
      <c r="A484" s="269" t="s">
        <v>809</v>
      </c>
      <c r="B484" s="32">
        <v>1</v>
      </c>
      <c r="C484" s="32">
        <v>0</v>
      </c>
      <c r="D484" s="32">
        <v>1</v>
      </c>
      <c r="E484" s="32">
        <v>0</v>
      </c>
      <c r="F484" s="291">
        <v>90.320000000000007</v>
      </c>
      <c r="G484" s="291">
        <v>0</v>
      </c>
      <c r="H484" s="291">
        <v>39.9</v>
      </c>
      <c r="I484" s="291">
        <v>0</v>
      </c>
      <c r="J484" s="291">
        <v>83.519732685297711</v>
      </c>
      <c r="K484" s="291">
        <v>83.519729999999996</v>
      </c>
    </row>
    <row r="485" spans="1:11">
      <c r="A485" s="269" t="s">
        <v>810</v>
      </c>
      <c r="B485" s="32">
        <v>1</v>
      </c>
      <c r="C485" s="32">
        <v>0</v>
      </c>
      <c r="D485" s="32">
        <v>1</v>
      </c>
      <c r="E485" s="32">
        <v>0</v>
      </c>
      <c r="F485" s="291">
        <v>49.5</v>
      </c>
      <c r="G485" s="291">
        <v>0</v>
      </c>
      <c r="H485" s="291">
        <v>39.9</v>
      </c>
      <c r="I485" s="291">
        <v>0</v>
      </c>
      <c r="J485" s="291">
        <v>48.205224787363306</v>
      </c>
      <c r="K485" s="291">
        <v>48.205219999999997</v>
      </c>
    </row>
    <row r="486" spans="1:11">
      <c r="A486" s="269" t="s">
        <v>811</v>
      </c>
      <c r="B486" s="32">
        <v>1</v>
      </c>
      <c r="C486" s="32">
        <v>0</v>
      </c>
      <c r="D486" s="32">
        <v>1</v>
      </c>
      <c r="E486" s="32">
        <v>0</v>
      </c>
      <c r="F486" s="291">
        <v>48.1</v>
      </c>
      <c r="G486" s="291">
        <v>0</v>
      </c>
      <c r="H486" s="291">
        <v>39.9</v>
      </c>
      <c r="I486" s="291">
        <v>0</v>
      </c>
      <c r="J486" s="291">
        <v>46.994046172539491</v>
      </c>
      <c r="K486" s="291">
        <v>46.994050000000001</v>
      </c>
    </row>
    <row r="487" spans="1:11">
      <c r="A487" s="269" t="s">
        <v>812</v>
      </c>
      <c r="B487" s="32">
        <v>1</v>
      </c>
      <c r="C487" s="32">
        <v>0</v>
      </c>
      <c r="D487" s="32">
        <v>1</v>
      </c>
      <c r="E487" s="32">
        <v>0</v>
      </c>
      <c r="F487" s="291">
        <v>37.5</v>
      </c>
      <c r="G487" s="291">
        <v>0</v>
      </c>
      <c r="H487" s="291">
        <v>19.899999999999999</v>
      </c>
      <c r="I487" s="291">
        <v>0</v>
      </c>
      <c r="J487" s="291">
        <v>35.126245443499393</v>
      </c>
      <c r="K487" s="291">
        <v>35.126249999999999</v>
      </c>
    </row>
    <row r="488" spans="1:11">
      <c r="A488" s="269" t="s">
        <v>816</v>
      </c>
      <c r="B488" s="32">
        <v>1</v>
      </c>
      <c r="C488" s="32">
        <v>0</v>
      </c>
      <c r="D488" s="32">
        <v>1</v>
      </c>
      <c r="E488" s="32">
        <v>0</v>
      </c>
      <c r="F488" s="291">
        <v>45.5</v>
      </c>
      <c r="G488" s="291">
        <v>0</v>
      </c>
      <c r="H488" s="291">
        <v>32.9</v>
      </c>
      <c r="I488" s="291">
        <v>0</v>
      </c>
      <c r="J488" s="291">
        <v>43.800607533414336</v>
      </c>
      <c r="K488" s="291">
        <v>43.800609999999999</v>
      </c>
    </row>
    <row r="489" spans="1:11">
      <c r="A489" s="269" t="s">
        <v>817</v>
      </c>
      <c r="B489" s="32">
        <v>1</v>
      </c>
      <c r="C489" s="32">
        <v>0</v>
      </c>
      <c r="D489" s="32">
        <v>1</v>
      </c>
      <c r="E489" s="32">
        <v>0</v>
      </c>
      <c r="F489" s="291">
        <v>49.1</v>
      </c>
      <c r="G489" s="291">
        <v>0</v>
      </c>
      <c r="H489" s="291">
        <v>39.9</v>
      </c>
      <c r="I489" s="291">
        <v>0</v>
      </c>
      <c r="J489" s="291">
        <v>47.859173754556501</v>
      </c>
      <c r="K489" s="291">
        <v>47.859169999999999</v>
      </c>
    </row>
    <row r="490" spans="1:11">
      <c r="A490" s="269" t="s">
        <v>818</v>
      </c>
      <c r="B490" s="32">
        <v>1</v>
      </c>
      <c r="C490" s="32">
        <v>0</v>
      </c>
      <c r="D490" s="32">
        <v>1</v>
      </c>
      <c r="E490" s="32">
        <v>0</v>
      </c>
      <c r="F490" s="291">
        <v>37.5</v>
      </c>
      <c r="G490" s="291">
        <v>0</v>
      </c>
      <c r="H490" s="291">
        <v>23.474208200655909</v>
      </c>
      <c r="I490" s="291">
        <v>0</v>
      </c>
      <c r="J490" s="291">
        <v>35.608307545896487</v>
      </c>
      <c r="K490" s="291">
        <v>35.608310000000003</v>
      </c>
    </row>
    <row r="491" spans="1:11">
      <c r="A491" s="269" t="s">
        <v>819</v>
      </c>
      <c r="B491" s="32">
        <v>1</v>
      </c>
      <c r="C491" s="32">
        <v>0</v>
      </c>
      <c r="D491" s="32">
        <v>1</v>
      </c>
      <c r="E491" s="32">
        <v>0</v>
      </c>
      <c r="F491" s="291">
        <v>30.360000000000003</v>
      </c>
      <c r="G491" s="291">
        <v>0</v>
      </c>
      <c r="H491" s="291">
        <v>29.9</v>
      </c>
      <c r="I491" s="291">
        <v>0</v>
      </c>
      <c r="J491" s="291">
        <v>30.297958687727832</v>
      </c>
      <c r="K491" s="291">
        <v>30.29796</v>
      </c>
    </row>
    <row r="492" spans="1:11">
      <c r="A492" s="269" t="s">
        <v>823</v>
      </c>
      <c r="B492" s="32">
        <v>1</v>
      </c>
      <c r="C492" s="32">
        <v>0</v>
      </c>
      <c r="D492" s="32">
        <v>1</v>
      </c>
      <c r="E492" s="32">
        <v>0</v>
      </c>
      <c r="F492" s="291">
        <v>37.9</v>
      </c>
      <c r="G492" s="291">
        <v>0</v>
      </c>
      <c r="H492" s="291">
        <v>34.9</v>
      </c>
      <c r="I492" s="291">
        <v>0</v>
      </c>
      <c r="J492" s="291">
        <v>37.495382746051035</v>
      </c>
      <c r="K492" s="291">
        <v>37.495379999999997</v>
      </c>
    </row>
    <row r="493" spans="1:11">
      <c r="A493" s="269" t="s">
        <v>824</v>
      </c>
      <c r="B493" s="32">
        <v>1</v>
      </c>
      <c r="C493" s="32">
        <v>0</v>
      </c>
      <c r="D493" s="32">
        <v>1</v>
      </c>
      <c r="E493" s="32">
        <v>0</v>
      </c>
      <c r="F493" s="291">
        <v>40.299999999999997</v>
      </c>
      <c r="G493" s="291">
        <v>0</v>
      </c>
      <c r="H493" s="291">
        <v>29.9</v>
      </c>
      <c r="I493" s="291">
        <v>0</v>
      </c>
      <c r="J493" s="291">
        <v>38.897326852976917</v>
      </c>
      <c r="K493" s="291">
        <v>38.897329999999997</v>
      </c>
    </row>
    <row r="494" spans="1:11">
      <c r="A494" s="269" t="s">
        <v>826</v>
      </c>
      <c r="B494" s="32">
        <v>1</v>
      </c>
      <c r="C494" s="32">
        <v>0</v>
      </c>
      <c r="D494" s="32">
        <v>1</v>
      </c>
      <c r="E494" s="32">
        <v>0</v>
      </c>
      <c r="F494" s="291">
        <v>30.789826703405105</v>
      </c>
      <c r="G494" s="291">
        <v>0</v>
      </c>
      <c r="H494" s="291">
        <v>29.9</v>
      </c>
      <c r="I494" s="291">
        <v>0</v>
      </c>
      <c r="J494" s="291">
        <v>30.669813624331031</v>
      </c>
      <c r="K494" s="291">
        <v>30.669809999999998</v>
      </c>
    </row>
    <row r="495" spans="1:11">
      <c r="A495" s="269" t="s">
        <v>827</v>
      </c>
      <c r="B495" s="32">
        <v>1</v>
      </c>
      <c r="C495" s="32">
        <v>0</v>
      </c>
      <c r="D495" s="32">
        <v>1</v>
      </c>
      <c r="E495" s="32">
        <v>0</v>
      </c>
      <c r="F495" s="291">
        <v>36.9</v>
      </c>
      <c r="G495" s="291">
        <v>0</v>
      </c>
      <c r="H495" s="291">
        <v>29.9</v>
      </c>
      <c r="I495" s="291">
        <v>0</v>
      </c>
      <c r="J495" s="291">
        <v>35.955893074119082</v>
      </c>
      <c r="K495" s="291">
        <v>35.955889999999997</v>
      </c>
    </row>
    <row r="496" spans="1:11">
      <c r="A496" s="269" t="s">
        <v>836</v>
      </c>
      <c r="B496" s="32">
        <v>1</v>
      </c>
      <c r="C496" s="32">
        <v>0</v>
      </c>
      <c r="D496" s="32">
        <v>0</v>
      </c>
      <c r="E496" s="32">
        <v>0</v>
      </c>
      <c r="F496" s="291">
        <v>1833.3333333333333</v>
      </c>
      <c r="G496" s="291">
        <v>0</v>
      </c>
      <c r="H496" s="291">
        <v>0</v>
      </c>
      <c r="I496" s="291">
        <v>0</v>
      </c>
      <c r="J496" s="291">
        <v>1833.3333333333333</v>
      </c>
      <c r="K496" s="291">
        <v>1833.3333299999999</v>
      </c>
    </row>
    <row r="497" spans="1:11">
      <c r="A497" s="269" t="s">
        <v>837</v>
      </c>
      <c r="B497" s="32">
        <v>1</v>
      </c>
      <c r="C497" s="32">
        <v>0</v>
      </c>
      <c r="D497" s="32">
        <v>0</v>
      </c>
      <c r="E497" s="32">
        <v>0</v>
      </c>
      <c r="F497" s="291">
        <v>2266.6666666666665</v>
      </c>
      <c r="G497" s="291">
        <v>0</v>
      </c>
      <c r="H497" s="291">
        <v>0</v>
      </c>
      <c r="I497" s="291">
        <v>0</v>
      </c>
      <c r="J497" s="291">
        <v>2266.6666666666665</v>
      </c>
      <c r="K497" s="291">
        <v>2266.6666700000001</v>
      </c>
    </row>
    <row r="498" spans="1:11">
      <c r="A498" s="269" t="s">
        <v>839</v>
      </c>
      <c r="B498" s="32">
        <v>1</v>
      </c>
      <c r="C498" s="32">
        <v>0</v>
      </c>
      <c r="D498" s="32">
        <v>0</v>
      </c>
      <c r="E498" s="32">
        <v>0</v>
      </c>
      <c r="F498" s="291">
        <v>1800</v>
      </c>
      <c r="G498" s="291">
        <v>0</v>
      </c>
      <c r="H498" s="291">
        <v>0</v>
      </c>
      <c r="I498" s="291">
        <v>0</v>
      </c>
      <c r="J498" s="291">
        <v>1800</v>
      </c>
      <c r="K498" s="291">
        <v>1800</v>
      </c>
    </row>
    <row r="499" spans="1:11">
      <c r="A499" s="269" t="s">
        <v>840</v>
      </c>
      <c r="B499" s="32">
        <v>1</v>
      </c>
      <c r="C499" s="32">
        <v>0</v>
      </c>
      <c r="D499" s="32">
        <v>0</v>
      </c>
      <c r="E499" s="32">
        <v>0</v>
      </c>
      <c r="F499" s="291">
        <v>1433.3333333333333</v>
      </c>
      <c r="G499" s="291">
        <v>0</v>
      </c>
      <c r="H499" s="291">
        <v>0</v>
      </c>
      <c r="I499" s="291">
        <v>0</v>
      </c>
      <c r="J499" s="291">
        <v>1433.3333333333333</v>
      </c>
      <c r="K499" s="291">
        <v>1433.3333299999999</v>
      </c>
    </row>
    <row r="500" spans="1:11">
      <c r="A500" s="269" t="s">
        <v>842</v>
      </c>
      <c r="B500" s="32">
        <v>1</v>
      </c>
      <c r="C500" s="32">
        <v>0</v>
      </c>
      <c r="D500" s="32">
        <v>0</v>
      </c>
      <c r="E500" s="32">
        <v>0</v>
      </c>
      <c r="F500" s="291">
        <v>130</v>
      </c>
      <c r="G500" s="291">
        <v>0</v>
      </c>
      <c r="H500" s="291">
        <v>0</v>
      </c>
      <c r="I500" s="291">
        <v>0</v>
      </c>
      <c r="J500" s="291">
        <v>130</v>
      </c>
      <c r="K500" s="291">
        <v>130</v>
      </c>
    </row>
    <row r="501" spans="1:11">
      <c r="A501" s="269" t="s">
        <v>843</v>
      </c>
      <c r="B501" s="32">
        <v>1</v>
      </c>
      <c r="C501" s="32">
        <v>0</v>
      </c>
      <c r="D501" s="32">
        <v>0</v>
      </c>
      <c r="E501" s="32">
        <v>0</v>
      </c>
      <c r="F501" s="291">
        <v>110</v>
      </c>
      <c r="G501" s="291">
        <v>0</v>
      </c>
      <c r="H501" s="291">
        <v>0</v>
      </c>
      <c r="I501" s="291">
        <v>0</v>
      </c>
      <c r="J501" s="291">
        <v>110</v>
      </c>
      <c r="K501" s="291">
        <v>110</v>
      </c>
    </row>
    <row r="502" spans="1:11">
      <c r="A502" s="269" t="s">
        <v>850</v>
      </c>
      <c r="B502" s="32">
        <v>1</v>
      </c>
      <c r="C502" s="32">
        <v>0</v>
      </c>
      <c r="D502" s="32">
        <v>0</v>
      </c>
      <c r="E502" s="32">
        <v>0</v>
      </c>
      <c r="F502" s="291">
        <v>15.5</v>
      </c>
      <c r="G502" s="291">
        <v>0</v>
      </c>
      <c r="H502" s="291">
        <v>0</v>
      </c>
      <c r="I502" s="291">
        <v>0</v>
      </c>
      <c r="J502" s="291">
        <v>15.500000000000002</v>
      </c>
      <c r="K502" s="291">
        <v>15.5</v>
      </c>
    </row>
    <row r="503" spans="1:11">
      <c r="A503" s="269" t="s">
        <v>851</v>
      </c>
      <c r="B503" s="32">
        <v>1</v>
      </c>
      <c r="C503" s="32">
        <v>1</v>
      </c>
      <c r="D503" s="32">
        <v>0</v>
      </c>
      <c r="E503" s="32">
        <v>0</v>
      </c>
      <c r="F503" s="291">
        <v>6.95</v>
      </c>
      <c r="G503" s="291">
        <v>8.5</v>
      </c>
      <c r="H503" s="291">
        <v>0</v>
      </c>
      <c r="I503" s="291">
        <v>0</v>
      </c>
      <c r="J503" s="291">
        <v>7.2256351039260966</v>
      </c>
      <c r="K503" s="291">
        <v>7.2256400000000003</v>
      </c>
    </row>
    <row r="504" spans="1:11">
      <c r="A504" s="269" t="s">
        <v>852</v>
      </c>
      <c r="B504" s="32">
        <v>1</v>
      </c>
      <c r="C504" s="32">
        <v>0</v>
      </c>
      <c r="D504" s="32">
        <v>0</v>
      </c>
      <c r="E504" s="32">
        <v>0</v>
      </c>
      <c r="F504" s="291">
        <v>9.8450000000000006</v>
      </c>
      <c r="G504" s="291">
        <v>0</v>
      </c>
      <c r="H504" s="291">
        <v>0</v>
      </c>
      <c r="I504" s="291">
        <v>0</v>
      </c>
      <c r="J504" s="291">
        <v>9.8450000000000006</v>
      </c>
      <c r="K504" s="291">
        <v>9.8450000000000006</v>
      </c>
    </row>
    <row r="505" spans="1:11">
      <c r="A505" s="269" t="s">
        <v>853</v>
      </c>
      <c r="B505" s="32">
        <v>1</v>
      </c>
      <c r="C505" s="32">
        <v>1</v>
      </c>
      <c r="D505" s="32">
        <v>1</v>
      </c>
      <c r="E505" s="32">
        <v>0</v>
      </c>
      <c r="F505" s="291">
        <v>12</v>
      </c>
      <c r="G505" s="291">
        <v>14</v>
      </c>
      <c r="H505" s="291">
        <v>15</v>
      </c>
      <c r="I505" s="291">
        <v>0</v>
      </c>
      <c r="J505" s="291">
        <v>12.656090071647901</v>
      </c>
      <c r="K505" s="291">
        <v>12.656090000000001</v>
      </c>
    </row>
    <row r="506" spans="1:11">
      <c r="A506" s="269" t="s">
        <v>855</v>
      </c>
      <c r="B506" s="32">
        <v>1</v>
      </c>
      <c r="C506" s="32">
        <v>0</v>
      </c>
      <c r="D506" s="32">
        <v>1</v>
      </c>
      <c r="E506" s="32">
        <v>0</v>
      </c>
      <c r="F506" s="291">
        <v>9.5</v>
      </c>
      <c r="G506" s="291">
        <v>0</v>
      </c>
      <c r="H506" s="291">
        <v>11</v>
      </c>
      <c r="I506" s="291">
        <v>0</v>
      </c>
      <c r="J506" s="291">
        <v>9.7023086269744834</v>
      </c>
      <c r="K506" s="291">
        <v>9.7023100000000007</v>
      </c>
    </row>
    <row r="507" spans="1:11">
      <c r="A507" s="269" t="s">
        <v>856</v>
      </c>
      <c r="B507" s="32">
        <v>1</v>
      </c>
      <c r="C507" s="32">
        <v>0</v>
      </c>
      <c r="D507" s="32">
        <v>0</v>
      </c>
      <c r="E507" s="32">
        <v>0</v>
      </c>
      <c r="F507" s="291">
        <v>8.75</v>
      </c>
      <c r="G507" s="291">
        <v>0</v>
      </c>
      <c r="H507" s="291">
        <v>0</v>
      </c>
      <c r="I507" s="291">
        <v>0</v>
      </c>
      <c r="J507" s="291">
        <v>8.75</v>
      </c>
      <c r="K507" s="291">
        <v>8.75</v>
      </c>
    </row>
    <row r="508" spans="1:11">
      <c r="A508" s="269" t="s">
        <v>858</v>
      </c>
      <c r="B508" s="32">
        <v>1</v>
      </c>
      <c r="C508" s="32">
        <v>0</v>
      </c>
      <c r="D508" s="32">
        <v>0</v>
      </c>
      <c r="E508" s="32">
        <v>0</v>
      </c>
      <c r="F508" s="291">
        <v>0.2525</v>
      </c>
      <c r="G508" s="291">
        <v>0</v>
      </c>
      <c r="H508" s="291">
        <v>0</v>
      </c>
      <c r="I508" s="291">
        <v>0</v>
      </c>
      <c r="J508" s="291">
        <v>0.2525</v>
      </c>
      <c r="K508" s="291">
        <v>0.2525</v>
      </c>
    </row>
    <row r="509" spans="1:11">
      <c r="A509" s="269" t="s">
        <v>860</v>
      </c>
      <c r="B509" s="32">
        <v>1</v>
      </c>
      <c r="C509" s="32">
        <v>0</v>
      </c>
      <c r="D509" s="32">
        <v>0</v>
      </c>
      <c r="E509" s="32">
        <v>0</v>
      </c>
      <c r="F509" s="291">
        <v>1.4333333333333336</v>
      </c>
      <c r="G509" s="291">
        <v>0</v>
      </c>
      <c r="H509" s="291">
        <v>0</v>
      </c>
      <c r="I509" s="291">
        <v>0</v>
      </c>
      <c r="J509" s="291">
        <v>1.4333333333333336</v>
      </c>
      <c r="K509" s="291">
        <v>1.43333</v>
      </c>
    </row>
    <row r="510" spans="1:11">
      <c r="A510" s="269" t="s">
        <v>861</v>
      </c>
      <c r="B510" s="32">
        <v>1</v>
      </c>
      <c r="C510" s="32">
        <v>0</v>
      </c>
      <c r="D510" s="32">
        <v>0</v>
      </c>
      <c r="E510" s="32">
        <v>0</v>
      </c>
      <c r="F510" s="291">
        <v>0.8666666666666667</v>
      </c>
      <c r="G510" s="291">
        <v>0</v>
      </c>
      <c r="H510" s="291">
        <v>0</v>
      </c>
      <c r="I510" s="291">
        <v>0</v>
      </c>
      <c r="J510" s="291">
        <v>0.8666666666666667</v>
      </c>
      <c r="K510" s="291">
        <v>0.86667000000000005</v>
      </c>
    </row>
    <row r="511" spans="1:11">
      <c r="A511" s="269" t="s">
        <v>862</v>
      </c>
      <c r="B511" s="32">
        <v>1</v>
      </c>
      <c r="C511" s="32">
        <v>0</v>
      </c>
      <c r="D511" s="32">
        <v>0</v>
      </c>
      <c r="E511" s="32">
        <v>0</v>
      </c>
      <c r="F511" s="291">
        <v>2.2999999999999998</v>
      </c>
      <c r="G511" s="291">
        <v>0</v>
      </c>
      <c r="H511" s="291">
        <v>0</v>
      </c>
      <c r="I511" s="291">
        <v>0</v>
      </c>
      <c r="J511" s="291">
        <v>2.2999999999999998</v>
      </c>
      <c r="K511" s="291">
        <v>2.2999999999999998</v>
      </c>
    </row>
    <row r="512" spans="1:11">
      <c r="A512" s="269" t="s">
        <v>863</v>
      </c>
      <c r="B512" s="32">
        <v>1</v>
      </c>
      <c r="C512" s="32">
        <v>0</v>
      </c>
      <c r="D512" s="32">
        <v>0</v>
      </c>
      <c r="E512" s="32">
        <v>0</v>
      </c>
      <c r="F512" s="291">
        <v>2.3250000000000002</v>
      </c>
      <c r="G512" s="291">
        <v>0</v>
      </c>
      <c r="H512" s="291">
        <v>0</v>
      </c>
      <c r="I512" s="291">
        <v>0</v>
      </c>
      <c r="J512" s="291">
        <v>2.3250000000000002</v>
      </c>
      <c r="K512" s="291">
        <v>2.3250000000000002</v>
      </c>
    </row>
    <row r="513" spans="1:11">
      <c r="A513" s="269" t="s">
        <v>865</v>
      </c>
      <c r="B513" s="32">
        <v>1</v>
      </c>
      <c r="C513" s="32">
        <v>1</v>
      </c>
      <c r="D513" s="32">
        <v>1</v>
      </c>
      <c r="E513" s="32">
        <v>0</v>
      </c>
      <c r="F513" s="291">
        <v>5.5500000000000007</v>
      </c>
      <c r="G513" s="291">
        <v>7.5</v>
      </c>
      <c r="H513" s="291">
        <v>6.8</v>
      </c>
      <c r="I513" s="291">
        <v>0</v>
      </c>
      <c r="J513" s="291">
        <v>5.9993858751279436</v>
      </c>
      <c r="K513" s="291">
        <v>5.99939</v>
      </c>
    </row>
    <row r="514" spans="1:11">
      <c r="A514" s="269" t="s">
        <v>866</v>
      </c>
      <c r="B514" s="32">
        <v>1</v>
      </c>
      <c r="C514" s="32">
        <v>0</v>
      </c>
      <c r="D514" s="32">
        <v>1</v>
      </c>
      <c r="E514" s="32">
        <v>0</v>
      </c>
      <c r="F514" s="291">
        <v>5.5</v>
      </c>
      <c r="G514" s="291">
        <v>0</v>
      </c>
      <c r="H514" s="291">
        <v>5.5</v>
      </c>
      <c r="I514" s="291">
        <v>0</v>
      </c>
      <c r="J514" s="291">
        <v>5.5000000000000009</v>
      </c>
      <c r="K514" s="291">
        <v>5.5</v>
      </c>
    </row>
    <row r="515" spans="1:11">
      <c r="A515" s="269" t="s">
        <v>867</v>
      </c>
      <c r="B515" s="32">
        <v>1</v>
      </c>
      <c r="C515" s="32">
        <v>1</v>
      </c>
      <c r="D515" s="32">
        <v>1</v>
      </c>
      <c r="E515" s="32">
        <v>0</v>
      </c>
      <c r="F515" s="291">
        <v>0.42499999999999999</v>
      </c>
      <c r="G515" s="291">
        <v>1</v>
      </c>
      <c r="H515" s="291">
        <v>0.6</v>
      </c>
      <c r="I515" s="291">
        <v>0</v>
      </c>
      <c r="J515" s="291">
        <v>0.5355168884339816</v>
      </c>
      <c r="K515" s="291">
        <v>0.53552</v>
      </c>
    </row>
    <row r="516" spans="1:11">
      <c r="A516" s="269" t="s">
        <v>869</v>
      </c>
      <c r="B516" s="32">
        <v>1</v>
      </c>
      <c r="C516" s="32">
        <v>0</v>
      </c>
      <c r="D516" s="32">
        <v>1</v>
      </c>
      <c r="E516" s="32">
        <v>0</v>
      </c>
      <c r="F516" s="291">
        <v>3</v>
      </c>
      <c r="G516" s="291">
        <v>0</v>
      </c>
      <c r="H516" s="291">
        <v>3.8</v>
      </c>
      <c r="I516" s="291">
        <v>0</v>
      </c>
      <c r="J516" s="291">
        <v>3.1078979343863917</v>
      </c>
      <c r="K516" s="291">
        <v>3.1078999999999999</v>
      </c>
    </row>
    <row r="517" spans="1:11">
      <c r="A517" s="269" t="s">
        <v>870</v>
      </c>
      <c r="B517" s="32">
        <v>1</v>
      </c>
      <c r="C517" s="32">
        <v>0</v>
      </c>
      <c r="D517" s="32">
        <v>1</v>
      </c>
      <c r="E517" s="32">
        <v>0</v>
      </c>
      <c r="F517" s="291">
        <v>5.5</v>
      </c>
      <c r="G517" s="291">
        <v>0</v>
      </c>
      <c r="H517" s="291">
        <v>7.5</v>
      </c>
      <c r="I517" s="291">
        <v>0</v>
      </c>
      <c r="J517" s="291">
        <v>5.7697448359659784</v>
      </c>
      <c r="K517" s="291">
        <v>5.7697399999999996</v>
      </c>
    </row>
    <row r="518" spans="1:11">
      <c r="A518" s="269" t="s">
        <v>871</v>
      </c>
      <c r="B518" s="32">
        <v>1</v>
      </c>
      <c r="C518" s="32">
        <v>0</v>
      </c>
      <c r="D518" s="32">
        <v>1</v>
      </c>
      <c r="E518" s="32">
        <v>0</v>
      </c>
      <c r="F518" s="291">
        <v>5.75</v>
      </c>
      <c r="G518" s="291">
        <v>0</v>
      </c>
      <c r="H518" s="291">
        <v>8.5</v>
      </c>
      <c r="I518" s="291">
        <v>0</v>
      </c>
      <c r="J518" s="291">
        <v>6.1208991494532201</v>
      </c>
      <c r="K518" s="291">
        <v>6.1208999999999998</v>
      </c>
    </row>
    <row r="519" spans="1:11">
      <c r="A519" s="269" t="s">
        <v>873</v>
      </c>
      <c r="B519" s="32">
        <v>1</v>
      </c>
      <c r="C519" s="32">
        <v>0</v>
      </c>
      <c r="D519" s="32">
        <v>0</v>
      </c>
      <c r="E519" s="32">
        <v>0</v>
      </c>
      <c r="F519" s="291">
        <v>1.73</v>
      </c>
      <c r="G519" s="291">
        <v>0</v>
      </c>
      <c r="H519" s="291">
        <v>0</v>
      </c>
      <c r="I519" s="291">
        <v>0</v>
      </c>
      <c r="J519" s="291">
        <v>1.73</v>
      </c>
      <c r="K519" s="291">
        <v>1.73</v>
      </c>
    </row>
    <row r="520" spans="1:11">
      <c r="A520" s="269" t="s">
        <v>874</v>
      </c>
      <c r="B520" s="32">
        <v>1</v>
      </c>
      <c r="C520" s="32">
        <v>0</v>
      </c>
      <c r="D520" s="32">
        <v>0</v>
      </c>
      <c r="E520" s="32">
        <v>0</v>
      </c>
      <c r="F520" s="291">
        <v>2.25</v>
      </c>
      <c r="G520" s="291">
        <v>0</v>
      </c>
      <c r="H520" s="291">
        <v>0</v>
      </c>
      <c r="I520" s="291">
        <v>0</v>
      </c>
      <c r="J520" s="291">
        <v>2.25</v>
      </c>
      <c r="K520" s="291">
        <v>2.25</v>
      </c>
    </row>
    <row r="521" spans="1:11">
      <c r="A521" s="269" t="s">
        <v>875</v>
      </c>
      <c r="B521" s="32">
        <v>1</v>
      </c>
      <c r="C521" s="32">
        <v>0</v>
      </c>
      <c r="D521" s="32">
        <v>0</v>
      </c>
      <c r="E521" s="32">
        <v>0</v>
      </c>
      <c r="F521" s="291">
        <v>2.21</v>
      </c>
      <c r="G521" s="291">
        <v>0</v>
      </c>
      <c r="H521" s="291">
        <v>0</v>
      </c>
      <c r="I521" s="291">
        <v>0</v>
      </c>
      <c r="J521" s="291">
        <v>2.21</v>
      </c>
      <c r="K521" s="291">
        <v>2.21</v>
      </c>
    </row>
    <row r="522" spans="1:11">
      <c r="A522" s="269" t="s">
        <v>876</v>
      </c>
      <c r="B522" s="32">
        <v>1</v>
      </c>
      <c r="C522" s="32">
        <v>0</v>
      </c>
      <c r="D522" s="32">
        <v>0</v>
      </c>
      <c r="E522" s="32">
        <v>0</v>
      </c>
      <c r="F522" s="291">
        <v>4.5</v>
      </c>
      <c r="G522" s="291">
        <v>0</v>
      </c>
      <c r="H522" s="291">
        <v>0</v>
      </c>
      <c r="I522" s="291">
        <v>0</v>
      </c>
      <c r="J522" s="291">
        <v>4.5</v>
      </c>
      <c r="K522" s="291">
        <v>4.5</v>
      </c>
    </row>
    <row r="523" spans="1:11">
      <c r="A523" s="269" t="s">
        <v>877</v>
      </c>
      <c r="B523" s="32">
        <v>1</v>
      </c>
      <c r="C523" s="32">
        <v>0</v>
      </c>
      <c r="D523" s="32">
        <v>1</v>
      </c>
      <c r="E523" s="32">
        <v>0</v>
      </c>
      <c r="F523" s="291">
        <v>0.7</v>
      </c>
      <c r="G523" s="291">
        <v>0</v>
      </c>
      <c r="H523" s="291">
        <v>1.25</v>
      </c>
      <c r="I523" s="291">
        <v>0</v>
      </c>
      <c r="J523" s="291">
        <v>0.77417982989064393</v>
      </c>
      <c r="K523" s="291">
        <v>0.77417999999999998</v>
      </c>
    </row>
    <row r="524" spans="1:11">
      <c r="A524" s="269" t="s">
        <v>882</v>
      </c>
      <c r="B524" s="32">
        <v>1</v>
      </c>
      <c r="C524" s="32">
        <v>0</v>
      </c>
      <c r="D524" s="32">
        <v>0</v>
      </c>
      <c r="E524" s="32">
        <v>0</v>
      </c>
      <c r="F524" s="291">
        <v>52.5</v>
      </c>
      <c r="G524" s="291">
        <v>0</v>
      </c>
      <c r="H524" s="291">
        <v>0</v>
      </c>
      <c r="I524" s="291">
        <v>0</v>
      </c>
      <c r="J524" s="291">
        <v>52.5</v>
      </c>
      <c r="K524" s="291">
        <v>52.5</v>
      </c>
    </row>
    <row r="525" spans="1:11">
      <c r="A525" s="269" t="s">
        <v>889</v>
      </c>
      <c r="B525" s="32">
        <v>1</v>
      </c>
      <c r="C525" s="32">
        <v>0</v>
      </c>
      <c r="D525" s="32">
        <v>0</v>
      </c>
      <c r="E525" s="32">
        <v>0</v>
      </c>
      <c r="F525" s="291">
        <v>0.11</v>
      </c>
      <c r="G525" s="291">
        <v>0</v>
      </c>
      <c r="H525" s="291">
        <v>0</v>
      </c>
      <c r="I525" s="291">
        <v>0</v>
      </c>
      <c r="J525" s="291">
        <v>0.11</v>
      </c>
      <c r="K525" s="291">
        <v>0.11</v>
      </c>
    </row>
    <row r="526" spans="1:11">
      <c r="A526" s="269" t="s">
        <v>890</v>
      </c>
      <c r="B526" s="32">
        <v>1</v>
      </c>
      <c r="C526" s="32">
        <v>0</v>
      </c>
      <c r="D526" s="32">
        <v>0</v>
      </c>
      <c r="E526" s="32">
        <v>0</v>
      </c>
      <c r="F526" s="291">
        <v>0.44</v>
      </c>
      <c r="G526" s="291">
        <v>0</v>
      </c>
      <c r="H526" s="291">
        <v>0</v>
      </c>
      <c r="I526" s="291">
        <v>0</v>
      </c>
      <c r="J526" s="291">
        <v>0.44</v>
      </c>
      <c r="K526" s="291">
        <v>0.44</v>
      </c>
    </row>
    <row r="527" spans="1:11">
      <c r="A527" s="269" t="s">
        <v>895</v>
      </c>
      <c r="B527" s="32">
        <v>1</v>
      </c>
      <c r="C527" s="32">
        <v>1</v>
      </c>
      <c r="D527" s="32">
        <v>1</v>
      </c>
      <c r="E527" s="32">
        <v>0</v>
      </c>
      <c r="F527" s="291">
        <v>23</v>
      </c>
      <c r="G527" s="291">
        <v>15</v>
      </c>
      <c r="H527" s="291">
        <v>25</v>
      </c>
      <c r="I527" s="291">
        <v>0</v>
      </c>
      <c r="J527" s="291">
        <v>21.966223132036852</v>
      </c>
      <c r="K527" s="291">
        <v>21.96622</v>
      </c>
    </row>
    <row r="528" spans="1:11">
      <c r="A528" s="269" t="s">
        <v>902</v>
      </c>
      <c r="B528" s="32">
        <v>1</v>
      </c>
      <c r="C528" s="32">
        <v>0</v>
      </c>
      <c r="D528" s="32">
        <v>0</v>
      </c>
      <c r="E528" s="32">
        <v>0</v>
      </c>
      <c r="F528" s="291">
        <v>0.01</v>
      </c>
      <c r="G528" s="291">
        <v>0</v>
      </c>
      <c r="H528" s="291">
        <v>0</v>
      </c>
      <c r="I528" s="291">
        <v>0</v>
      </c>
      <c r="J528" s="291">
        <v>0.01</v>
      </c>
      <c r="K528" s="291">
        <v>0.01</v>
      </c>
    </row>
    <row r="529" spans="1:11">
      <c r="A529" s="269" t="s">
        <v>903</v>
      </c>
      <c r="B529" s="32">
        <v>1</v>
      </c>
      <c r="C529" s="32">
        <v>0</v>
      </c>
      <c r="D529" s="32">
        <v>0</v>
      </c>
      <c r="E529" s="32">
        <v>0</v>
      </c>
      <c r="F529" s="291">
        <v>0.08</v>
      </c>
      <c r="G529" s="291">
        <v>0</v>
      </c>
      <c r="H529" s="291">
        <v>0</v>
      </c>
      <c r="I529" s="291">
        <v>0</v>
      </c>
      <c r="J529" s="291">
        <v>0.08</v>
      </c>
      <c r="K529" s="291">
        <v>0.08</v>
      </c>
    </row>
    <row r="530" spans="1:11">
      <c r="A530" s="269" t="s">
        <v>904</v>
      </c>
      <c r="B530" s="32">
        <v>1</v>
      </c>
      <c r="C530" s="32">
        <v>0</v>
      </c>
      <c r="D530" s="32">
        <v>0</v>
      </c>
      <c r="E530" s="32">
        <v>0</v>
      </c>
      <c r="F530" s="291">
        <v>0.1</v>
      </c>
      <c r="G530" s="291">
        <v>0</v>
      </c>
      <c r="H530" s="291">
        <v>0</v>
      </c>
      <c r="I530" s="291">
        <v>0</v>
      </c>
      <c r="J530" s="291">
        <v>0.1</v>
      </c>
      <c r="K530" s="291">
        <v>0.1</v>
      </c>
    </row>
    <row r="531" spans="1:11">
      <c r="A531" s="269" t="s">
        <v>905</v>
      </c>
      <c r="B531" s="32">
        <v>1</v>
      </c>
      <c r="C531" s="32">
        <v>0</v>
      </c>
      <c r="D531" s="32">
        <v>0</v>
      </c>
      <c r="E531" s="32">
        <v>0</v>
      </c>
      <c r="F531" s="291">
        <v>0.12</v>
      </c>
      <c r="G531" s="291">
        <v>0</v>
      </c>
      <c r="H531" s="291">
        <v>0</v>
      </c>
      <c r="I531" s="291">
        <v>0</v>
      </c>
      <c r="J531" s="291">
        <v>0.12</v>
      </c>
      <c r="K531" s="291">
        <v>0.12</v>
      </c>
    </row>
    <row r="532" spans="1:11">
      <c r="A532" s="269" t="s">
        <v>910</v>
      </c>
      <c r="B532" s="32">
        <v>0</v>
      </c>
      <c r="C532" s="32">
        <v>1</v>
      </c>
      <c r="D532" s="32">
        <v>0</v>
      </c>
      <c r="E532" s="32">
        <v>0</v>
      </c>
      <c r="F532" s="291">
        <v>0</v>
      </c>
      <c r="G532" s="291">
        <v>5</v>
      </c>
      <c r="H532" s="291">
        <v>0</v>
      </c>
      <c r="I532" s="291">
        <v>0</v>
      </c>
      <c r="J532" s="291">
        <v>5</v>
      </c>
      <c r="K532" s="291">
        <v>5</v>
      </c>
    </row>
    <row r="533" spans="1:11">
      <c r="A533" s="269" t="s">
        <v>912</v>
      </c>
      <c r="B533" s="32">
        <v>1</v>
      </c>
      <c r="C533" s="32">
        <v>0</v>
      </c>
      <c r="D533" s="32">
        <v>0</v>
      </c>
      <c r="E533" s="32">
        <v>0</v>
      </c>
      <c r="F533" s="291">
        <v>10</v>
      </c>
      <c r="G533" s="291">
        <v>0</v>
      </c>
      <c r="H533" s="291">
        <v>0</v>
      </c>
      <c r="I533" s="291">
        <v>0</v>
      </c>
      <c r="J533" s="291">
        <v>10</v>
      </c>
      <c r="K533" s="291">
        <v>10</v>
      </c>
    </row>
    <row r="534" spans="1:11">
      <c r="A534" s="269" t="s">
        <v>922</v>
      </c>
      <c r="B534" s="32">
        <v>1</v>
      </c>
      <c r="C534" s="32">
        <v>0</v>
      </c>
      <c r="D534" s="32">
        <v>0</v>
      </c>
      <c r="E534" s="32">
        <v>0</v>
      </c>
      <c r="F534" s="291">
        <v>1411.25</v>
      </c>
      <c r="G534" s="291">
        <v>0</v>
      </c>
      <c r="H534" s="291">
        <v>0</v>
      </c>
      <c r="I534" s="291">
        <v>0</v>
      </c>
      <c r="J534" s="291">
        <v>1411.25</v>
      </c>
      <c r="K534" s="291">
        <v>1411.25</v>
      </c>
    </row>
    <row r="535" spans="1:11">
      <c r="A535" s="269" t="s">
        <v>924</v>
      </c>
      <c r="B535" s="32">
        <v>1</v>
      </c>
      <c r="C535" s="32">
        <v>0</v>
      </c>
      <c r="D535" s="32">
        <v>0</v>
      </c>
      <c r="E535" s="32">
        <v>0</v>
      </c>
      <c r="F535" s="291">
        <v>788.25</v>
      </c>
      <c r="G535" s="291">
        <v>0</v>
      </c>
      <c r="H535" s="291">
        <v>0</v>
      </c>
      <c r="I535" s="291">
        <v>0</v>
      </c>
      <c r="J535" s="291">
        <v>788.25</v>
      </c>
      <c r="K535" s="291">
        <v>788.25</v>
      </c>
    </row>
    <row r="536" spans="1:11">
      <c r="A536" s="269" t="s">
        <v>926</v>
      </c>
      <c r="B536" s="32">
        <v>1</v>
      </c>
      <c r="C536" s="32">
        <v>0</v>
      </c>
      <c r="D536" s="32">
        <v>0</v>
      </c>
      <c r="E536" s="32">
        <v>0</v>
      </c>
      <c r="F536" s="291">
        <v>347</v>
      </c>
      <c r="G536" s="291">
        <v>0</v>
      </c>
      <c r="H536" s="291">
        <v>0</v>
      </c>
      <c r="I536" s="291">
        <v>0</v>
      </c>
      <c r="J536" s="291">
        <v>347</v>
      </c>
      <c r="K536" s="291">
        <v>347</v>
      </c>
    </row>
    <row r="537" spans="1:11">
      <c r="A537" s="269" t="s">
        <v>930</v>
      </c>
      <c r="B537" s="32">
        <v>1</v>
      </c>
      <c r="C537" s="32">
        <v>0</v>
      </c>
      <c r="D537" s="32">
        <v>0</v>
      </c>
      <c r="E537" s="32">
        <v>0</v>
      </c>
      <c r="F537" s="291">
        <v>489.33333333333331</v>
      </c>
      <c r="G537" s="291">
        <v>0</v>
      </c>
      <c r="H537" s="291">
        <v>0</v>
      </c>
      <c r="I537" s="291">
        <v>0</v>
      </c>
      <c r="J537" s="291">
        <v>489.33333333333331</v>
      </c>
      <c r="K537" s="291">
        <v>489.33332999999999</v>
      </c>
    </row>
    <row r="538" spans="1:11">
      <c r="A538" s="269" t="s">
        <v>932</v>
      </c>
      <c r="B538" s="32">
        <v>1</v>
      </c>
      <c r="C538" s="32">
        <v>0</v>
      </c>
      <c r="D538" s="32">
        <v>0</v>
      </c>
      <c r="E538" s="32">
        <v>0</v>
      </c>
      <c r="F538" s="291">
        <v>331.60223642045059</v>
      </c>
      <c r="G538" s="291">
        <v>0</v>
      </c>
      <c r="H538" s="291">
        <v>0</v>
      </c>
      <c r="I538" s="291">
        <v>0</v>
      </c>
      <c r="J538" s="291">
        <v>331.60223642045059</v>
      </c>
      <c r="K538" s="291">
        <v>331.60223999999999</v>
      </c>
    </row>
    <row r="539" spans="1:11">
      <c r="A539" s="269" t="s">
        <v>934</v>
      </c>
      <c r="B539" s="32">
        <v>1</v>
      </c>
      <c r="C539" s="32">
        <v>0</v>
      </c>
      <c r="D539" s="32">
        <v>0</v>
      </c>
      <c r="E539" s="32">
        <v>0</v>
      </c>
      <c r="F539" s="291">
        <v>74.437158469945359</v>
      </c>
      <c r="G539" s="291">
        <v>0</v>
      </c>
      <c r="H539" s="291">
        <v>0</v>
      </c>
      <c r="I539" s="291">
        <v>0</v>
      </c>
      <c r="J539" s="291">
        <v>74.437158469945359</v>
      </c>
      <c r="K539" s="291">
        <v>74.437160000000006</v>
      </c>
    </row>
    <row r="540" spans="1:11">
      <c r="A540" s="269" t="s">
        <v>935</v>
      </c>
      <c r="B540" s="32">
        <v>1</v>
      </c>
      <c r="C540" s="32">
        <v>0</v>
      </c>
      <c r="D540" s="32">
        <v>0</v>
      </c>
      <c r="E540" s="32">
        <v>0</v>
      </c>
      <c r="F540" s="291">
        <v>220</v>
      </c>
      <c r="G540" s="291">
        <v>0</v>
      </c>
      <c r="H540" s="291">
        <v>0</v>
      </c>
      <c r="I540" s="291">
        <v>0</v>
      </c>
      <c r="J540" s="291">
        <v>220</v>
      </c>
      <c r="K540" s="291">
        <v>220</v>
      </c>
    </row>
    <row r="541" spans="1:11">
      <c r="A541" s="269" t="s">
        <v>937</v>
      </c>
      <c r="B541" s="32">
        <v>1</v>
      </c>
      <c r="C541" s="32">
        <v>0</v>
      </c>
      <c r="D541" s="32">
        <v>0</v>
      </c>
      <c r="E541" s="32">
        <v>0</v>
      </c>
      <c r="F541" s="291">
        <v>176.57499999999999</v>
      </c>
      <c r="G541" s="291">
        <v>0</v>
      </c>
      <c r="H541" s="291">
        <v>0</v>
      </c>
      <c r="I541" s="291">
        <v>0</v>
      </c>
      <c r="J541" s="291">
        <v>176.57499999999999</v>
      </c>
      <c r="K541" s="291">
        <v>176.57499999999999</v>
      </c>
    </row>
    <row r="542" spans="1:11">
      <c r="A542" s="269" t="s">
        <v>938</v>
      </c>
      <c r="B542" s="32">
        <v>1</v>
      </c>
      <c r="C542" s="32">
        <v>0</v>
      </c>
      <c r="D542" s="32">
        <v>0</v>
      </c>
      <c r="E542" s="32">
        <v>0</v>
      </c>
      <c r="F542" s="291">
        <v>578.25</v>
      </c>
      <c r="G542" s="291">
        <v>0</v>
      </c>
      <c r="H542" s="291">
        <v>0</v>
      </c>
      <c r="I542" s="291">
        <v>0</v>
      </c>
      <c r="J542" s="291">
        <v>578.25</v>
      </c>
      <c r="K542" s="291">
        <v>578.25</v>
      </c>
    </row>
    <row r="543" spans="1:11">
      <c r="A543" s="269" t="s">
        <v>942</v>
      </c>
      <c r="B543" s="32">
        <v>1</v>
      </c>
      <c r="C543" s="32">
        <v>0</v>
      </c>
      <c r="D543" s="32">
        <v>0</v>
      </c>
      <c r="E543" s="32">
        <v>0</v>
      </c>
      <c r="F543" s="291">
        <v>165.33548830145324</v>
      </c>
      <c r="G543" s="291">
        <v>0</v>
      </c>
      <c r="H543" s="291">
        <v>0</v>
      </c>
      <c r="I543" s="291">
        <v>0</v>
      </c>
      <c r="J543" s="291">
        <v>165.33548830145324</v>
      </c>
      <c r="K543" s="291">
        <v>165.33548999999999</v>
      </c>
    </row>
    <row r="544" spans="1:11">
      <c r="A544" s="269" t="s">
        <v>943</v>
      </c>
      <c r="B544" s="32">
        <v>1</v>
      </c>
      <c r="C544" s="32">
        <v>0</v>
      </c>
      <c r="D544" s="32">
        <v>0</v>
      </c>
      <c r="E544" s="32">
        <v>0</v>
      </c>
      <c r="F544" s="291">
        <v>371</v>
      </c>
      <c r="G544" s="291">
        <v>0</v>
      </c>
      <c r="H544" s="291">
        <v>0</v>
      </c>
      <c r="I544" s="291">
        <v>0</v>
      </c>
      <c r="J544" s="291">
        <v>371</v>
      </c>
      <c r="K544" s="291">
        <v>371</v>
      </c>
    </row>
    <row r="545" spans="1:11">
      <c r="A545" s="269" t="s">
        <v>945</v>
      </c>
      <c r="B545" s="32">
        <v>1</v>
      </c>
      <c r="C545" s="32">
        <v>0</v>
      </c>
      <c r="D545" s="32">
        <v>1</v>
      </c>
      <c r="E545" s="32">
        <v>0</v>
      </c>
      <c r="F545" s="291">
        <v>11.4475</v>
      </c>
      <c r="G545" s="291">
        <v>0</v>
      </c>
      <c r="H545" s="291">
        <v>5.3</v>
      </c>
      <c r="I545" s="291">
        <v>0</v>
      </c>
      <c r="J545" s="291">
        <v>10.618371810449576</v>
      </c>
      <c r="K545" s="291">
        <v>10.618370000000001</v>
      </c>
    </row>
    <row r="546" spans="1:11">
      <c r="A546" s="269" t="s">
        <v>946</v>
      </c>
      <c r="B546" s="32">
        <v>1</v>
      </c>
      <c r="C546" s="32">
        <v>0</v>
      </c>
      <c r="D546" s="32">
        <v>0</v>
      </c>
      <c r="E546" s="32">
        <v>0</v>
      </c>
      <c r="F546" s="291">
        <v>34.357999999999997</v>
      </c>
      <c r="G546" s="291">
        <v>0</v>
      </c>
      <c r="H546" s="291">
        <v>0</v>
      </c>
      <c r="I546" s="291">
        <v>0</v>
      </c>
      <c r="J546" s="291">
        <v>34.357999999999997</v>
      </c>
      <c r="K546" s="291">
        <v>34.357999999999997</v>
      </c>
    </row>
    <row r="547" spans="1:11">
      <c r="A547" s="269" t="s">
        <v>948</v>
      </c>
      <c r="B547" s="32">
        <v>1</v>
      </c>
      <c r="C547" s="32">
        <v>0</v>
      </c>
      <c r="D547" s="32">
        <v>0</v>
      </c>
      <c r="E547" s="32">
        <v>0</v>
      </c>
      <c r="F547" s="291">
        <v>195.25</v>
      </c>
      <c r="G547" s="291">
        <v>0</v>
      </c>
      <c r="H547" s="291">
        <v>0</v>
      </c>
      <c r="I547" s="291">
        <v>0</v>
      </c>
      <c r="J547" s="291">
        <v>195.25</v>
      </c>
      <c r="K547" s="291">
        <v>195.25</v>
      </c>
    </row>
    <row r="548" spans="1:11">
      <c r="A548" s="269" t="s">
        <v>950</v>
      </c>
      <c r="B548" s="32">
        <v>1</v>
      </c>
      <c r="C548" s="32">
        <v>0</v>
      </c>
      <c r="D548" s="32">
        <v>0</v>
      </c>
      <c r="E548" s="32">
        <v>0</v>
      </c>
      <c r="F548" s="291">
        <v>194.33333333333334</v>
      </c>
      <c r="G548" s="291">
        <v>0</v>
      </c>
      <c r="H548" s="291">
        <v>0</v>
      </c>
      <c r="I548" s="291">
        <v>0</v>
      </c>
      <c r="J548" s="291">
        <v>194.33333333333334</v>
      </c>
      <c r="K548" s="291">
        <v>194.33332999999999</v>
      </c>
    </row>
    <row r="549" spans="1:11">
      <c r="A549" s="269" t="s">
        <v>954</v>
      </c>
      <c r="B549" s="32">
        <v>1</v>
      </c>
      <c r="C549" s="32">
        <v>0</v>
      </c>
      <c r="D549" s="32">
        <v>0</v>
      </c>
      <c r="E549" s="32">
        <v>0</v>
      </c>
      <c r="F549" s="291">
        <v>28</v>
      </c>
      <c r="G549" s="291">
        <v>0</v>
      </c>
      <c r="H549" s="291">
        <v>0</v>
      </c>
      <c r="I549" s="291">
        <v>0</v>
      </c>
      <c r="J549" s="291">
        <v>28</v>
      </c>
      <c r="K549" s="291">
        <v>28</v>
      </c>
    </row>
    <row r="550" spans="1:11">
      <c r="A550" s="269" t="s">
        <v>955</v>
      </c>
      <c r="B550" s="32">
        <v>1</v>
      </c>
      <c r="C550" s="32">
        <v>0</v>
      </c>
      <c r="D550" s="32">
        <v>0</v>
      </c>
      <c r="E550" s="32">
        <v>0</v>
      </c>
      <c r="F550" s="291">
        <v>30.139999999999997</v>
      </c>
      <c r="G550" s="291">
        <v>0</v>
      </c>
      <c r="H550" s="291">
        <v>0</v>
      </c>
      <c r="I550" s="291">
        <v>0</v>
      </c>
      <c r="J550" s="291">
        <v>30.139999999999997</v>
      </c>
      <c r="K550" s="291">
        <v>30.14</v>
      </c>
    </row>
    <row r="551" spans="1:11">
      <c r="A551" s="269" t="s">
        <v>956</v>
      </c>
      <c r="B551" s="32">
        <v>1</v>
      </c>
      <c r="C551" s="32">
        <v>0</v>
      </c>
      <c r="D551" s="32">
        <v>0</v>
      </c>
      <c r="E551" s="32">
        <v>0</v>
      </c>
      <c r="F551" s="291">
        <v>10.157999999999999</v>
      </c>
      <c r="G551" s="291">
        <v>0</v>
      </c>
      <c r="H551" s="291">
        <v>0</v>
      </c>
      <c r="I551" s="291">
        <v>0</v>
      </c>
      <c r="J551" s="291">
        <v>10.157999999999999</v>
      </c>
      <c r="K551" s="291">
        <v>10.157999999999999</v>
      </c>
    </row>
    <row r="552" spans="1:11">
      <c r="A552" s="269" t="s">
        <v>961</v>
      </c>
      <c r="B552" s="32">
        <v>1</v>
      </c>
      <c r="C552" s="32">
        <v>0</v>
      </c>
      <c r="D552" s="32">
        <v>0</v>
      </c>
      <c r="E552" s="32">
        <v>0</v>
      </c>
      <c r="F552" s="291">
        <v>190.57999999999998</v>
      </c>
      <c r="G552" s="291">
        <v>0</v>
      </c>
      <c r="H552" s="291">
        <v>0</v>
      </c>
      <c r="I552" s="291">
        <v>0</v>
      </c>
      <c r="J552" s="291">
        <v>190.57999999999998</v>
      </c>
      <c r="K552" s="291">
        <v>190.58</v>
      </c>
    </row>
    <row r="553" spans="1:11">
      <c r="A553" s="269" t="s">
        <v>962</v>
      </c>
      <c r="B553" s="32">
        <v>1</v>
      </c>
      <c r="C553" s="32">
        <v>0</v>
      </c>
      <c r="D553" s="32">
        <v>0</v>
      </c>
      <c r="E553" s="32">
        <v>0</v>
      </c>
      <c r="F553" s="291">
        <v>56.577999999999996</v>
      </c>
      <c r="G553" s="291">
        <v>0</v>
      </c>
      <c r="H553" s="291">
        <v>0</v>
      </c>
      <c r="I553" s="291">
        <v>0</v>
      </c>
      <c r="J553" s="291">
        <v>56.577999999999996</v>
      </c>
      <c r="K553" s="291">
        <v>56.578000000000003</v>
      </c>
    </row>
    <row r="554" spans="1:11">
      <c r="A554" s="269" t="s">
        <v>969</v>
      </c>
      <c r="B554" s="32">
        <v>1</v>
      </c>
      <c r="C554" s="32">
        <v>1</v>
      </c>
      <c r="D554" s="32">
        <v>0</v>
      </c>
      <c r="E554" s="32">
        <v>0</v>
      </c>
      <c r="F554" s="291">
        <v>15.293333333333331</v>
      </c>
      <c r="G554" s="291">
        <v>15.9</v>
      </c>
      <c r="H554" s="291">
        <v>0</v>
      </c>
      <c r="I554" s="291">
        <v>0</v>
      </c>
      <c r="J554" s="291">
        <v>15.401216320246341</v>
      </c>
      <c r="K554" s="291">
        <v>15.40122</v>
      </c>
    </row>
    <row r="555" spans="1:11">
      <c r="A555" s="269" t="s">
        <v>970</v>
      </c>
      <c r="B555" s="32">
        <v>1</v>
      </c>
      <c r="C555" s="32">
        <v>0</v>
      </c>
      <c r="D555" s="32">
        <v>1</v>
      </c>
      <c r="E555" s="32">
        <v>0</v>
      </c>
      <c r="F555" s="291">
        <v>26.792576967742434</v>
      </c>
      <c r="G555" s="291">
        <v>0</v>
      </c>
      <c r="H555" s="291">
        <v>38.9</v>
      </c>
      <c r="I555" s="291">
        <v>0</v>
      </c>
      <c r="J555" s="291">
        <v>28.425534387645946</v>
      </c>
      <c r="K555" s="291">
        <v>28.425529999999998</v>
      </c>
    </row>
    <row r="556" spans="1:11">
      <c r="A556" s="269" t="s">
        <v>971</v>
      </c>
      <c r="B556" s="32">
        <v>1</v>
      </c>
      <c r="C556" s="32">
        <v>1</v>
      </c>
      <c r="D556" s="32">
        <v>1</v>
      </c>
      <c r="E556" s="32">
        <v>0</v>
      </c>
      <c r="F556" s="291">
        <v>37.963333333333331</v>
      </c>
      <c r="G556" s="291">
        <v>31.9</v>
      </c>
      <c r="H556" s="291">
        <v>17</v>
      </c>
      <c r="I556" s="291">
        <v>0</v>
      </c>
      <c r="J556" s="291">
        <v>34.625888775162053</v>
      </c>
      <c r="K556" s="291">
        <v>34.625889999999998</v>
      </c>
    </row>
    <row r="557" spans="1:11">
      <c r="A557" s="269" t="s">
        <v>972</v>
      </c>
      <c r="B557" s="32">
        <v>1</v>
      </c>
      <c r="C557" s="32">
        <v>1</v>
      </c>
      <c r="D557" s="32">
        <v>1</v>
      </c>
      <c r="E557" s="32">
        <v>0</v>
      </c>
      <c r="F557" s="291">
        <v>54.612831147607722</v>
      </c>
      <c r="G557" s="291">
        <v>55.605590539155983</v>
      </c>
      <c r="H557" s="291">
        <v>59.9</v>
      </c>
      <c r="I557" s="291">
        <v>0</v>
      </c>
      <c r="J557" s="291">
        <v>55.370006878328276</v>
      </c>
      <c r="K557" s="291">
        <v>55.370010000000001</v>
      </c>
    </row>
    <row r="558" spans="1:11">
      <c r="A558" s="269" t="s">
        <v>976</v>
      </c>
      <c r="B558" s="32">
        <v>1</v>
      </c>
      <c r="C558" s="32">
        <v>0</v>
      </c>
      <c r="D558" s="32">
        <v>0</v>
      </c>
      <c r="E558" s="32">
        <v>0</v>
      </c>
      <c r="F558" s="291">
        <v>18.959999999999997</v>
      </c>
      <c r="G558" s="291">
        <v>0</v>
      </c>
      <c r="H558" s="291">
        <v>0</v>
      </c>
      <c r="I558" s="291">
        <v>0</v>
      </c>
      <c r="J558" s="291">
        <v>18.959999999999997</v>
      </c>
      <c r="K558" s="291">
        <v>18.96</v>
      </c>
    </row>
    <row r="559" spans="1:11">
      <c r="A559" s="269" t="s">
        <v>978</v>
      </c>
      <c r="B559" s="32">
        <v>1</v>
      </c>
      <c r="C559" s="32">
        <v>1</v>
      </c>
      <c r="D559" s="32">
        <v>1</v>
      </c>
      <c r="E559" s="32">
        <v>0</v>
      </c>
      <c r="F559" s="291">
        <v>32.6</v>
      </c>
      <c r="G559" s="291">
        <v>34.9</v>
      </c>
      <c r="H559" s="291">
        <v>35.9</v>
      </c>
      <c r="I559" s="291">
        <v>0</v>
      </c>
      <c r="J559" s="291">
        <v>33.337461617195494</v>
      </c>
      <c r="K559" s="291">
        <v>33.33746</v>
      </c>
    </row>
    <row r="560" spans="1:11">
      <c r="A560" s="269" t="s">
        <v>980</v>
      </c>
      <c r="B560" s="32">
        <v>1</v>
      </c>
      <c r="C560" s="32">
        <v>0</v>
      </c>
      <c r="D560" s="32">
        <v>0</v>
      </c>
      <c r="E560" s="32">
        <v>0</v>
      </c>
      <c r="F560" s="291">
        <v>9.807611810495926</v>
      </c>
      <c r="G560" s="291">
        <v>0</v>
      </c>
      <c r="H560" s="291">
        <v>0</v>
      </c>
      <c r="I560" s="291">
        <v>0</v>
      </c>
      <c r="J560" s="291">
        <v>9.807611810495926</v>
      </c>
      <c r="K560" s="291">
        <v>9.8076100000000004</v>
      </c>
    </row>
    <row r="561" spans="1:11">
      <c r="A561" s="269" t="s">
        <v>982</v>
      </c>
      <c r="B561" s="32">
        <v>1</v>
      </c>
      <c r="C561" s="32">
        <v>1</v>
      </c>
      <c r="D561" s="32">
        <v>1</v>
      </c>
      <c r="E561" s="32">
        <v>1</v>
      </c>
      <c r="F561" s="291">
        <v>11.761013825980577</v>
      </c>
      <c r="G561" s="291">
        <v>7.9</v>
      </c>
      <c r="H561" s="291">
        <v>14.9</v>
      </c>
      <c r="I561" s="291">
        <v>9.3742288758125287</v>
      </c>
      <c r="J561" s="291">
        <v>11.45994910824186</v>
      </c>
      <c r="K561" s="291">
        <v>11.459949999999999</v>
      </c>
    </row>
    <row r="562" spans="1:11">
      <c r="A562" s="269" t="s">
        <v>984</v>
      </c>
      <c r="B562" s="32">
        <v>1</v>
      </c>
      <c r="C562" s="32">
        <v>1</v>
      </c>
      <c r="D562" s="32">
        <v>0</v>
      </c>
      <c r="E562" s="32">
        <v>1</v>
      </c>
      <c r="F562" s="291">
        <v>1.0166666666666666</v>
      </c>
      <c r="G562" s="291">
        <v>0.9</v>
      </c>
      <c r="H562" s="291">
        <v>0</v>
      </c>
      <c r="I562" s="291">
        <v>1</v>
      </c>
      <c r="J562" s="291">
        <v>0.99602549681289831</v>
      </c>
      <c r="K562" s="291">
        <v>0.99602999999999997</v>
      </c>
    </row>
    <row r="563" spans="1:11">
      <c r="A563" s="269" t="s">
        <v>992</v>
      </c>
      <c r="B563" s="32">
        <v>1</v>
      </c>
      <c r="C563" s="32">
        <v>1</v>
      </c>
      <c r="D563" s="32">
        <v>1</v>
      </c>
      <c r="E563" s="32">
        <v>0</v>
      </c>
      <c r="F563" s="291">
        <v>239</v>
      </c>
      <c r="G563" s="291">
        <v>349</v>
      </c>
      <c r="H563" s="291">
        <v>269</v>
      </c>
      <c r="I563" s="291">
        <v>0</v>
      </c>
      <c r="J563" s="291">
        <v>259.7471852610031</v>
      </c>
      <c r="K563" s="291">
        <v>259.74718999999999</v>
      </c>
    </row>
    <row r="564" spans="1:11">
      <c r="A564" s="269" t="s">
        <v>993</v>
      </c>
      <c r="B564" s="32">
        <v>1</v>
      </c>
      <c r="C564" s="32">
        <v>1</v>
      </c>
      <c r="D564" s="32">
        <v>1</v>
      </c>
      <c r="E564" s="32">
        <v>0</v>
      </c>
      <c r="F564" s="291">
        <v>487</v>
      </c>
      <c r="G564" s="291">
        <v>499</v>
      </c>
      <c r="H564" s="291">
        <v>449</v>
      </c>
      <c r="I564" s="291">
        <v>0</v>
      </c>
      <c r="J564" s="291">
        <v>484.57420675537361</v>
      </c>
      <c r="K564" s="291">
        <v>484.57420999999999</v>
      </c>
    </row>
    <row r="565" spans="1:11">
      <c r="A565" s="269" t="s">
        <v>994</v>
      </c>
      <c r="B565" s="32">
        <v>1</v>
      </c>
      <c r="C565" s="32">
        <v>0</v>
      </c>
      <c r="D565" s="32">
        <v>0</v>
      </c>
      <c r="E565" s="32">
        <v>0</v>
      </c>
      <c r="F565" s="291">
        <v>359</v>
      </c>
      <c r="G565" s="291">
        <v>0</v>
      </c>
      <c r="H565" s="291">
        <v>0</v>
      </c>
      <c r="I565" s="291">
        <v>0</v>
      </c>
      <c r="J565" s="291">
        <v>359</v>
      </c>
      <c r="K565" s="291">
        <v>359</v>
      </c>
    </row>
    <row r="566" spans="1:11">
      <c r="A566" s="269" t="s">
        <v>996</v>
      </c>
      <c r="B566" s="32">
        <v>1</v>
      </c>
      <c r="C566" s="32">
        <v>1</v>
      </c>
      <c r="D566" s="32">
        <v>1</v>
      </c>
      <c r="E566" s="32">
        <v>0</v>
      </c>
      <c r="F566" s="291">
        <v>268.49261336656451</v>
      </c>
      <c r="G566" s="291">
        <v>475.48204124617575</v>
      </c>
      <c r="H566" s="291">
        <v>227.73588749065331</v>
      </c>
      <c r="I566" s="291">
        <v>0</v>
      </c>
      <c r="J566" s="291">
        <v>296.48890335759216</v>
      </c>
      <c r="K566" s="291">
        <v>296.4889</v>
      </c>
    </row>
    <row r="567" spans="1:11">
      <c r="A567" s="269" t="s">
        <v>998</v>
      </c>
      <c r="B567" s="32">
        <v>1</v>
      </c>
      <c r="C567" s="32">
        <v>1</v>
      </c>
      <c r="D567" s="32">
        <v>1</v>
      </c>
      <c r="E567" s="32">
        <v>0</v>
      </c>
      <c r="F567" s="291">
        <v>197.5702021180752</v>
      </c>
      <c r="G567" s="291">
        <v>399</v>
      </c>
      <c r="H567" s="291">
        <v>169</v>
      </c>
      <c r="I567" s="291">
        <v>0</v>
      </c>
      <c r="J567" s="291">
        <v>226.07470205534241</v>
      </c>
      <c r="K567" s="291">
        <v>226.07470000000001</v>
      </c>
    </row>
    <row r="568" spans="1:11">
      <c r="A568" s="269" t="s">
        <v>999</v>
      </c>
      <c r="B568" s="32">
        <v>1</v>
      </c>
      <c r="C568" s="32">
        <v>1</v>
      </c>
      <c r="D568" s="32">
        <v>1</v>
      </c>
      <c r="E568" s="32">
        <v>0</v>
      </c>
      <c r="F568" s="291">
        <v>388.38241851868116</v>
      </c>
      <c r="G568" s="291">
        <v>399</v>
      </c>
      <c r="H568" s="291">
        <v>339</v>
      </c>
      <c r="I568" s="291">
        <v>0</v>
      </c>
      <c r="J568" s="291">
        <v>384.44552915588639</v>
      </c>
      <c r="K568" s="291">
        <v>384.44553000000002</v>
      </c>
    </row>
    <row r="569" spans="1:11">
      <c r="A569" s="269" t="s">
        <v>1001</v>
      </c>
      <c r="B569" s="32">
        <v>1</v>
      </c>
      <c r="C569" s="32">
        <v>1</v>
      </c>
      <c r="D569" s="32">
        <v>1</v>
      </c>
      <c r="E569" s="32">
        <v>0</v>
      </c>
      <c r="F569" s="291">
        <v>117.74721824713825</v>
      </c>
      <c r="G569" s="291">
        <v>149</v>
      </c>
      <c r="H569" s="291">
        <v>169</v>
      </c>
      <c r="I569" s="291">
        <v>0</v>
      </c>
      <c r="J569" s="291">
        <v>128.4964374533904</v>
      </c>
      <c r="K569" s="291">
        <v>128.49644000000001</v>
      </c>
    </row>
    <row r="570" spans="1:11">
      <c r="A570" s="269" t="s">
        <v>1002</v>
      </c>
      <c r="B570" s="32">
        <v>1</v>
      </c>
      <c r="C570" s="32">
        <v>0</v>
      </c>
      <c r="D570" s="32">
        <v>0</v>
      </c>
      <c r="E570" s="32">
        <v>0</v>
      </c>
      <c r="F570" s="291">
        <v>196.9968600121062</v>
      </c>
      <c r="G570" s="291">
        <v>0</v>
      </c>
      <c r="H570" s="291">
        <v>0</v>
      </c>
      <c r="I570" s="291">
        <v>0</v>
      </c>
      <c r="J570" s="291">
        <v>196.9968600121062</v>
      </c>
      <c r="K570" s="291">
        <v>196.99686</v>
      </c>
    </row>
    <row r="571" spans="1:11">
      <c r="A571" s="269" t="s">
        <v>1004</v>
      </c>
      <c r="B571" s="32">
        <v>1</v>
      </c>
      <c r="C571" s="32">
        <v>1</v>
      </c>
      <c r="D571" s="32">
        <v>1</v>
      </c>
      <c r="E571" s="32">
        <v>0</v>
      </c>
      <c r="F571" s="291">
        <v>45.983333333333327</v>
      </c>
      <c r="G571" s="291">
        <v>32.9</v>
      </c>
      <c r="H571" s="291">
        <v>69.900000000000006</v>
      </c>
      <c r="I571" s="291">
        <v>0</v>
      </c>
      <c r="J571" s="291">
        <v>46.638314568406678</v>
      </c>
      <c r="K571" s="291">
        <v>46.638309999999997</v>
      </c>
    </row>
    <row r="572" spans="1:11">
      <c r="A572" s="269" t="s">
        <v>1006</v>
      </c>
      <c r="B572" s="32">
        <v>1</v>
      </c>
      <c r="C572" s="32">
        <v>1</v>
      </c>
      <c r="D572" s="32">
        <v>1</v>
      </c>
      <c r="E572" s="32">
        <v>0</v>
      </c>
      <c r="F572" s="291">
        <v>417.1375453698426</v>
      </c>
      <c r="G572" s="291">
        <v>349</v>
      </c>
      <c r="H572" s="291">
        <v>349</v>
      </c>
      <c r="I572" s="291">
        <v>0</v>
      </c>
      <c r="J572" s="291">
        <v>398.65602078129785</v>
      </c>
      <c r="K572" s="291">
        <v>398.65602000000001</v>
      </c>
    </row>
    <row r="573" spans="1:11">
      <c r="A573" s="269" t="s">
        <v>1008</v>
      </c>
      <c r="B573" s="32">
        <v>1</v>
      </c>
      <c r="C573" s="32">
        <v>1</v>
      </c>
      <c r="D573" s="32">
        <v>1</v>
      </c>
      <c r="E573" s="32">
        <v>0</v>
      </c>
      <c r="F573" s="291">
        <v>312.39999999999998</v>
      </c>
      <c r="G573" s="291">
        <v>419</v>
      </c>
      <c r="H573" s="291">
        <v>489</v>
      </c>
      <c r="I573" s="291">
        <v>0</v>
      </c>
      <c r="J573" s="291">
        <v>349.26693961105428</v>
      </c>
      <c r="K573" s="291">
        <v>349.26693999999998</v>
      </c>
    </row>
    <row r="574" spans="1:11">
      <c r="A574" s="269" t="s">
        <v>1009</v>
      </c>
      <c r="B574" s="32">
        <v>1</v>
      </c>
      <c r="C574" s="32">
        <v>0</v>
      </c>
      <c r="D574" s="32">
        <v>0</v>
      </c>
      <c r="E574" s="32">
        <v>0</v>
      </c>
      <c r="F574" s="291">
        <v>299</v>
      </c>
      <c r="G574" s="291">
        <v>0</v>
      </c>
      <c r="H574" s="291">
        <v>0</v>
      </c>
      <c r="I574" s="291">
        <v>0</v>
      </c>
      <c r="J574" s="291">
        <v>299</v>
      </c>
      <c r="K574" s="291">
        <v>299</v>
      </c>
    </row>
    <row r="575" spans="1:11">
      <c r="A575" s="269" t="s">
        <v>1011</v>
      </c>
      <c r="B575" s="32">
        <v>1</v>
      </c>
      <c r="C575" s="32">
        <v>0</v>
      </c>
      <c r="D575" s="32">
        <v>1</v>
      </c>
      <c r="E575" s="32">
        <v>0</v>
      </c>
      <c r="F575" s="291">
        <v>98.38</v>
      </c>
      <c r="G575" s="291">
        <v>0</v>
      </c>
      <c r="H575" s="291">
        <v>73.900000000000006</v>
      </c>
      <c r="I575" s="291">
        <v>0</v>
      </c>
      <c r="J575" s="291">
        <v>95.078323207776435</v>
      </c>
      <c r="K575" s="291">
        <v>95.078320000000005</v>
      </c>
    </row>
    <row r="576" spans="1:11">
      <c r="A576" s="269" t="s">
        <v>1013</v>
      </c>
      <c r="B576" s="32">
        <v>1</v>
      </c>
      <c r="C576" s="32">
        <v>1</v>
      </c>
      <c r="D576" s="32">
        <v>1</v>
      </c>
      <c r="E576" s="32">
        <v>0</v>
      </c>
      <c r="F576" s="291">
        <v>120.8</v>
      </c>
      <c r="G576" s="291">
        <v>158</v>
      </c>
      <c r="H576" s="291">
        <v>89</v>
      </c>
      <c r="I576" s="291">
        <v>0</v>
      </c>
      <c r="J576" s="291">
        <v>123.05076765609009</v>
      </c>
      <c r="K576" s="291">
        <v>123.05077</v>
      </c>
    </row>
    <row r="577" spans="1:11">
      <c r="A577" s="269" t="s">
        <v>1018</v>
      </c>
      <c r="B577" s="32">
        <v>1</v>
      </c>
      <c r="C577" s="32">
        <v>1</v>
      </c>
      <c r="D577" s="32">
        <v>1</v>
      </c>
      <c r="E577" s="32">
        <v>0</v>
      </c>
      <c r="F577" s="291">
        <v>45.78</v>
      </c>
      <c r="G577" s="291">
        <v>28.9</v>
      </c>
      <c r="H577" s="291">
        <v>45.9</v>
      </c>
      <c r="I577" s="291">
        <v>0</v>
      </c>
      <c r="J577" s="291">
        <v>43.132917093142275</v>
      </c>
      <c r="K577" s="291">
        <v>43.132919999999999</v>
      </c>
    </row>
    <row r="578" spans="1:11">
      <c r="A578" s="269" t="s">
        <v>1019</v>
      </c>
      <c r="B578" s="32">
        <v>1</v>
      </c>
      <c r="C578" s="32">
        <v>0</v>
      </c>
      <c r="D578" s="32">
        <v>0</v>
      </c>
      <c r="E578" s="32">
        <v>0</v>
      </c>
      <c r="F578" s="291">
        <v>36.5</v>
      </c>
      <c r="G578" s="291">
        <v>0</v>
      </c>
      <c r="H578" s="291">
        <v>0</v>
      </c>
      <c r="I578" s="291">
        <v>0</v>
      </c>
      <c r="J578" s="291">
        <v>36.5</v>
      </c>
      <c r="K578" s="291">
        <v>36.5</v>
      </c>
    </row>
    <row r="579" spans="1:11">
      <c r="A579" s="269" t="s">
        <v>1020</v>
      </c>
      <c r="B579" s="32">
        <v>1</v>
      </c>
      <c r="C579" s="32">
        <v>1</v>
      </c>
      <c r="D579" s="32">
        <v>0</v>
      </c>
      <c r="E579" s="32">
        <v>0</v>
      </c>
      <c r="F579" s="291">
        <v>50</v>
      </c>
      <c r="G579" s="291">
        <v>49</v>
      </c>
      <c r="H579" s="291">
        <v>0</v>
      </c>
      <c r="I579" s="291">
        <v>0</v>
      </c>
      <c r="J579" s="291">
        <v>49.822170900692839</v>
      </c>
      <c r="K579" s="291">
        <v>49.82217</v>
      </c>
    </row>
    <row r="580" spans="1:11">
      <c r="A580" s="269" t="s">
        <v>1021</v>
      </c>
      <c r="B580" s="32">
        <v>1</v>
      </c>
      <c r="C580" s="32">
        <v>1</v>
      </c>
      <c r="D580" s="32">
        <v>1</v>
      </c>
      <c r="E580" s="32">
        <v>0</v>
      </c>
      <c r="F580" s="291">
        <v>19.98</v>
      </c>
      <c r="G580" s="291">
        <v>14.9</v>
      </c>
      <c r="H580" s="291">
        <v>22.9</v>
      </c>
      <c r="I580" s="291">
        <v>0</v>
      </c>
      <c r="J580" s="291">
        <v>19.511013306038894</v>
      </c>
      <c r="K580" s="291">
        <v>19.511009999999999</v>
      </c>
    </row>
    <row r="581" spans="1:11">
      <c r="A581" s="269" t="s">
        <v>1022</v>
      </c>
      <c r="B581" s="32">
        <v>1</v>
      </c>
      <c r="C581" s="32">
        <v>1</v>
      </c>
      <c r="D581" s="32">
        <v>1</v>
      </c>
      <c r="E581" s="32">
        <v>0</v>
      </c>
      <c r="F581" s="291">
        <v>40.047887219158618</v>
      </c>
      <c r="G581" s="291">
        <v>39</v>
      </c>
      <c r="H581" s="291">
        <v>25.9</v>
      </c>
      <c r="I581" s="291">
        <v>0</v>
      </c>
      <c r="J581" s="291">
        <v>38.275328249786014</v>
      </c>
      <c r="K581" s="291">
        <v>38.275329999999997</v>
      </c>
    </row>
    <row r="582" spans="1:11">
      <c r="A582" s="269" t="s">
        <v>1029</v>
      </c>
      <c r="B582" s="32">
        <v>1</v>
      </c>
      <c r="C582" s="32">
        <v>0</v>
      </c>
      <c r="D582" s="32">
        <v>0</v>
      </c>
      <c r="E582" s="32">
        <v>0</v>
      </c>
      <c r="F582" s="291">
        <v>2</v>
      </c>
      <c r="G582" s="291">
        <v>0</v>
      </c>
      <c r="H582" s="291">
        <v>0</v>
      </c>
      <c r="I582" s="291">
        <v>0</v>
      </c>
      <c r="J582" s="291">
        <v>2</v>
      </c>
      <c r="K582" s="291">
        <v>2</v>
      </c>
    </row>
    <row r="583" spans="1:11">
      <c r="A583" s="269" t="s">
        <v>1030</v>
      </c>
      <c r="B583" s="32">
        <v>0</v>
      </c>
      <c r="C583" s="32">
        <v>0</v>
      </c>
      <c r="D583" s="32">
        <v>0</v>
      </c>
      <c r="E583" s="32">
        <v>1</v>
      </c>
      <c r="F583" s="291">
        <v>0</v>
      </c>
      <c r="G583" s="291">
        <v>0</v>
      </c>
      <c r="H583" s="291">
        <v>0</v>
      </c>
      <c r="I583" s="291">
        <v>2</v>
      </c>
      <c r="J583" s="291">
        <v>2</v>
      </c>
      <c r="K583" s="291">
        <v>2</v>
      </c>
    </row>
    <row r="584" spans="1:11">
      <c r="A584" s="269" t="s">
        <v>1032</v>
      </c>
      <c r="B584" s="32">
        <v>1</v>
      </c>
      <c r="C584" s="32">
        <v>0</v>
      </c>
      <c r="D584" s="32">
        <v>0</v>
      </c>
      <c r="E584" s="32">
        <v>1</v>
      </c>
      <c r="F584" s="291">
        <v>6.5</v>
      </c>
      <c r="G584" s="291">
        <v>0</v>
      </c>
      <c r="H584" s="291">
        <v>0</v>
      </c>
      <c r="I584" s="291">
        <v>1.8</v>
      </c>
      <c r="J584" s="291">
        <v>6.3529251700680271</v>
      </c>
      <c r="K584" s="291">
        <v>6.3529299999999997</v>
      </c>
    </row>
    <row r="585" spans="1:11">
      <c r="A585" s="269" t="s">
        <v>1033</v>
      </c>
      <c r="B585" s="32">
        <v>1</v>
      </c>
      <c r="C585" s="32">
        <v>0</v>
      </c>
      <c r="D585" s="32">
        <v>0</v>
      </c>
      <c r="E585" s="32">
        <v>0</v>
      </c>
      <c r="F585" s="291">
        <v>3.4666666666666668</v>
      </c>
      <c r="G585" s="291">
        <v>0</v>
      </c>
      <c r="H585" s="291">
        <v>0</v>
      </c>
      <c r="I585" s="291">
        <v>0</v>
      </c>
      <c r="J585" s="291">
        <v>3.4666666666666668</v>
      </c>
      <c r="K585" s="291">
        <v>3.4666700000000001</v>
      </c>
    </row>
    <row r="586" spans="1:11">
      <c r="A586" s="269" t="s">
        <v>1034</v>
      </c>
      <c r="B586" s="32">
        <v>0</v>
      </c>
      <c r="C586" s="32">
        <v>0</v>
      </c>
      <c r="D586" s="32">
        <v>0</v>
      </c>
      <c r="E586" s="32">
        <v>1</v>
      </c>
      <c r="F586" s="291">
        <v>0</v>
      </c>
      <c r="G586" s="291">
        <v>0</v>
      </c>
      <c r="H586" s="291">
        <v>0</v>
      </c>
      <c r="I586" s="291">
        <v>1</v>
      </c>
      <c r="J586" s="291">
        <v>1</v>
      </c>
      <c r="K586" s="291">
        <v>1</v>
      </c>
    </row>
    <row r="587" spans="1:11">
      <c r="A587" s="269" t="s">
        <v>1036</v>
      </c>
      <c r="B587" s="32">
        <v>1</v>
      </c>
      <c r="C587" s="32">
        <v>0</v>
      </c>
      <c r="D587" s="32">
        <v>0</v>
      </c>
      <c r="E587" s="32">
        <v>0</v>
      </c>
      <c r="F587" s="291">
        <v>2.4266666666666672</v>
      </c>
      <c r="G587" s="291">
        <v>0</v>
      </c>
      <c r="H587" s="291">
        <v>0</v>
      </c>
      <c r="I587" s="291">
        <v>0</v>
      </c>
      <c r="J587" s="291">
        <v>2.4266666666666672</v>
      </c>
      <c r="K587" s="291">
        <v>2.4266700000000001</v>
      </c>
    </row>
    <row r="588" spans="1:11">
      <c r="A588" s="269" t="s">
        <v>1037</v>
      </c>
      <c r="B588" s="32">
        <v>0</v>
      </c>
      <c r="C588" s="32">
        <v>0</v>
      </c>
      <c r="D588" s="32">
        <v>0</v>
      </c>
      <c r="E588" s="32">
        <v>1</v>
      </c>
      <c r="F588" s="291">
        <v>0</v>
      </c>
      <c r="G588" s="291">
        <v>0</v>
      </c>
      <c r="H588" s="291">
        <v>0</v>
      </c>
      <c r="I588" s="291">
        <v>3</v>
      </c>
      <c r="J588" s="291">
        <v>3</v>
      </c>
      <c r="K588" s="291">
        <v>3</v>
      </c>
    </row>
    <row r="589" spans="1:11">
      <c r="A589" s="269" t="s">
        <v>1041</v>
      </c>
      <c r="B589" s="32">
        <v>1</v>
      </c>
      <c r="C589" s="32">
        <v>0</v>
      </c>
      <c r="D589" s="32">
        <v>0</v>
      </c>
      <c r="E589" s="32">
        <v>1</v>
      </c>
      <c r="F589" s="291">
        <v>8.5</v>
      </c>
      <c r="G589" s="291">
        <v>0</v>
      </c>
      <c r="H589" s="291">
        <v>0</v>
      </c>
      <c r="I589" s="291">
        <v>1.9</v>
      </c>
      <c r="J589" s="291">
        <v>8.2934693877551027</v>
      </c>
      <c r="K589" s="291">
        <v>8.2934699999999992</v>
      </c>
    </row>
    <row r="590" spans="1:11">
      <c r="A590" s="269" t="s">
        <v>1043</v>
      </c>
      <c r="B590" s="32">
        <v>1</v>
      </c>
      <c r="C590" s="32">
        <v>0</v>
      </c>
      <c r="D590" s="32">
        <v>0</v>
      </c>
      <c r="E590" s="32">
        <v>0</v>
      </c>
      <c r="F590" s="291">
        <v>23.9</v>
      </c>
      <c r="G590" s="291">
        <v>0</v>
      </c>
      <c r="H590" s="291">
        <v>0</v>
      </c>
      <c r="I590" s="291">
        <v>0</v>
      </c>
      <c r="J590" s="291">
        <v>23.9</v>
      </c>
      <c r="K590" s="291">
        <v>23.9</v>
      </c>
    </row>
    <row r="591" spans="1:11">
      <c r="A591" s="269" t="s">
        <v>1045</v>
      </c>
      <c r="B591" s="32">
        <v>1</v>
      </c>
      <c r="C591" s="32">
        <v>0</v>
      </c>
      <c r="D591" s="32">
        <v>0</v>
      </c>
      <c r="E591" s="32">
        <v>0</v>
      </c>
      <c r="F591" s="291">
        <v>19.899999999999999</v>
      </c>
      <c r="G591" s="291">
        <v>0</v>
      </c>
      <c r="H591" s="291">
        <v>0</v>
      </c>
      <c r="I591" s="291">
        <v>0</v>
      </c>
      <c r="J591" s="291">
        <v>19.899999999999999</v>
      </c>
      <c r="K591" s="291">
        <v>19.899999999999999</v>
      </c>
    </row>
    <row r="592" spans="1:11">
      <c r="A592" s="269" t="s">
        <v>1047</v>
      </c>
      <c r="B592" s="32">
        <v>1</v>
      </c>
      <c r="C592" s="32">
        <v>0</v>
      </c>
      <c r="D592" s="32">
        <v>0</v>
      </c>
      <c r="E592" s="32">
        <v>0</v>
      </c>
      <c r="F592" s="291">
        <v>37.9</v>
      </c>
      <c r="G592" s="291">
        <v>0</v>
      </c>
      <c r="H592" s="291">
        <v>0</v>
      </c>
      <c r="I592" s="291">
        <v>0</v>
      </c>
      <c r="J592" s="291">
        <v>37.9</v>
      </c>
      <c r="K592" s="291">
        <v>37.9</v>
      </c>
    </row>
    <row r="593" spans="1:11">
      <c r="A593" s="269" t="s">
        <v>1048</v>
      </c>
      <c r="B593" s="32">
        <v>1</v>
      </c>
      <c r="C593" s="32">
        <v>0</v>
      </c>
      <c r="D593" s="32">
        <v>0</v>
      </c>
      <c r="E593" s="32">
        <v>0</v>
      </c>
      <c r="F593" s="291">
        <v>13.9</v>
      </c>
      <c r="G593" s="291">
        <v>0</v>
      </c>
      <c r="H593" s="291">
        <v>0</v>
      </c>
      <c r="I593" s="291">
        <v>0</v>
      </c>
      <c r="J593" s="291">
        <v>13.9</v>
      </c>
      <c r="K593" s="291">
        <v>13.9</v>
      </c>
    </row>
    <row r="594" spans="1:11">
      <c r="A594" s="269" t="s">
        <v>1050</v>
      </c>
      <c r="B594" s="32">
        <v>1</v>
      </c>
      <c r="C594" s="32">
        <v>0</v>
      </c>
      <c r="D594" s="32">
        <v>0</v>
      </c>
      <c r="E594" s="32">
        <v>0</v>
      </c>
      <c r="F594" s="291">
        <v>11.409026597667507</v>
      </c>
      <c r="G594" s="291">
        <v>0</v>
      </c>
      <c r="H594" s="291">
        <v>0</v>
      </c>
      <c r="I594" s="291">
        <v>0</v>
      </c>
      <c r="J594" s="291">
        <v>11.409026597667507</v>
      </c>
      <c r="K594" s="291">
        <v>11.40903</v>
      </c>
    </row>
    <row r="595" spans="1:11">
      <c r="A595" s="269" t="s">
        <v>1052</v>
      </c>
      <c r="B595" s="32">
        <v>1</v>
      </c>
      <c r="C595" s="32">
        <v>0</v>
      </c>
      <c r="D595" s="32">
        <v>0</v>
      </c>
      <c r="E595" s="32">
        <v>0</v>
      </c>
      <c r="F595" s="291">
        <v>10.9</v>
      </c>
      <c r="G595" s="291">
        <v>0</v>
      </c>
      <c r="H595" s="291">
        <v>0</v>
      </c>
      <c r="I595" s="291">
        <v>0</v>
      </c>
      <c r="J595" s="291">
        <v>10.9</v>
      </c>
      <c r="K595" s="291">
        <v>10.9</v>
      </c>
    </row>
    <row r="596" spans="1:11">
      <c r="A596" s="269" t="s">
        <v>1054</v>
      </c>
      <c r="B596" s="32">
        <v>1</v>
      </c>
      <c r="C596" s="32">
        <v>0</v>
      </c>
      <c r="D596" s="32">
        <v>0</v>
      </c>
      <c r="E596" s="32">
        <v>0</v>
      </c>
      <c r="F596" s="291">
        <v>9.9</v>
      </c>
      <c r="G596" s="291">
        <v>0</v>
      </c>
      <c r="H596" s="291">
        <v>0</v>
      </c>
      <c r="I596" s="291">
        <v>0</v>
      </c>
      <c r="J596" s="291">
        <v>9.9</v>
      </c>
      <c r="K596" s="291">
        <v>9.9</v>
      </c>
    </row>
    <row r="597" spans="1:11">
      <c r="A597" s="269" t="s">
        <v>1056</v>
      </c>
      <c r="B597" s="32">
        <v>1</v>
      </c>
      <c r="C597" s="32">
        <v>0</v>
      </c>
      <c r="D597" s="32">
        <v>0</v>
      </c>
      <c r="E597" s="32">
        <v>0</v>
      </c>
      <c r="F597" s="291">
        <v>3.5</v>
      </c>
      <c r="G597" s="291">
        <v>0</v>
      </c>
      <c r="H597" s="291">
        <v>0</v>
      </c>
      <c r="I597" s="291">
        <v>0</v>
      </c>
      <c r="J597" s="291">
        <v>3.5</v>
      </c>
      <c r="K597" s="291">
        <v>3.5</v>
      </c>
    </row>
    <row r="598" spans="1:11">
      <c r="A598" s="269" t="s">
        <v>1057</v>
      </c>
      <c r="B598" s="32">
        <v>1</v>
      </c>
      <c r="C598" s="32">
        <v>0</v>
      </c>
      <c r="D598" s="32">
        <v>1</v>
      </c>
      <c r="E598" s="32">
        <v>0</v>
      </c>
      <c r="F598" s="291">
        <v>2.5</v>
      </c>
      <c r="G598" s="291">
        <v>0</v>
      </c>
      <c r="H598" s="291">
        <v>2.5</v>
      </c>
      <c r="I598" s="291">
        <v>0</v>
      </c>
      <c r="J598" s="291">
        <v>2.5</v>
      </c>
      <c r="K598" s="291">
        <v>2.5</v>
      </c>
    </row>
    <row r="599" spans="1:11">
      <c r="A599" s="269" t="s">
        <v>1059</v>
      </c>
      <c r="B599" s="32">
        <v>1</v>
      </c>
      <c r="C599" s="32">
        <v>0</v>
      </c>
      <c r="D599" s="32">
        <v>1</v>
      </c>
      <c r="E599" s="32">
        <v>0</v>
      </c>
      <c r="F599" s="291">
        <v>6.9</v>
      </c>
      <c r="G599" s="291">
        <v>0</v>
      </c>
      <c r="H599" s="291">
        <v>5.9</v>
      </c>
      <c r="I599" s="291">
        <v>0</v>
      </c>
      <c r="J599" s="291">
        <v>6.7651275820170111</v>
      </c>
      <c r="K599" s="291">
        <v>6.7651300000000001</v>
      </c>
    </row>
    <row r="600" spans="1:11">
      <c r="A600" s="269" t="s">
        <v>1061</v>
      </c>
      <c r="B600" s="32">
        <v>1</v>
      </c>
      <c r="C600" s="32">
        <v>0</v>
      </c>
      <c r="D600" s="32">
        <v>1</v>
      </c>
      <c r="E600" s="32">
        <v>0</v>
      </c>
      <c r="F600" s="291">
        <v>3.5</v>
      </c>
      <c r="G600" s="291">
        <v>0</v>
      </c>
      <c r="H600" s="291">
        <v>3.5</v>
      </c>
      <c r="I600" s="291">
        <v>0</v>
      </c>
      <c r="J600" s="291">
        <v>3.5000000000000004</v>
      </c>
      <c r="K600" s="291">
        <v>3.5</v>
      </c>
    </row>
    <row r="601" spans="1:11">
      <c r="A601" s="269" t="s">
        <v>1062</v>
      </c>
      <c r="B601" s="32">
        <v>1</v>
      </c>
      <c r="C601" s="32">
        <v>0</v>
      </c>
      <c r="D601" s="32">
        <v>1</v>
      </c>
      <c r="E601" s="32">
        <v>0</v>
      </c>
      <c r="F601" s="291">
        <v>4.9000000000000004</v>
      </c>
      <c r="G601" s="291">
        <v>0</v>
      </c>
      <c r="H601" s="291">
        <v>4.9000000000000004</v>
      </c>
      <c r="I601" s="291">
        <v>0</v>
      </c>
      <c r="J601" s="291">
        <v>4.9000000000000004</v>
      </c>
      <c r="K601" s="291">
        <v>4.9000000000000004</v>
      </c>
    </row>
    <row r="602" spans="1:11">
      <c r="A602" s="269" t="s">
        <v>1070</v>
      </c>
      <c r="B602" s="32">
        <v>1</v>
      </c>
      <c r="C602" s="32">
        <v>0</v>
      </c>
      <c r="D602" s="32">
        <v>1</v>
      </c>
      <c r="E602" s="32">
        <v>0</v>
      </c>
      <c r="F602" s="291">
        <v>43</v>
      </c>
      <c r="G602" s="291">
        <v>0</v>
      </c>
      <c r="H602" s="291">
        <v>50</v>
      </c>
      <c r="I602" s="291">
        <v>0</v>
      </c>
      <c r="J602" s="291">
        <v>43.944106925880924</v>
      </c>
      <c r="K602" s="291">
        <v>43.944110000000002</v>
      </c>
    </row>
    <row r="603" spans="1:11">
      <c r="A603" s="269" t="s">
        <v>1075</v>
      </c>
      <c r="B603" s="32">
        <v>1</v>
      </c>
      <c r="C603" s="32">
        <v>0</v>
      </c>
      <c r="D603" s="32">
        <v>1</v>
      </c>
      <c r="E603" s="32">
        <v>0</v>
      </c>
      <c r="F603" s="291">
        <v>3.7</v>
      </c>
      <c r="G603" s="291">
        <v>0</v>
      </c>
      <c r="H603" s="291">
        <v>4.8</v>
      </c>
      <c r="I603" s="291">
        <v>0</v>
      </c>
      <c r="J603" s="291">
        <v>3.8483596597812877</v>
      </c>
      <c r="K603" s="291">
        <v>3.84836</v>
      </c>
    </row>
    <row r="604" spans="1:11">
      <c r="A604" s="269" t="s">
        <v>1076</v>
      </c>
      <c r="B604" s="32">
        <v>1</v>
      </c>
      <c r="C604" s="32">
        <v>0</v>
      </c>
      <c r="D604" s="32">
        <v>1</v>
      </c>
      <c r="E604" s="32">
        <v>0</v>
      </c>
      <c r="F604" s="291">
        <v>54.435778935619879</v>
      </c>
      <c r="G604" s="291">
        <v>0</v>
      </c>
      <c r="H604" s="291">
        <v>151.7769148588084</v>
      </c>
      <c r="I604" s="291">
        <v>0</v>
      </c>
      <c r="J604" s="291">
        <v>67.56441330679111</v>
      </c>
      <c r="K604" s="291">
        <v>67.564409999999995</v>
      </c>
    </row>
    <row r="605" spans="1:11">
      <c r="A605" s="269" t="s">
        <v>1077</v>
      </c>
      <c r="B605" s="32">
        <v>1</v>
      </c>
      <c r="C605" s="32">
        <v>0</v>
      </c>
      <c r="D605" s="32">
        <v>1</v>
      </c>
      <c r="E605" s="32">
        <v>1</v>
      </c>
      <c r="F605" s="291">
        <v>4.9000000000000004</v>
      </c>
      <c r="G605" s="291">
        <v>0</v>
      </c>
      <c r="H605" s="291">
        <v>4</v>
      </c>
      <c r="I605" s="291">
        <v>4.9000000000000004</v>
      </c>
      <c r="J605" s="291">
        <v>4.7819148936170217</v>
      </c>
      <c r="K605" s="291">
        <v>4.7819099999999999</v>
      </c>
    </row>
    <row r="606" spans="1:11">
      <c r="A606" s="269" t="s">
        <v>1078</v>
      </c>
      <c r="B606" s="32">
        <v>1</v>
      </c>
      <c r="C606" s="32">
        <v>0</v>
      </c>
      <c r="D606" s="32">
        <v>1</v>
      </c>
      <c r="E606" s="32">
        <v>0</v>
      </c>
      <c r="F606" s="291">
        <v>10.5</v>
      </c>
      <c r="G606" s="291">
        <v>0</v>
      </c>
      <c r="H606" s="291">
        <v>7.9</v>
      </c>
      <c r="I606" s="291">
        <v>0</v>
      </c>
      <c r="J606" s="291">
        <v>10.149331713244228</v>
      </c>
      <c r="K606" s="291">
        <v>10.149330000000001</v>
      </c>
    </row>
    <row r="607" spans="1:11">
      <c r="A607" s="269" t="s">
        <v>1079</v>
      </c>
      <c r="B607" s="32">
        <v>1</v>
      </c>
      <c r="C607" s="32">
        <v>0</v>
      </c>
      <c r="D607" s="32">
        <v>1</v>
      </c>
      <c r="E607" s="32">
        <v>1</v>
      </c>
      <c r="F607" s="291">
        <v>12.6</v>
      </c>
      <c r="G607" s="291">
        <v>0</v>
      </c>
      <c r="H607" s="291">
        <v>14.9</v>
      </c>
      <c r="I607" s="291">
        <v>14.9</v>
      </c>
      <c r="J607" s="291">
        <v>12.964302600472815</v>
      </c>
      <c r="K607" s="291">
        <v>12.9643</v>
      </c>
    </row>
    <row r="608" spans="1:11">
      <c r="A608" s="269" t="s">
        <v>1080</v>
      </c>
      <c r="B608" s="32">
        <v>1</v>
      </c>
      <c r="C608" s="32">
        <v>0</v>
      </c>
      <c r="D608" s="32">
        <v>1</v>
      </c>
      <c r="E608" s="32">
        <v>0</v>
      </c>
      <c r="F608" s="291">
        <v>4.7760000000000007</v>
      </c>
      <c r="G608" s="291">
        <v>0</v>
      </c>
      <c r="H608" s="291">
        <v>4.5</v>
      </c>
      <c r="I608" s="291">
        <v>0</v>
      </c>
      <c r="J608" s="291">
        <v>4.7387752126366953</v>
      </c>
      <c r="K608" s="291">
        <v>4.7387800000000002</v>
      </c>
    </row>
    <row r="609" spans="1:11">
      <c r="A609" s="269" t="s">
        <v>1081</v>
      </c>
      <c r="B609" s="32">
        <v>1</v>
      </c>
      <c r="C609" s="32">
        <v>0</v>
      </c>
      <c r="D609" s="32">
        <v>1</v>
      </c>
      <c r="E609" s="32">
        <v>0</v>
      </c>
      <c r="F609" s="291">
        <v>11.76</v>
      </c>
      <c r="G609" s="291">
        <v>0</v>
      </c>
      <c r="H609" s="291">
        <v>13.5</v>
      </c>
      <c r="I609" s="291">
        <v>0</v>
      </c>
      <c r="J609" s="291">
        <v>11.994678007290402</v>
      </c>
      <c r="K609" s="291">
        <v>11.994680000000001</v>
      </c>
    </row>
    <row r="610" spans="1:11">
      <c r="A610" s="269" t="s">
        <v>1082</v>
      </c>
      <c r="B610" s="32">
        <v>1</v>
      </c>
      <c r="C610" s="32">
        <v>0</v>
      </c>
      <c r="D610" s="32">
        <v>1</v>
      </c>
      <c r="E610" s="32">
        <v>0</v>
      </c>
      <c r="F610" s="291">
        <v>3.3</v>
      </c>
      <c r="G610" s="291">
        <v>0</v>
      </c>
      <c r="H610" s="291">
        <v>4.5</v>
      </c>
      <c r="I610" s="291">
        <v>0</v>
      </c>
      <c r="J610" s="291">
        <v>3.4618469015795874</v>
      </c>
      <c r="K610" s="291">
        <v>3.4618500000000001</v>
      </c>
    </row>
    <row r="611" spans="1:11">
      <c r="A611" s="269" t="s">
        <v>1090</v>
      </c>
      <c r="B611" s="32">
        <v>1</v>
      </c>
      <c r="C611" s="32">
        <v>0</v>
      </c>
      <c r="D611" s="32">
        <v>1</v>
      </c>
      <c r="E611" s="32">
        <v>1</v>
      </c>
      <c r="F611" s="291">
        <v>3.9857365426766029</v>
      </c>
      <c r="G611" s="291">
        <v>0</v>
      </c>
      <c r="H611" s="291">
        <v>4.1500000000000004</v>
      </c>
      <c r="I611" s="291">
        <v>4.34</v>
      </c>
      <c r="J611" s="291">
        <v>4.0169201162952035</v>
      </c>
      <c r="K611" s="291">
        <v>4.0169199999999998</v>
      </c>
    </row>
    <row r="612" spans="1:11">
      <c r="A612" s="269" t="s">
        <v>1091</v>
      </c>
      <c r="B612" s="32">
        <v>1</v>
      </c>
      <c r="C612" s="32">
        <v>0</v>
      </c>
      <c r="D612" s="32">
        <v>1</v>
      </c>
      <c r="E612" s="32">
        <v>1</v>
      </c>
      <c r="F612" s="291">
        <v>6.2584615384615381</v>
      </c>
      <c r="G612" s="291">
        <v>0</v>
      </c>
      <c r="H612" s="291">
        <v>6.4550000000000001</v>
      </c>
      <c r="I612" s="291">
        <v>6.46</v>
      </c>
      <c r="J612" s="291">
        <v>6.2897276777595916</v>
      </c>
      <c r="K612" s="291">
        <v>6.2897299999999996</v>
      </c>
    </row>
    <row r="613" spans="1:11">
      <c r="A613" s="269" t="s">
        <v>1092</v>
      </c>
      <c r="B613" s="32">
        <v>1</v>
      </c>
      <c r="C613" s="32">
        <v>0</v>
      </c>
      <c r="D613" s="32">
        <v>1</v>
      </c>
      <c r="E613" s="32">
        <v>1</v>
      </c>
      <c r="F613" s="291">
        <v>4.2329999999999997</v>
      </c>
      <c r="G613" s="291">
        <v>0</v>
      </c>
      <c r="H613" s="291">
        <v>4.24</v>
      </c>
      <c r="I613" s="291">
        <v>4.57</v>
      </c>
      <c r="J613" s="291">
        <v>4.2430803782505917</v>
      </c>
      <c r="K613" s="291">
        <v>4.24308</v>
      </c>
    </row>
    <row r="614" spans="1:11">
      <c r="A614" s="269" t="s">
        <v>1094</v>
      </c>
      <c r="B614" s="32">
        <v>1</v>
      </c>
      <c r="C614" s="32">
        <v>0</v>
      </c>
      <c r="D614" s="32">
        <v>1</v>
      </c>
      <c r="E614" s="32">
        <v>1</v>
      </c>
      <c r="F614" s="291">
        <v>5.6917761481546831</v>
      </c>
      <c r="G614" s="291">
        <v>0</v>
      </c>
      <c r="H614" s="291">
        <v>5.5250000000000004</v>
      </c>
      <c r="I614" s="291">
        <v>5.2</v>
      </c>
      <c r="J614" s="291">
        <v>5.6565243705509864</v>
      </c>
      <c r="K614" s="291">
        <v>5.6565200000000004</v>
      </c>
    </row>
    <row r="615" spans="1:11">
      <c r="A615" s="269" t="s">
        <v>1095</v>
      </c>
      <c r="B615" s="32">
        <v>1</v>
      </c>
      <c r="C615" s="32">
        <v>0</v>
      </c>
      <c r="D615" s="32">
        <v>0</v>
      </c>
      <c r="E615" s="32">
        <v>0</v>
      </c>
      <c r="F615" s="291">
        <v>2.4043352530344677</v>
      </c>
      <c r="G615" s="291">
        <v>0</v>
      </c>
      <c r="H615" s="291">
        <v>0</v>
      </c>
      <c r="I615" s="291">
        <v>0</v>
      </c>
      <c r="J615" s="291">
        <v>2.4043352530344677</v>
      </c>
      <c r="K615" s="291">
        <v>2.4043399999999999</v>
      </c>
    </row>
    <row r="616" spans="1:11">
      <c r="A616" s="269" t="s">
        <v>1096</v>
      </c>
      <c r="B616" s="32">
        <v>1</v>
      </c>
      <c r="C616" s="32">
        <v>0</v>
      </c>
      <c r="D616" s="32">
        <v>1</v>
      </c>
      <c r="E616" s="32">
        <v>0</v>
      </c>
      <c r="F616" s="291">
        <v>7.7546139108395877</v>
      </c>
      <c r="G616" s="291">
        <v>0</v>
      </c>
      <c r="H616" s="291">
        <v>8.453136573826443</v>
      </c>
      <c r="I616" s="291">
        <v>0</v>
      </c>
      <c r="J616" s="291">
        <v>7.8488253514125423</v>
      </c>
      <c r="K616" s="291">
        <v>7.8488300000000004</v>
      </c>
    </row>
    <row r="617" spans="1:11">
      <c r="A617" s="269" t="s">
        <v>1098</v>
      </c>
      <c r="B617" s="32">
        <v>1</v>
      </c>
      <c r="C617" s="32">
        <v>0</v>
      </c>
      <c r="D617" s="32">
        <v>0</v>
      </c>
      <c r="E617" s="32">
        <v>1</v>
      </c>
      <c r="F617" s="291">
        <v>8.1699999999999982</v>
      </c>
      <c r="G617" s="291">
        <v>0</v>
      </c>
      <c r="H617" s="291">
        <v>0</v>
      </c>
      <c r="I617" s="291">
        <v>4.5999999999999996</v>
      </c>
      <c r="J617" s="291">
        <v>8.0582857142857129</v>
      </c>
      <c r="K617" s="291">
        <v>8.0582899999999995</v>
      </c>
    </row>
    <row r="618" spans="1:11">
      <c r="A618" s="269" t="s">
        <v>1099</v>
      </c>
      <c r="B618" s="32">
        <v>1</v>
      </c>
      <c r="C618" s="32">
        <v>0</v>
      </c>
      <c r="D618" s="32">
        <v>1</v>
      </c>
      <c r="E618" s="32">
        <v>1</v>
      </c>
      <c r="F618" s="291">
        <v>3.5784615384615384</v>
      </c>
      <c r="G618" s="291">
        <v>0</v>
      </c>
      <c r="H618" s="291">
        <v>3.68</v>
      </c>
      <c r="I618" s="291">
        <v>3.71</v>
      </c>
      <c r="J618" s="291">
        <v>3.595360065466449</v>
      </c>
      <c r="K618" s="291">
        <v>3.5953599999999999</v>
      </c>
    </row>
    <row r="619" spans="1:11">
      <c r="A619" s="269" t="s">
        <v>1100</v>
      </c>
      <c r="B619" s="32">
        <v>1</v>
      </c>
      <c r="C619" s="32">
        <v>0</v>
      </c>
      <c r="D619" s="32">
        <v>1</v>
      </c>
      <c r="E619" s="32">
        <v>1</v>
      </c>
      <c r="F619" s="291">
        <v>3.8730769230769231</v>
      </c>
      <c r="G619" s="291">
        <v>0</v>
      </c>
      <c r="H619" s="291">
        <v>4.07</v>
      </c>
      <c r="I619" s="291">
        <v>3.44</v>
      </c>
      <c r="J619" s="291">
        <v>3.887140389161666</v>
      </c>
      <c r="K619" s="291">
        <v>3.88714</v>
      </c>
    </row>
    <row r="620" spans="1:11">
      <c r="A620" s="269" t="s">
        <v>1102</v>
      </c>
      <c r="B620" s="32">
        <v>1</v>
      </c>
      <c r="C620" s="32">
        <v>0</v>
      </c>
      <c r="D620" s="32">
        <v>1</v>
      </c>
      <c r="E620" s="32">
        <v>0</v>
      </c>
      <c r="F620" s="291">
        <v>2.4308333333333327</v>
      </c>
      <c r="G620" s="291">
        <v>0</v>
      </c>
      <c r="H620" s="291">
        <v>2.4450000000000003</v>
      </c>
      <c r="I620" s="291">
        <v>0</v>
      </c>
      <c r="J620" s="291">
        <v>2.4327440259214255</v>
      </c>
      <c r="K620" s="291">
        <v>2.4327399999999999</v>
      </c>
    </row>
    <row r="621" spans="1:11">
      <c r="A621" s="269" t="s">
        <v>1104</v>
      </c>
      <c r="B621" s="32">
        <v>1</v>
      </c>
      <c r="C621" s="32">
        <v>0</v>
      </c>
      <c r="D621" s="32">
        <v>1</v>
      </c>
      <c r="E621" s="32">
        <v>1</v>
      </c>
      <c r="F621" s="291">
        <v>2.7915384615384609</v>
      </c>
      <c r="G621" s="291">
        <v>0</v>
      </c>
      <c r="H621" s="291">
        <v>2.9950000000000001</v>
      </c>
      <c r="I621" s="291">
        <v>3.13</v>
      </c>
      <c r="J621" s="291">
        <v>2.8274354428077828</v>
      </c>
      <c r="K621" s="291">
        <v>2.8274400000000002</v>
      </c>
    </row>
    <row r="622" spans="1:11">
      <c r="A622" s="269" t="s">
        <v>1105</v>
      </c>
      <c r="B622" s="32">
        <v>1</v>
      </c>
      <c r="C622" s="32">
        <v>0</v>
      </c>
      <c r="D622" s="32">
        <v>1</v>
      </c>
      <c r="E622" s="32">
        <v>1</v>
      </c>
      <c r="F622" s="291">
        <v>2.3152655725762266</v>
      </c>
      <c r="G622" s="291">
        <v>0</v>
      </c>
      <c r="H622" s="291">
        <v>2.77</v>
      </c>
      <c r="I622" s="291">
        <v>2.2400000000000002</v>
      </c>
      <c r="J622" s="291">
        <v>2.3728830823572973</v>
      </c>
      <c r="K622" s="291">
        <v>2.3728799999999999</v>
      </c>
    </row>
    <row r="623" spans="1:11">
      <c r="A623" s="269" t="s">
        <v>1106</v>
      </c>
      <c r="B623" s="32">
        <v>1</v>
      </c>
      <c r="C623" s="32">
        <v>0</v>
      </c>
      <c r="D623" s="32">
        <v>0</v>
      </c>
      <c r="E623" s="32">
        <v>0</v>
      </c>
      <c r="F623" s="291">
        <v>1.6388888888888888</v>
      </c>
      <c r="G623" s="291">
        <v>0</v>
      </c>
      <c r="H623" s="291">
        <v>0</v>
      </c>
      <c r="I623" s="291">
        <v>0</v>
      </c>
      <c r="J623" s="291">
        <v>1.6388888888888888</v>
      </c>
      <c r="K623" s="291">
        <v>1.63889</v>
      </c>
    </row>
    <row r="624" spans="1:11">
      <c r="A624" s="269" t="s">
        <v>1108</v>
      </c>
      <c r="B624" s="32">
        <v>1</v>
      </c>
      <c r="C624" s="32">
        <v>0</v>
      </c>
      <c r="D624" s="32">
        <v>1</v>
      </c>
      <c r="E624" s="32">
        <v>0</v>
      </c>
      <c r="F624" s="291">
        <v>4.4416666666666664</v>
      </c>
      <c r="G624" s="291">
        <v>0</v>
      </c>
      <c r="H624" s="291">
        <v>5.0999999999999996</v>
      </c>
      <c r="I624" s="291">
        <v>0</v>
      </c>
      <c r="J624" s="291">
        <v>4.5304576751721353</v>
      </c>
      <c r="K624" s="291">
        <v>4.5304599999999997</v>
      </c>
    </row>
    <row r="625" spans="1:11">
      <c r="A625" s="269" t="s">
        <v>1109</v>
      </c>
      <c r="B625" s="32">
        <v>1</v>
      </c>
      <c r="C625" s="32">
        <v>0</v>
      </c>
      <c r="D625" s="32">
        <v>1</v>
      </c>
      <c r="E625" s="32">
        <v>1</v>
      </c>
      <c r="F625" s="291">
        <v>7.1107692307692307</v>
      </c>
      <c r="G625" s="291">
        <v>0</v>
      </c>
      <c r="H625" s="291">
        <v>7.1</v>
      </c>
      <c r="I625" s="291">
        <v>7.5</v>
      </c>
      <c r="J625" s="291">
        <v>7.1199381705764697</v>
      </c>
      <c r="K625" s="291">
        <v>7.1199399999999997</v>
      </c>
    </row>
    <row r="626" spans="1:11">
      <c r="A626" s="269" t="s">
        <v>1110</v>
      </c>
      <c r="B626" s="32">
        <v>1</v>
      </c>
      <c r="C626" s="32">
        <v>0</v>
      </c>
      <c r="D626" s="32">
        <v>1</v>
      </c>
      <c r="E626" s="32">
        <v>0</v>
      </c>
      <c r="F626" s="291">
        <v>5.8172727272727265</v>
      </c>
      <c r="G626" s="291">
        <v>0</v>
      </c>
      <c r="H626" s="291">
        <v>5.95</v>
      </c>
      <c r="I626" s="291">
        <v>0</v>
      </c>
      <c r="J626" s="291">
        <v>5.8351739754777423</v>
      </c>
      <c r="K626" s="291">
        <v>5.8351699999999997</v>
      </c>
    </row>
    <row r="627" spans="1:11">
      <c r="A627" s="269" t="s">
        <v>1112</v>
      </c>
      <c r="B627" s="32">
        <v>1</v>
      </c>
      <c r="C627" s="32">
        <v>0</v>
      </c>
      <c r="D627" s="32">
        <v>1</v>
      </c>
      <c r="E627" s="32">
        <v>1</v>
      </c>
      <c r="F627" s="291">
        <v>4.5590258604644438</v>
      </c>
      <c r="G627" s="291">
        <v>0</v>
      </c>
      <c r="H627" s="291">
        <v>5.0999999999999996</v>
      </c>
      <c r="I627" s="291">
        <v>4.9000000000000004</v>
      </c>
      <c r="J627" s="291">
        <v>4.6392747194452539</v>
      </c>
      <c r="K627" s="291">
        <v>4.6392699999999998</v>
      </c>
    </row>
    <row r="628" spans="1:11">
      <c r="A628" s="269" t="s">
        <v>1113</v>
      </c>
      <c r="B628" s="32">
        <v>1</v>
      </c>
      <c r="C628" s="32">
        <v>0</v>
      </c>
      <c r="D628" s="32">
        <v>1</v>
      </c>
      <c r="E628" s="32">
        <v>1</v>
      </c>
      <c r="F628" s="291">
        <v>5.452993509611062</v>
      </c>
      <c r="G628" s="291">
        <v>0</v>
      </c>
      <c r="H628" s="291">
        <v>5.2</v>
      </c>
      <c r="I628" s="291">
        <v>4.95</v>
      </c>
      <c r="J628" s="291">
        <v>5.4061245612802331</v>
      </c>
      <c r="K628" s="291">
        <v>5.4061199999999996</v>
      </c>
    </row>
    <row r="629" spans="1:11">
      <c r="A629" s="269" t="s">
        <v>1114</v>
      </c>
      <c r="B629" s="32">
        <v>1</v>
      </c>
      <c r="C629" s="32">
        <v>0</v>
      </c>
      <c r="D629" s="32">
        <v>0</v>
      </c>
      <c r="E629" s="32">
        <v>0</v>
      </c>
      <c r="F629" s="291">
        <v>4.0679884292865012</v>
      </c>
      <c r="G629" s="291">
        <v>0</v>
      </c>
      <c r="H629" s="291">
        <v>0</v>
      </c>
      <c r="I629" s="291">
        <v>0</v>
      </c>
      <c r="J629" s="291">
        <v>4.0679884292865012</v>
      </c>
      <c r="K629" s="291">
        <v>4.06799</v>
      </c>
    </row>
    <row r="630" spans="1:11">
      <c r="A630" s="269" t="s">
        <v>1116</v>
      </c>
      <c r="B630" s="32">
        <v>1</v>
      </c>
      <c r="C630" s="32">
        <v>0</v>
      </c>
      <c r="D630" s="32">
        <v>1</v>
      </c>
      <c r="E630" s="32">
        <v>1</v>
      </c>
      <c r="F630" s="291">
        <v>3.733636363636363</v>
      </c>
      <c r="G630" s="291">
        <v>0</v>
      </c>
      <c r="H630" s="291">
        <v>3.9450000000000003</v>
      </c>
      <c r="I630" s="291">
        <v>2.7</v>
      </c>
      <c r="J630" s="291">
        <v>3.7332672469374586</v>
      </c>
      <c r="K630" s="291">
        <v>3.7332700000000001</v>
      </c>
    </row>
    <row r="631" spans="1:11">
      <c r="A631" s="269" t="s">
        <v>1117</v>
      </c>
      <c r="B631" s="32">
        <v>1</v>
      </c>
      <c r="C631" s="32">
        <v>0</v>
      </c>
      <c r="D631" s="32">
        <v>1</v>
      </c>
      <c r="E631" s="32">
        <v>0</v>
      </c>
      <c r="F631" s="291">
        <v>4.5866666666666669</v>
      </c>
      <c r="G631" s="291">
        <v>0</v>
      </c>
      <c r="H631" s="291">
        <v>4.4250000000000007</v>
      </c>
      <c r="I631" s="291">
        <v>0</v>
      </c>
      <c r="J631" s="291">
        <v>4.564862292426084</v>
      </c>
      <c r="K631" s="291">
        <v>4.5648600000000004</v>
      </c>
    </row>
    <row r="632" spans="1:11">
      <c r="A632" s="269" t="s">
        <v>2198</v>
      </c>
      <c r="B632" s="32">
        <v>1</v>
      </c>
      <c r="C632" s="32">
        <v>0</v>
      </c>
      <c r="D632" s="32">
        <v>0</v>
      </c>
      <c r="E632" s="32">
        <v>1</v>
      </c>
      <c r="F632" s="291">
        <v>2.2833333333333337</v>
      </c>
      <c r="G632" s="291">
        <v>0</v>
      </c>
      <c r="H632" s="291">
        <v>0</v>
      </c>
      <c r="I632" s="291">
        <v>1.99</v>
      </c>
      <c r="J632" s="291">
        <v>2.274154195011338</v>
      </c>
      <c r="K632" s="291">
        <v>2.2741500000000001</v>
      </c>
    </row>
    <row r="633" spans="1:11">
      <c r="A633" s="269" t="s">
        <v>1119</v>
      </c>
      <c r="B633" s="32">
        <v>1</v>
      </c>
      <c r="C633" s="32">
        <v>0</v>
      </c>
      <c r="D633" s="32">
        <v>1</v>
      </c>
      <c r="E633" s="32">
        <v>1</v>
      </c>
      <c r="F633" s="291">
        <v>2.2749999999999999</v>
      </c>
      <c r="G633" s="291">
        <v>0</v>
      </c>
      <c r="H633" s="291">
        <v>2.85</v>
      </c>
      <c r="I633" s="291">
        <v>2.6</v>
      </c>
      <c r="J633" s="291">
        <v>2.3592789598108745</v>
      </c>
      <c r="K633" s="291">
        <v>2.35928</v>
      </c>
    </row>
    <row r="634" spans="1:11">
      <c r="A634" s="269" t="s">
        <v>1120</v>
      </c>
      <c r="B634" s="32">
        <v>1</v>
      </c>
      <c r="C634" s="32">
        <v>0</v>
      </c>
      <c r="D634" s="32">
        <v>0</v>
      </c>
      <c r="E634" s="32">
        <v>0</v>
      </c>
      <c r="F634" s="291">
        <v>3.18</v>
      </c>
      <c r="G634" s="291">
        <v>0</v>
      </c>
      <c r="H634" s="291">
        <v>0</v>
      </c>
      <c r="I634" s="291">
        <v>0</v>
      </c>
      <c r="J634" s="291">
        <v>3.18</v>
      </c>
      <c r="K634" s="291">
        <v>3.18</v>
      </c>
    </row>
    <row r="635" spans="1:11">
      <c r="A635" s="269" t="s">
        <v>1124</v>
      </c>
      <c r="B635" s="32">
        <v>1</v>
      </c>
      <c r="C635" s="32">
        <v>0</v>
      </c>
      <c r="D635" s="32">
        <v>1</v>
      </c>
      <c r="E635" s="32">
        <v>1</v>
      </c>
      <c r="F635" s="291">
        <v>1.6553846153846157</v>
      </c>
      <c r="G635" s="291">
        <v>0</v>
      </c>
      <c r="H635" s="291">
        <v>1.9</v>
      </c>
      <c r="I635" s="291">
        <v>1.2</v>
      </c>
      <c r="J635" s="291">
        <v>1.6750991089288965</v>
      </c>
      <c r="K635" s="291">
        <v>1.6751</v>
      </c>
    </row>
    <row r="636" spans="1:11">
      <c r="A636" s="269" t="s">
        <v>1125</v>
      </c>
      <c r="B636" s="32">
        <v>1</v>
      </c>
      <c r="C636" s="32">
        <v>0</v>
      </c>
      <c r="D636" s="32">
        <v>1</v>
      </c>
      <c r="E636" s="32">
        <v>0</v>
      </c>
      <c r="F636" s="291">
        <v>1.5816666666666668</v>
      </c>
      <c r="G636" s="291">
        <v>0</v>
      </c>
      <c r="H636" s="291">
        <v>1.9</v>
      </c>
      <c r="I636" s="291">
        <v>0</v>
      </c>
      <c r="J636" s="291">
        <v>1.6246010530579182</v>
      </c>
      <c r="K636" s="291">
        <v>1.6246</v>
      </c>
    </row>
    <row r="637" spans="1:11">
      <c r="A637" s="269" t="s">
        <v>1127</v>
      </c>
      <c r="B637" s="32">
        <v>1</v>
      </c>
      <c r="C637" s="32">
        <v>0</v>
      </c>
      <c r="D637" s="32">
        <v>1</v>
      </c>
      <c r="E637" s="32">
        <v>0</v>
      </c>
      <c r="F637" s="291">
        <v>4.4823177491925055</v>
      </c>
      <c r="G637" s="291">
        <v>0</v>
      </c>
      <c r="H637" s="291">
        <v>5.99</v>
      </c>
      <c r="I637" s="291">
        <v>0</v>
      </c>
      <c r="J637" s="291">
        <v>4.6856624999089478</v>
      </c>
      <c r="K637" s="291">
        <v>4.6856600000000004</v>
      </c>
    </row>
    <row r="638" spans="1:11">
      <c r="A638" s="269" t="s">
        <v>1128</v>
      </c>
      <c r="B638" s="32">
        <v>1</v>
      </c>
      <c r="C638" s="32">
        <v>0</v>
      </c>
      <c r="D638" s="32">
        <v>1</v>
      </c>
      <c r="E638" s="32">
        <v>0</v>
      </c>
      <c r="F638" s="291">
        <v>5.2825203754869685</v>
      </c>
      <c r="G638" s="291">
        <v>0</v>
      </c>
      <c r="H638" s="291">
        <v>5.7013995999050442</v>
      </c>
      <c r="I638" s="291">
        <v>0</v>
      </c>
      <c r="J638" s="291">
        <v>5.3390156293270739</v>
      </c>
      <c r="K638" s="291">
        <v>5.3390199999999997</v>
      </c>
    </row>
    <row r="639" spans="1:11">
      <c r="A639" s="269" t="s">
        <v>1129</v>
      </c>
      <c r="B639" s="32">
        <v>1</v>
      </c>
      <c r="C639" s="32">
        <v>0</v>
      </c>
      <c r="D639" s="32">
        <v>1</v>
      </c>
      <c r="E639" s="32">
        <v>0</v>
      </c>
      <c r="F639" s="291">
        <v>4.46</v>
      </c>
      <c r="G639" s="291">
        <v>0</v>
      </c>
      <c r="H639" s="291">
        <v>3.9</v>
      </c>
      <c r="I639" s="291">
        <v>0</v>
      </c>
      <c r="J639" s="291">
        <v>4.3844714459295266</v>
      </c>
      <c r="K639" s="291">
        <v>4.3844700000000003</v>
      </c>
    </row>
    <row r="640" spans="1:11">
      <c r="A640" s="269" t="s">
        <v>1131</v>
      </c>
      <c r="B640" s="32">
        <v>1</v>
      </c>
      <c r="C640" s="32">
        <v>0</v>
      </c>
      <c r="D640" s="32">
        <v>1</v>
      </c>
      <c r="E640" s="32">
        <v>1</v>
      </c>
      <c r="F640" s="291">
        <v>3.8666666666666667</v>
      </c>
      <c r="G640" s="291">
        <v>0</v>
      </c>
      <c r="H640" s="291">
        <v>4.9000000000000004</v>
      </c>
      <c r="I640" s="291">
        <v>2.9</v>
      </c>
      <c r="J640" s="291">
        <v>3.9759653270291571</v>
      </c>
      <c r="K640" s="291">
        <v>3.9759699999999998</v>
      </c>
    </row>
    <row r="641" spans="1:11">
      <c r="A641" s="269" t="s">
        <v>1135</v>
      </c>
      <c r="B641" s="32">
        <v>1</v>
      </c>
      <c r="C641" s="32">
        <v>0</v>
      </c>
      <c r="D641" s="32">
        <v>1</v>
      </c>
      <c r="E641" s="32">
        <v>1</v>
      </c>
      <c r="F641" s="291">
        <v>1.7086224380100314</v>
      </c>
      <c r="G641" s="291">
        <v>0</v>
      </c>
      <c r="H641" s="291">
        <v>1.8</v>
      </c>
      <c r="I641" s="291">
        <v>1.5</v>
      </c>
      <c r="J641" s="291">
        <v>1.7149399241881118</v>
      </c>
      <c r="K641" s="291">
        <v>1.7149399999999999</v>
      </c>
    </row>
    <row r="642" spans="1:11">
      <c r="A642" s="269" t="s">
        <v>1136</v>
      </c>
      <c r="B642" s="32">
        <v>1</v>
      </c>
      <c r="C642" s="32">
        <v>0</v>
      </c>
      <c r="D642" s="32">
        <v>1</v>
      </c>
      <c r="E642" s="32">
        <v>1</v>
      </c>
      <c r="F642" s="291">
        <v>2.2800000000000002</v>
      </c>
      <c r="G642" s="291">
        <v>0</v>
      </c>
      <c r="H642" s="291">
        <v>1.9557249251279958</v>
      </c>
      <c r="I642" s="291">
        <v>1.8527920343317856</v>
      </c>
      <c r="J642" s="291">
        <v>2.2258388693603295</v>
      </c>
      <c r="K642" s="291">
        <v>2.2258399999999998</v>
      </c>
    </row>
    <row r="643" spans="1:11">
      <c r="A643" s="269" t="s">
        <v>1138</v>
      </c>
      <c r="B643" s="32">
        <v>1</v>
      </c>
      <c r="C643" s="32">
        <v>0</v>
      </c>
      <c r="D643" s="32">
        <v>1</v>
      </c>
      <c r="E643" s="32">
        <v>1</v>
      </c>
      <c r="F643" s="291">
        <v>3.35</v>
      </c>
      <c r="G643" s="291">
        <v>0</v>
      </c>
      <c r="H643" s="291">
        <v>4.5</v>
      </c>
      <c r="I643" s="291">
        <v>4.8499999999999996</v>
      </c>
      <c r="J643" s="291">
        <v>3.541666666666667</v>
      </c>
      <c r="K643" s="291">
        <v>3.5416699999999999</v>
      </c>
    </row>
    <row r="644" spans="1:11">
      <c r="A644" s="269" t="s">
        <v>1139</v>
      </c>
      <c r="B644" s="32">
        <v>1</v>
      </c>
      <c r="C644" s="32">
        <v>0</v>
      </c>
      <c r="D644" s="32">
        <v>0</v>
      </c>
      <c r="E644" s="32">
        <v>1</v>
      </c>
      <c r="F644" s="291">
        <v>3.0034758334786651</v>
      </c>
      <c r="G644" s="291">
        <v>0</v>
      </c>
      <c r="H644" s="291">
        <v>0</v>
      </c>
      <c r="I644" s="291">
        <v>3.2</v>
      </c>
      <c r="J644" s="291">
        <v>3.0096255693017819</v>
      </c>
      <c r="K644" s="291">
        <v>3.00963</v>
      </c>
    </row>
    <row r="645" spans="1:11">
      <c r="A645" s="269" t="s">
        <v>1141</v>
      </c>
      <c r="B645" s="32">
        <v>1</v>
      </c>
      <c r="C645" s="32">
        <v>0</v>
      </c>
      <c r="D645" s="32">
        <v>1</v>
      </c>
      <c r="E645" s="32">
        <v>1</v>
      </c>
      <c r="F645" s="291">
        <v>3.6270954711228311</v>
      </c>
      <c r="G645" s="291">
        <v>0</v>
      </c>
      <c r="H645" s="291">
        <v>3.7</v>
      </c>
      <c r="I645" s="291">
        <v>2.8104755908265222</v>
      </c>
      <c r="J645" s="291">
        <v>3.6144597092535053</v>
      </c>
      <c r="K645" s="291">
        <v>3.6144599999999998</v>
      </c>
    </row>
    <row r="646" spans="1:11">
      <c r="A646" s="269" t="s">
        <v>1143</v>
      </c>
      <c r="B646" s="32">
        <v>1</v>
      </c>
      <c r="C646" s="32">
        <v>0</v>
      </c>
      <c r="D646" s="32">
        <v>0</v>
      </c>
      <c r="E646" s="32">
        <v>0</v>
      </c>
      <c r="F646" s="291">
        <v>1.3089999999999999</v>
      </c>
      <c r="G646" s="291">
        <v>0</v>
      </c>
      <c r="H646" s="291">
        <v>0</v>
      </c>
      <c r="I646" s="291">
        <v>0</v>
      </c>
      <c r="J646" s="291">
        <v>1.3089999999999999</v>
      </c>
      <c r="K646" s="291">
        <v>1.3089999999999999</v>
      </c>
    </row>
    <row r="647" spans="1:11">
      <c r="A647" s="269" t="s">
        <v>1144</v>
      </c>
      <c r="B647" s="32">
        <v>1</v>
      </c>
      <c r="C647" s="32">
        <v>0</v>
      </c>
      <c r="D647" s="32">
        <v>0</v>
      </c>
      <c r="E647" s="32">
        <v>0</v>
      </c>
      <c r="F647" s="291">
        <v>1.2433333333333332</v>
      </c>
      <c r="G647" s="291">
        <v>0</v>
      </c>
      <c r="H647" s="291">
        <v>0</v>
      </c>
      <c r="I647" s="291">
        <v>0</v>
      </c>
      <c r="J647" s="291">
        <v>1.2433333333333332</v>
      </c>
      <c r="K647" s="291">
        <v>1.24333</v>
      </c>
    </row>
    <row r="648" spans="1:11">
      <c r="A648" s="269" t="s">
        <v>1145</v>
      </c>
      <c r="B648" s="32">
        <v>1</v>
      </c>
      <c r="C648" s="32">
        <v>0</v>
      </c>
      <c r="D648" s="32">
        <v>1</v>
      </c>
      <c r="E648" s="32">
        <v>0</v>
      </c>
      <c r="F648" s="291">
        <v>2.1828571428571428</v>
      </c>
      <c r="G648" s="291">
        <v>0</v>
      </c>
      <c r="H648" s="291">
        <v>1.5</v>
      </c>
      <c r="I648" s="291">
        <v>0</v>
      </c>
      <c r="J648" s="291">
        <v>2.0907585488630449</v>
      </c>
      <c r="K648" s="291">
        <v>2.09076</v>
      </c>
    </row>
    <row r="649" spans="1:11">
      <c r="A649" s="269" t="s">
        <v>1147</v>
      </c>
      <c r="B649" s="32">
        <v>1</v>
      </c>
      <c r="C649" s="32">
        <v>0</v>
      </c>
      <c r="D649" s="32">
        <v>1</v>
      </c>
      <c r="E649" s="32">
        <v>1</v>
      </c>
      <c r="F649" s="291">
        <v>1.1666666666666667</v>
      </c>
      <c r="G649" s="291">
        <v>0</v>
      </c>
      <c r="H649" s="291">
        <v>2.5</v>
      </c>
      <c r="I649" s="291">
        <v>1</v>
      </c>
      <c r="J649" s="291">
        <v>1.337076438140268</v>
      </c>
      <c r="K649" s="291">
        <v>1.33708</v>
      </c>
    </row>
    <row r="650" spans="1:11">
      <c r="A650" s="269" t="s">
        <v>1148</v>
      </c>
      <c r="B650" s="32">
        <v>1</v>
      </c>
      <c r="C650" s="32">
        <v>0</v>
      </c>
      <c r="D650" s="32">
        <v>1</v>
      </c>
      <c r="E650" s="32">
        <v>1</v>
      </c>
      <c r="F650" s="291">
        <v>2.4499999999999997</v>
      </c>
      <c r="G650" s="291">
        <v>0</v>
      </c>
      <c r="H650" s="291">
        <v>1.4</v>
      </c>
      <c r="I650" s="291">
        <v>1.4</v>
      </c>
      <c r="J650" s="291">
        <v>2.2836879432624113</v>
      </c>
      <c r="K650" s="291">
        <v>2.28369</v>
      </c>
    </row>
    <row r="651" spans="1:11">
      <c r="A651" s="269" t="s">
        <v>1154</v>
      </c>
      <c r="B651" s="32">
        <v>1</v>
      </c>
      <c r="C651" s="32">
        <v>1</v>
      </c>
      <c r="D651" s="32">
        <v>0</v>
      </c>
      <c r="E651" s="32">
        <v>0</v>
      </c>
      <c r="F651" s="291">
        <v>400</v>
      </c>
      <c r="G651" s="291">
        <v>350</v>
      </c>
      <c r="H651" s="291">
        <v>0</v>
      </c>
      <c r="I651" s="291">
        <v>0</v>
      </c>
      <c r="J651" s="291">
        <v>391.10854503464202</v>
      </c>
      <c r="K651" s="291">
        <v>391.10854999999998</v>
      </c>
    </row>
    <row r="652" spans="1:11">
      <c r="A652" s="269" t="s">
        <v>1158</v>
      </c>
      <c r="B652" s="32">
        <v>1</v>
      </c>
      <c r="C652" s="32">
        <v>0</v>
      </c>
      <c r="D652" s="32">
        <v>0</v>
      </c>
      <c r="E652" s="32">
        <v>0</v>
      </c>
      <c r="F652" s="291">
        <v>15</v>
      </c>
      <c r="G652" s="291">
        <v>0</v>
      </c>
      <c r="H652" s="291">
        <v>0</v>
      </c>
      <c r="I652" s="291">
        <v>0</v>
      </c>
      <c r="J652" s="291">
        <v>15</v>
      </c>
      <c r="K652" s="291">
        <v>15</v>
      </c>
    </row>
    <row r="653" spans="1:11">
      <c r="A653" s="269" t="s">
        <v>1160</v>
      </c>
      <c r="B653" s="32">
        <v>1</v>
      </c>
      <c r="C653" s="32">
        <v>0</v>
      </c>
      <c r="D653" s="32">
        <v>0</v>
      </c>
      <c r="E653" s="32">
        <v>0</v>
      </c>
      <c r="F653" s="291">
        <v>1450</v>
      </c>
      <c r="G653" s="291">
        <v>0</v>
      </c>
      <c r="H653" s="291">
        <v>0</v>
      </c>
      <c r="I653" s="291">
        <v>0</v>
      </c>
      <c r="J653" s="291">
        <v>1450</v>
      </c>
      <c r="K653" s="291">
        <v>1450</v>
      </c>
    </row>
    <row r="654" spans="1:11">
      <c r="A654" s="269" t="s">
        <v>1170</v>
      </c>
      <c r="B654" s="32">
        <v>1</v>
      </c>
      <c r="C654" s="32">
        <v>0</v>
      </c>
      <c r="D654" s="32">
        <v>1</v>
      </c>
      <c r="E654" s="32">
        <v>0</v>
      </c>
      <c r="F654" s="291">
        <v>1.65</v>
      </c>
      <c r="G654" s="291">
        <v>0</v>
      </c>
      <c r="H654" s="291">
        <v>1.8</v>
      </c>
      <c r="I654" s="291">
        <v>0</v>
      </c>
      <c r="J654" s="291">
        <v>1.6702308626974485</v>
      </c>
      <c r="K654" s="291">
        <v>1.6702300000000001</v>
      </c>
    </row>
    <row r="655" spans="1:11">
      <c r="A655" s="269" t="s">
        <v>1171</v>
      </c>
      <c r="B655" s="32">
        <v>1</v>
      </c>
      <c r="C655" s="32">
        <v>0</v>
      </c>
      <c r="D655" s="32">
        <v>0</v>
      </c>
      <c r="E655" s="32">
        <v>0</v>
      </c>
      <c r="F655" s="291">
        <v>3.45</v>
      </c>
      <c r="G655" s="291">
        <v>0</v>
      </c>
      <c r="H655" s="291">
        <v>0</v>
      </c>
      <c r="I655" s="291">
        <v>0</v>
      </c>
      <c r="J655" s="291">
        <v>3.45</v>
      </c>
      <c r="K655" s="291">
        <v>3.45</v>
      </c>
    </row>
    <row r="656" spans="1:11">
      <c r="A656" s="269" t="s">
        <v>1172</v>
      </c>
      <c r="B656" s="32">
        <v>1</v>
      </c>
      <c r="C656" s="32">
        <v>0</v>
      </c>
      <c r="D656" s="32">
        <v>0</v>
      </c>
      <c r="E656" s="32">
        <v>0</v>
      </c>
      <c r="F656" s="291">
        <v>4.5</v>
      </c>
      <c r="G656" s="291">
        <v>0</v>
      </c>
      <c r="H656" s="291">
        <v>0</v>
      </c>
      <c r="I656" s="291">
        <v>0</v>
      </c>
      <c r="J656" s="291">
        <v>4.5</v>
      </c>
      <c r="K656" s="291">
        <v>4.5</v>
      </c>
    </row>
    <row r="657" spans="1:11">
      <c r="A657" s="269" t="s">
        <v>1174</v>
      </c>
      <c r="B657" s="32">
        <v>1</v>
      </c>
      <c r="C657" s="32">
        <v>0</v>
      </c>
      <c r="D657" s="32">
        <v>0</v>
      </c>
      <c r="E657" s="32">
        <v>0</v>
      </c>
      <c r="F657" s="291">
        <v>3.8000000000000003</v>
      </c>
      <c r="G657" s="291">
        <v>0</v>
      </c>
      <c r="H657" s="291">
        <v>0</v>
      </c>
      <c r="I657" s="291">
        <v>0</v>
      </c>
      <c r="J657" s="291">
        <v>3.8</v>
      </c>
      <c r="K657" s="291">
        <v>3.8</v>
      </c>
    </row>
    <row r="658" spans="1:11">
      <c r="A658" s="269" t="s">
        <v>1176</v>
      </c>
      <c r="B658" s="32">
        <v>1</v>
      </c>
      <c r="C658" s="32">
        <v>0</v>
      </c>
      <c r="D658" s="32">
        <v>1</v>
      </c>
      <c r="E658" s="32">
        <v>0</v>
      </c>
      <c r="F658" s="291">
        <v>11.475</v>
      </c>
      <c r="G658" s="291">
        <v>0</v>
      </c>
      <c r="H658" s="291">
        <v>15.5</v>
      </c>
      <c r="I658" s="291">
        <v>0</v>
      </c>
      <c r="J658" s="291">
        <v>12.01786148238153</v>
      </c>
      <c r="K658" s="291">
        <v>12.017860000000001</v>
      </c>
    </row>
    <row r="659" spans="1:11">
      <c r="A659" s="269" t="s">
        <v>1177</v>
      </c>
      <c r="B659" s="32">
        <v>1</v>
      </c>
      <c r="C659" s="32">
        <v>0</v>
      </c>
      <c r="D659" s="32">
        <v>0</v>
      </c>
      <c r="E659" s="32">
        <v>0</v>
      </c>
      <c r="F659" s="291">
        <v>12</v>
      </c>
      <c r="G659" s="291">
        <v>0</v>
      </c>
      <c r="H659" s="291">
        <v>0</v>
      </c>
      <c r="I659" s="291">
        <v>0</v>
      </c>
      <c r="J659" s="291">
        <v>12</v>
      </c>
      <c r="K659" s="291">
        <v>12</v>
      </c>
    </row>
    <row r="660" spans="1:11">
      <c r="A660" s="269" t="s">
        <v>1178</v>
      </c>
      <c r="B660" s="32">
        <v>1</v>
      </c>
      <c r="C660" s="32">
        <v>0</v>
      </c>
      <c r="D660" s="32">
        <v>0</v>
      </c>
      <c r="E660" s="32">
        <v>0</v>
      </c>
      <c r="F660" s="291">
        <v>16.5</v>
      </c>
      <c r="G660" s="291">
        <v>0</v>
      </c>
      <c r="H660" s="291">
        <v>0</v>
      </c>
      <c r="I660" s="291">
        <v>0</v>
      </c>
      <c r="J660" s="291">
        <v>16.5</v>
      </c>
      <c r="K660" s="291">
        <v>16.5</v>
      </c>
    </row>
    <row r="661" spans="1:11">
      <c r="A661" s="269" t="s">
        <v>1179</v>
      </c>
      <c r="B661" s="32">
        <v>1</v>
      </c>
      <c r="C661" s="32">
        <v>0</v>
      </c>
      <c r="D661" s="32">
        <v>0</v>
      </c>
      <c r="E661" s="32">
        <v>0</v>
      </c>
      <c r="F661" s="291">
        <v>12.7</v>
      </c>
      <c r="G661" s="291">
        <v>0</v>
      </c>
      <c r="H661" s="291">
        <v>0</v>
      </c>
      <c r="I661" s="291">
        <v>0</v>
      </c>
      <c r="J661" s="291">
        <v>12.7</v>
      </c>
      <c r="K661" s="291">
        <v>12.7</v>
      </c>
    </row>
    <row r="662" spans="1:11">
      <c r="A662" s="269" t="s">
        <v>1181</v>
      </c>
      <c r="B662" s="32">
        <v>1</v>
      </c>
      <c r="C662" s="32">
        <v>0</v>
      </c>
      <c r="D662" s="32">
        <v>1</v>
      </c>
      <c r="E662" s="32">
        <v>0</v>
      </c>
      <c r="F662" s="291">
        <v>1.6</v>
      </c>
      <c r="G662" s="291">
        <v>0</v>
      </c>
      <c r="H662" s="291">
        <v>1.8</v>
      </c>
      <c r="I662" s="291">
        <v>0</v>
      </c>
      <c r="J662" s="291">
        <v>1.626974483596598</v>
      </c>
      <c r="K662" s="291">
        <v>1.62697</v>
      </c>
    </row>
    <row r="663" spans="1:11">
      <c r="A663" s="269" t="s">
        <v>1182</v>
      </c>
      <c r="B663" s="32">
        <v>1</v>
      </c>
      <c r="C663" s="32">
        <v>0</v>
      </c>
      <c r="D663" s="32">
        <v>1</v>
      </c>
      <c r="E663" s="32">
        <v>1</v>
      </c>
      <c r="F663" s="291">
        <v>6.6</v>
      </c>
      <c r="G663" s="291">
        <v>0</v>
      </c>
      <c r="H663" s="291">
        <v>6.5</v>
      </c>
      <c r="I663" s="291">
        <v>5.35</v>
      </c>
      <c r="J663" s="291">
        <v>6.5528959810874712</v>
      </c>
      <c r="K663" s="291">
        <v>6.5529000000000002</v>
      </c>
    </row>
    <row r="664" spans="1:11">
      <c r="A664" s="269" t="s">
        <v>1183</v>
      </c>
      <c r="B664" s="32">
        <v>1</v>
      </c>
      <c r="C664" s="32">
        <v>0</v>
      </c>
      <c r="D664" s="32">
        <v>1</v>
      </c>
      <c r="E664" s="32">
        <v>1</v>
      </c>
      <c r="F664" s="291">
        <v>2.5999999999999996</v>
      </c>
      <c r="G664" s="291">
        <v>0</v>
      </c>
      <c r="H664" s="291">
        <v>2.5</v>
      </c>
      <c r="I664" s="291">
        <v>2.8</v>
      </c>
      <c r="J664" s="291">
        <v>2.5923167848699764</v>
      </c>
      <c r="K664" s="291">
        <v>2.59232</v>
      </c>
    </row>
    <row r="665" spans="1:11">
      <c r="A665" s="269" t="s">
        <v>1188</v>
      </c>
      <c r="B665" s="32">
        <v>1</v>
      </c>
      <c r="C665" s="32">
        <v>0</v>
      </c>
      <c r="D665" s="32">
        <v>0</v>
      </c>
      <c r="E665" s="32">
        <v>0</v>
      </c>
      <c r="F665" s="291">
        <v>67.25</v>
      </c>
      <c r="G665" s="291">
        <v>0</v>
      </c>
      <c r="H665" s="291">
        <v>0</v>
      </c>
      <c r="I665" s="291">
        <v>0</v>
      </c>
      <c r="J665" s="291">
        <v>67.25</v>
      </c>
      <c r="K665" s="291">
        <v>67.25</v>
      </c>
    </row>
    <row r="666" spans="1:11">
      <c r="A666" s="269" t="s">
        <v>1189</v>
      </c>
      <c r="B666" s="32">
        <v>1</v>
      </c>
      <c r="C666" s="32">
        <v>0</v>
      </c>
      <c r="D666" s="32">
        <v>1</v>
      </c>
      <c r="E666" s="32">
        <v>0</v>
      </c>
      <c r="F666" s="291">
        <v>5.253333333333333</v>
      </c>
      <c r="G666" s="291">
        <v>0</v>
      </c>
      <c r="H666" s="291">
        <v>6.3</v>
      </c>
      <c r="I666" s="291">
        <v>0</v>
      </c>
      <c r="J666" s="291">
        <v>5.3944997974888622</v>
      </c>
      <c r="K666" s="291">
        <v>5.3944999999999999</v>
      </c>
    </row>
    <row r="667" spans="1:11">
      <c r="A667" s="269" t="s">
        <v>1190</v>
      </c>
      <c r="B667" s="32">
        <v>1</v>
      </c>
      <c r="C667" s="32">
        <v>0</v>
      </c>
      <c r="D667" s="32">
        <v>0</v>
      </c>
      <c r="E667" s="32">
        <v>0</v>
      </c>
      <c r="F667" s="291">
        <v>1.1499999999999999</v>
      </c>
      <c r="G667" s="291">
        <v>0</v>
      </c>
      <c r="H667" s="291">
        <v>0</v>
      </c>
      <c r="I667" s="291">
        <v>0</v>
      </c>
      <c r="J667" s="291">
        <v>1.1499999999999999</v>
      </c>
      <c r="K667" s="291">
        <v>1.1499999999999999</v>
      </c>
    </row>
    <row r="668" spans="1:11">
      <c r="A668" s="269" t="s">
        <v>1191</v>
      </c>
      <c r="B668" s="32">
        <v>1</v>
      </c>
      <c r="C668" s="32">
        <v>0</v>
      </c>
      <c r="D668" s="32">
        <v>1</v>
      </c>
      <c r="E668" s="32">
        <v>0</v>
      </c>
      <c r="F668" s="291">
        <v>2.6749999999999998</v>
      </c>
      <c r="G668" s="291">
        <v>0</v>
      </c>
      <c r="H668" s="291">
        <v>2.5</v>
      </c>
      <c r="I668" s="291">
        <v>0</v>
      </c>
      <c r="J668" s="291">
        <v>2.6513973268529769</v>
      </c>
      <c r="K668" s="291">
        <v>2.6514000000000002</v>
      </c>
    </row>
    <row r="669" spans="1:11">
      <c r="A669" s="269" t="s">
        <v>1192</v>
      </c>
      <c r="B669" s="32">
        <v>1</v>
      </c>
      <c r="C669" s="32">
        <v>0</v>
      </c>
      <c r="D669" s="32">
        <v>0</v>
      </c>
      <c r="E669" s="32">
        <v>0</v>
      </c>
      <c r="F669" s="291">
        <v>13</v>
      </c>
      <c r="G669" s="291">
        <v>0</v>
      </c>
      <c r="H669" s="291">
        <v>0</v>
      </c>
      <c r="I669" s="291">
        <v>0</v>
      </c>
      <c r="J669" s="291">
        <v>13</v>
      </c>
      <c r="K669" s="291">
        <v>13</v>
      </c>
    </row>
    <row r="670" spans="1:11">
      <c r="A670" s="269" t="s">
        <v>1193</v>
      </c>
      <c r="B670" s="32">
        <v>1</v>
      </c>
      <c r="C670" s="32">
        <v>0</v>
      </c>
      <c r="D670" s="32">
        <v>0</v>
      </c>
      <c r="E670" s="32">
        <v>0</v>
      </c>
      <c r="F670" s="291">
        <v>12</v>
      </c>
      <c r="G670" s="291">
        <v>0</v>
      </c>
      <c r="H670" s="291">
        <v>0</v>
      </c>
      <c r="I670" s="291">
        <v>0</v>
      </c>
      <c r="J670" s="291">
        <v>12</v>
      </c>
      <c r="K670" s="291">
        <v>12</v>
      </c>
    </row>
    <row r="671" spans="1:11">
      <c r="A671" s="269" t="s">
        <v>1194</v>
      </c>
      <c r="B671" s="32">
        <v>1</v>
      </c>
      <c r="C671" s="32">
        <v>0</v>
      </c>
      <c r="D671" s="32">
        <v>0</v>
      </c>
      <c r="E671" s="32">
        <v>0</v>
      </c>
      <c r="F671" s="291">
        <v>9</v>
      </c>
      <c r="G671" s="291">
        <v>0</v>
      </c>
      <c r="H671" s="291">
        <v>0</v>
      </c>
      <c r="I671" s="291">
        <v>0</v>
      </c>
      <c r="J671" s="291">
        <v>9</v>
      </c>
      <c r="K671" s="291">
        <v>9</v>
      </c>
    </row>
    <row r="672" spans="1:11">
      <c r="A672" s="269" t="s">
        <v>1199</v>
      </c>
      <c r="B672" s="32">
        <v>1</v>
      </c>
      <c r="C672" s="32">
        <v>0</v>
      </c>
      <c r="D672" s="32">
        <v>0</v>
      </c>
      <c r="E672" s="32">
        <v>0</v>
      </c>
      <c r="F672" s="291">
        <v>52</v>
      </c>
      <c r="G672" s="291">
        <v>0</v>
      </c>
      <c r="H672" s="291">
        <v>0</v>
      </c>
      <c r="I672" s="291">
        <v>0</v>
      </c>
      <c r="J672" s="291">
        <v>52</v>
      </c>
      <c r="K672" s="291">
        <v>52</v>
      </c>
    </row>
    <row r="673" spans="1:11">
      <c r="A673" s="269" t="s">
        <v>1200</v>
      </c>
      <c r="B673" s="32">
        <v>1</v>
      </c>
      <c r="C673" s="32">
        <v>0</v>
      </c>
      <c r="D673" s="32">
        <v>0</v>
      </c>
      <c r="E673" s="32">
        <v>0</v>
      </c>
      <c r="F673" s="291">
        <v>90</v>
      </c>
      <c r="G673" s="291">
        <v>0</v>
      </c>
      <c r="H673" s="291">
        <v>0</v>
      </c>
      <c r="I673" s="291">
        <v>0</v>
      </c>
      <c r="J673" s="291">
        <v>90</v>
      </c>
      <c r="K673" s="291">
        <v>90</v>
      </c>
    </row>
    <row r="674" spans="1:11">
      <c r="A674" s="269" t="s">
        <v>1202</v>
      </c>
      <c r="B674" s="32">
        <v>1</v>
      </c>
      <c r="C674" s="32">
        <v>0</v>
      </c>
      <c r="D674" s="32">
        <v>0</v>
      </c>
      <c r="E674" s="32">
        <v>0</v>
      </c>
      <c r="F674" s="291">
        <v>35</v>
      </c>
      <c r="G674" s="291">
        <v>0</v>
      </c>
      <c r="H674" s="291">
        <v>0</v>
      </c>
      <c r="I674" s="291">
        <v>0</v>
      </c>
      <c r="J674" s="291">
        <v>35</v>
      </c>
      <c r="K674" s="291">
        <v>35</v>
      </c>
    </row>
    <row r="675" spans="1:11">
      <c r="A675" s="269" t="s">
        <v>1203</v>
      </c>
      <c r="B675" s="32">
        <v>1</v>
      </c>
      <c r="C675" s="32">
        <v>0</v>
      </c>
      <c r="D675" s="32">
        <v>0</v>
      </c>
      <c r="E675" s="32">
        <v>0</v>
      </c>
      <c r="F675" s="291">
        <v>27.2</v>
      </c>
      <c r="G675" s="291">
        <v>0</v>
      </c>
      <c r="H675" s="291">
        <v>0</v>
      </c>
      <c r="I675" s="291">
        <v>0</v>
      </c>
      <c r="J675" s="291">
        <v>27.2</v>
      </c>
      <c r="K675" s="291">
        <v>27.2</v>
      </c>
    </row>
    <row r="676" spans="1:11">
      <c r="A676" s="269" t="s">
        <v>1205</v>
      </c>
      <c r="B676" s="32">
        <v>1</v>
      </c>
      <c r="C676" s="32">
        <v>0</v>
      </c>
      <c r="D676" s="32">
        <v>0</v>
      </c>
      <c r="E676" s="32">
        <v>0</v>
      </c>
      <c r="F676" s="291">
        <v>220.5</v>
      </c>
      <c r="G676" s="291">
        <v>0</v>
      </c>
      <c r="H676" s="291">
        <v>0</v>
      </c>
      <c r="I676" s="291">
        <v>0</v>
      </c>
      <c r="J676" s="291">
        <v>220.5</v>
      </c>
      <c r="K676" s="291">
        <v>220.5</v>
      </c>
    </row>
    <row r="677" spans="1:11">
      <c r="A677" s="269" t="s">
        <v>1213</v>
      </c>
      <c r="B677" s="32">
        <v>1</v>
      </c>
      <c r="C677" s="32">
        <v>0</v>
      </c>
      <c r="D677" s="32">
        <v>0</v>
      </c>
      <c r="E677" s="32">
        <v>0</v>
      </c>
      <c r="F677" s="291">
        <v>1</v>
      </c>
      <c r="G677" s="291">
        <v>0</v>
      </c>
      <c r="H677" s="291">
        <v>0</v>
      </c>
      <c r="I677" s="291">
        <v>0</v>
      </c>
      <c r="J677" s="291">
        <v>1</v>
      </c>
      <c r="K677" s="291">
        <v>1</v>
      </c>
    </row>
    <row r="678" spans="1:11">
      <c r="A678" s="269" t="s">
        <v>1215</v>
      </c>
      <c r="B678" s="32">
        <v>1</v>
      </c>
      <c r="C678" s="32">
        <v>1</v>
      </c>
      <c r="D678" s="32">
        <v>1</v>
      </c>
      <c r="E678" s="32">
        <v>0</v>
      </c>
      <c r="F678" s="291">
        <v>15.75</v>
      </c>
      <c r="G678" s="291">
        <v>20</v>
      </c>
      <c r="H678" s="291">
        <v>25</v>
      </c>
      <c r="I678" s="291">
        <v>0</v>
      </c>
      <c r="J678" s="291">
        <v>17.470829068577277</v>
      </c>
      <c r="K678" s="291">
        <v>17.470829999999999</v>
      </c>
    </row>
    <row r="679" spans="1:11">
      <c r="A679" s="269" t="s">
        <v>1216</v>
      </c>
      <c r="B679" s="32">
        <v>1</v>
      </c>
      <c r="C679" s="32">
        <v>1</v>
      </c>
      <c r="D679" s="32">
        <v>1</v>
      </c>
      <c r="E679" s="32">
        <v>0</v>
      </c>
      <c r="F679" s="291">
        <v>27.5</v>
      </c>
      <c r="G679" s="291">
        <v>35</v>
      </c>
      <c r="H679" s="291">
        <v>33</v>
      </c>
      <c r="I679" s="291">
        <v>0</v>
      </c>
      <c r="J679" s="291">
        <v>29.307062436028659</v>
      </c>
      <c r="K679" s="291">
        <v>29.30706</v>
      </c>
    </row>
    <row r="680" spans="1:11">
      <c r="A680" s="269" t="s">
        <v>1217</v>
      </c>
      <c r="B680" s="32">
        <v>1</v>
      </c>
      <c r="C680" s="32">
        <v>0</v>
      </c>
      <c r="D680" s="32">
        <v>1</v>
      </c>
      <c r="E680" s="32">
        <v>0</v>
      </c>
      <c r="F680" s="291">
        <v>65</v>
      </c>
      <c r="G680" s="291">
        <v>0</v>
      </c>
      <c r="H680" s="291">
        <v>84</v>
      </c>
      <c r="I680" s="291">
        <v>0</v>
      </c>
      <c r="J680" s="291">
        <v>67.562575941676783</v>
      </c>
      <c r="K680" s="291">
        <v>67.562579999999997</v>
      </c>
    </row>
    <row r="681" spans="1:11">
      <c r="A681" s="269" t="s">
        <v>1223</v>
      </c>
      <c r="B681" s="32">
        <v>1</v>
      </c>
      <c r="C681" s="32">
        <v>1</v>
      </c>
      <c r="D681" s="32">
        <v>0</v>
      </c>
      <c r="E681" s="32">
        <v>0</v>
      </c>
      <c r="F681" s="291">
        <v>104.66666666666667</v>
      </c>
      <c r="G681" s="291">
        <v>75</v>
      </c>
      <c r="H681" s="291">
        <v>0</v>
      </c>
      <c r="I681" s="291">
        <v>0</v>
      </c>
      <c r="J681" s="291">
        <v>99.391070053887589</v>
      </c>
      <c r="K681" s="291">
        <v>99.391069999999999</v>
      </c>
    </row>
    <row r="682" spans="1:11">
      <c r="A682" s="269" t="s">
        <v>1224</v>
      </c>
      <c r="B682" s="32">
        <v>1</v>
      </c>
      <c r="C682" s="32">
        <v>0</v>
      </c>
      <c r="D682" s="32">
        <v>0</v>
      </c>
      <c r="E682" s="32">
        <v>0</v>
      </c>
      <c r="F682" s="291">
        <v>80</v>
      </c>
      <c r="G682" s="291">
        <v>0</v>
      </c>
      <c r="H682" s="291">
        <v>0</v>
      </c>
      <c r="I682" s="291">
        <v>0</v>
      </c>
      <c r="J682" s="291">
        <v>80</v>
      </c>
      <c r="K682" s="291">
        <v>80</v>
      </c>
    </row>
    <row r="683" spans="1:11">
      <c r="A683" s="269" t="s">
        <v>1229</v>
      </c>
      <c r="B683" s="32">
        <v>1</v>
      </c>
      <c r="C683" s="32">
        <v>0</v>
      </c>
      <c r="D683" s="32">
        <v>0</v>
      </c>
      <c r="E683" s="32">
        <v>0</v>
      </c>
      <c r="F683" s="291">
        <v>120</v>
      </c>
      <c r="G683" s="291">
        <v>0</v>
      </c>
      <c r="H683" s="291">
        <v>0</v>
      </c>
      <c r="I683" s="291">
        <v>0</v>
      </c>
      <c r="J683" s="291">
        <v>120</v>
      </c>
      <c r="K683" s="291">
        <v>120</v>
      </c>
    </row>
    <row r="684" spans="1:11">
      <c r="A684" s="269" t="s">
        <v>1231</v>
      </c>
      <c r="B684" s="32">
        <v>1</v>
      </c>
      <c r="C684" s="32">
        <v>0</v>
      </c>
      <c r="D684" s="32">
        <v>0</v>
      </c>
      <c r="E684" s="32">
        <v>0</v>
      </c>
      <c r="F684" s="291">
        <v>31.5</v>
      </c>
      <c r="G684" s="291">
        <v>0</v>
      </c>
      <c r="H684" s="291">
        <v>0</v>
      </c>
      <c r="I684" s="291">
        <v>0</v>
      </c>
      <c r="J684" s="291">
        <v>31.5</v>
      </c>
      <c r="K684" s="291">
        <v>31.5</v>
      </c>
    </row>
    <row r="685" spans="1:11">
      <c r="A685" s="269" t="s">
        <v>1232</v>
      </c>
      <c r="B685" s="32">
        <v>1</v>
      </c>
      <c r="C685" s="32">
        <v>0</v>
      </c>
      <c r="D685" s="32">
        <v>0</v>
      </c>
      <c r="E685" s="32">
        <v>0</v>
      </c>
      <c r="F685" s="291">
        <v>32.666666666666664</v>
      </c>
      <c r="G685" s="291">
        <v>0</v>
      </c>
      <c r="H685" s="291">
        <v>0</v>
      </c>
      <c r="I685" s="291">
        <v>0</v>
      </c>
      <c r="J685" s="291">
        <v>32.666666666666664</v>
      </c>
      <c r="K685" s="291">
        <v>32.666670000000003</v>
      </c>
    </row>
    <row r="686" spans="1:11">
      <c r="A686" s="269" t="s">
        <v>1239</v>
      </c>
      <c r="B686" s="32">
        <v>1</v>
      </c>
      <c r="C686" s="32">
        <v>0</v>
      </c>
      <c r="D686" s="32">
        <v>0</v>
      </c>
      <c r="E686" s="32">
        <v>0</v>
      </c>
      <c r="F686" s="291">
        <v>75</v>
      </c>
      <c r="G686" s="291">
        <v>0</v>
      </c>
      <c r="H686" s="291">
        <v>0</v>
      </c>
      <c r="I686" s="291">
        <v>0</v>
      </c>
      <c r="J686" s="291">
        <v>75</v>
      </c>
      <c r="K686" s="291">
        <v>75</v>
      </c>
    </row>
    <row r="687" spans="1:11">
      <c r="A687" s="269" t="s">
        <v>1248</v>
      </c>
      <c r="B687" s="32">
        <v>1</v>
      </c>
      <c r="C687" s="32">
        <v>0</v>
      </c>
      <c r="D687" s="32">
        <v>0</v>
      </c>
      <c r="E687" s="32">
        <v>0</v>
      </c>
      <c r="F687" s="291">
        <v>41000</v>
      </c>
      <c r="G687" s="291">
        <v>0</v>
      </c>
      <c r="H687" s="291">
        <v>0</v>
      </c>
      <c r="I687" s="291">
        <v>0</v>
      </c>
      <c r="J687" s="291">
        <v>41000</v>
      </c>
      <c r="K687" s="291">
        <v>41000</v>
      </c>
    </row>
    <row r="688" spans="1:11">
      <c r="A688" s="269" t="s">
        <v>1249</v>
      </c>
      <c r="B688" s="32">
        <v>1</v>
      </c>
      <c r="C688" s="32">
        <v>0</v>
      </c>
      <c r="D688" s="32">
        <v>0</v>
      </c>
      <c r="E688" s="32">
        <v>0</v>
      </c>
      <c r="F688" s="291">
        <v>21500</v>
      </c>
      <c r="G688" s="291">
        <v>0</v>
      </c>
      <c r="H688" s="291">
        <v>0</v>
      </c>
      <c r="I688" s="291">
        <v>0</v>
      </c>
      <c r="J688" s="291">
        <v>21500</v>
      </c>
      <c r="K688" s="291">
        <v>21500</v>
      </c>
    </row>
    <row r="689" spans="1:11">
      <c r="A689" s="269" t="s">
        <v>1250</v>
      </c>
      <c r="B689" s="32">
        <v>1</v>
      </c>
      <c r="C689" s="32">
        <v>0</v>
      </c>
      <c r="D689" s="32">
        <v>0</v>
      </c>
      <c r="E689" s="32">
        <v>0</v>
      </c>
      <c r="F689" s="291">
        <v>25600</v>
      </c>
      <c r="G689" s="291">
        <v>0</v>
      </c>
      <c r="H689" s="291">
        <v>0</v>
      </c>
      <c r="I689" s="291">
        <v>0</v>
      </c>
      <c r="J689" s="291">
        <v>25600</v>
      </c>
      <c r="K689" s="291">
        <v>25600</v>
      </c>
    </row>
    <row r="690" spans="1:11">
      <c r="A690" s="269" t="s">
        <v>2096</v>
      </c>
      <c r="B690" s="32">
        <v>1</v>
      </c>
      <c r="C690" s="32">
        <v>0</v>
      </c>
      <c r="D690" s="32">
        <v>0</v>
      </c>
      <c r="E690" s="32">
        <v>0</v>
      </c>
      <c r="F690" s="291">
        <v>29000</v>
      </c>
      <c r="G690" s="291">
        <v>0</v>
      </c>
      <c r="H690" s="291">
        <v>0</v>
      </c>
      <c r="I690" s="291">
        <v>0</v>
      </c>
      <c r="J690" s="291">
        <v>29000</v>
      </c>
      <c r="K690" s="291">
        <v>29000</v>
      </c>
    </row>
    <row r="691" spans="1:11">
      <c r="A691" s="269" t="s">
        <v>2130</v>
      </c>
      <c r="B691" s="32">
        <v>1</v>
      </c>
      <c r="C691" s="32">
        <v>0</v>
      </c>
      <c r="D691" s="32">
        <v>0</v>
      </c>
      <c r="E691" s="32">
        <v>0</v>
      </c>
      <c r="F691" s="291">
        <v>25300</v>
      </c>
      <c r="G691" s="291">
        <v>0</v>
      </c>
      <c r="H691" s="291">
        <v>0</v>
      </c>
      <c r="I691" s="291">
        <v>0</v>
      </c>
      <c r="J691" s="291">
        <v>25300</v>
      </c>
      <c r="K691" s="291">
        <v>25300</v>
      </c>
    </row>
    <row r="692" spans="1:11">
      <c r="A692" s="269" t="s">
        <v>2150</v>
      </c>
      <c r="B692" s="32">
        <v>1</v>
      </c>
      <c r="C692" s="32">
        <v>0</v>
      </c>
      <c r="D692" s="32">
        <v>0</v>
      </c>
      <c r="E692" s="32">
        <v>0</v>
      </c>
      <c r="F692" s="291">
        <v>26900</v>
      </c>
      <c r="G692" s="291">
        <v>0</v>
      </c>
      <c r="H692" s="291">
        <v>0</v>
      </c>
      <c r="I692" s="291">
        <v>0</v>
      </c>
      <c r="J692" s="291">
        <v>26900</v>
      </c>
      <c r="K692" s="291">
        <v>26900</v>
      </c>
    </row>
    <row r="693" spans="1:11">
      <c r="A693" s="269" t="s">
        <v>1252</v>
      </c>
      <c r="B693" s="32">
        <v>1</v>
      </c>
      <c r="C693" s="32">
        <v>0</v>
      </c>
      <c r="D693" s="32">
        <v>0</v>
      </c>
      <c r="E693" s="32">
        <v>0</v>
      </c>
      <c r="F693" s="291">
        <v>45000</v>
      </c>
      <c r="G693" s="291">
        <v>0</v>
      </c>
      <c r="H693" s="291">
        <v>0</v>
      </c>
      <c r="I693" s="291">
        <v>0</v>
      </c>
      <c r="J693" s="291">
        <v>45000</v>
      </c>
      <c r="K693" s="291">
        <v>45000</v>
      </c>
    </row>
    <row r="694" spans="1:11">
      <c r="A694" s="269" t="s">
        <v>1254</v>
      </c>
      <c r="B694" s="32">
        <v>1</v>
      </c>
      <c r="C694" s="32">
        <v>0</v>
      </c>
      <c r="D694" s="32">
        <v>0</v>
      </c>
      <c r="E694" s="32">
        <v>0</v>
      </c>
      <c r="F694" s="291">
        <v>43900</v>
      </c>
      <c r="G694" s="291">
        <v>0</v>
      </c>
      <c r="H694" s="291">
        <v>0</v>
      </c>
      <c r="I694" s="291">
        <v>0</v>
      </c>
      <c r="J694" s="291">
        <v>43900</v>
      </c>
      <c r="K694" s="291">
        <v>43900</v>
      </c>
    </row>
    <row r="695" spans="1:11">
      <c r="A695" s="269" t="s">
        <v>1255</v>
      </c>
      <c r="B695" s="32">
        <v>1</v>
      </c>
      <c r="C695" s="32">
        <v>0</v>
      </c>
      <c r="D695" s="32">
        <v>0</v>
      </c>
      <c r="E695" s="32">
        <v>0</v>
      </c>
      <c r="F695" s="291">
        <v>68300</v>
      </c>
      <c r="G695" s="291">
        <v>0</v>
      </c>
      <c r="H695" s="291">
        <v>0</v>
      </c>
      <c r="I695" s="291">
        <v>0</v>
      </c>
      <c r="J695" s="291">
        <v>68300</v>
      </c>
      <c r="K695" s="291">
        <v>68300</v>
      </c>
    </row>
    <row r="696" spans="1:11">
      <c r="A696" s="292" t="s">
        <v>1257</v>
      </c>
      <c r="B696" s="293">
        <v>1</v>
      </c>
      <c r="C696" s="293">
        <v>0</v>
      </c>
      <c r="D696" s="293">
        <v>0</v>
      </c>
      <c r="E696" s="293">
        <v>0</v>
      </c>
      <c r="F696" s="294">
        <v>39350</v>
      </c>
      <c r="G696" s="294">
        <v>0</v>
      </c>
      <c r="H696" s="294">
        <v>0</v>
      </c>
      <c r="I696" s="294">
        <v>0</v>
      </c>
      <c r="J696" s="294">
        <v>39350</v>
      </c>
      <c r="K696" s="294">
        <v>39350</v>
      </c>
    </row>
    <row r="697" spans="1:11">
      <c r="A697" s="269" t="s">
        <v>2131</v>
      </c>
      <c r="B697" s="32">
        <v>1</v>
      </c>
      <c r="C697" s="32">
        <v>0</v>
      </c>
      <c r="D697" s="32">
        <v>0</v>
      </c>
      <c r="E697" s="32">
        <v>0</v>
      </c>
      <c r="F697" s="291">
        <v>36999</v>
      </c>
      <c r="G697" s="291">
        <v>0</v>
      </c>
      <c r="H697" s="291">
        <v>0</v>
      </c>
      <c r="I697" s="291">
        <v>0</v>
      </c>
      <c r="J697" s="291">
        <v>36999</v>
      </c>
      <c r="K697" s="291">
        <v>36999</v>
      </c>
    </row>
    <row r="698" spans="1:11">
      <c r="A698" s="269" t="s">
        <v>2144</v>
      </c>
      <c r="B698" s="32">
        <v>1</v>
      </c>
      <c r="C698" s="32">
        <v>0</v>
      </c>
      <c r="D698" s="32">
        <v>0</v>
      </c>
      <c r="E698" s="32">
        <v>0</v>
      </c>
      <c r="F698" s="291">
        <v>32500</v>
      </c>
      <c r="G698" s="291">
        <v>0</v>
      </c>
      <c r="H698" s="291">
        <v>0</v>
      </c>
      <c r="I698" s="291">
        <v>0</v>
      </c>
      <c r="J698" s="291">
        <v>32500</v>
      </c>
      <c r="K698" s="291">
        <v>32500</v>
      </c>
    </row>
    <row r="699" spans="1:11">
      <c r="A699" s="269" t="s">
        <v>1262</v>
      </c>
      <c r="B699" s="32">
        <v>1</v>
      </c>
      <c r="C699" s="32">
        <v>0</v>
      </c>
      <c r="D699" s="32">
        <v>0</v>
      </c>
      <c r="E699" s="32">
        <v>0</v>
      </c>
      <c r="F699" s="291">
        <v>3800</v>
      </c>
      <c r="G699" s="291">
        <v>0</v>
      </c>
      <c r="H699" s="291">
        <v>0</v>
      </c>
      <c r="I699" s="291">
        <v>0</v>
      </c>
      <c r="J699" s="291">
        <v>3800</v>
      </c>
      <c r="K699" s="291">
        <v>3800</v>
      </c>
    </row>
    <row r="700" spans="1:11">
      <c r="A700" s="269" t="s">
        <v>1263</v>
      </c>
      <c r="B700" s="32">
        <v>1</v>
      </c>
      <c r="C700" s="32">
        <v>0</v>
      </c>
      <c r="D700" s="32">
        <v>0</v>
      </c>
      <c r="E700" s="32">
        <v>0</v>
      </c>
      <c r="F700" s="291">
        <v>5450</v>
      </c>
      <c r="G700" s="291">
        <v>0</v>
      </c>
      <c r="H700" s="291">
        <v>0</v>
      </c>
      <c r="I700" s="291">
        <v>0</v>
      </c>
      <c r="J700" s="291">
        <v>5450</v>
      </c>
      <c r="K700" s="291">
        <v>5450</v>
      </c>
    </row>
    <row r="701" spans="1:11">
      <c r="A701" s="269" t="s">
        <v>1264</v>
      </c>
      <c r="B701" s="32">
        <v>1</v>
      </c>
      <c r="C701" s="32">
        <v>0</v>
      </c>
      <c r="D701" s="32">
        <v>0</v>
      </c>
      <c r="E701" s="32">
        <v>0</v>
      </c>
      <c r="F701" s="291">
        <v>4980</v>
      </c>
      <c r="G701" s="291">
        <v>0</v>
      </c>
      <c r="H701" s="291">
        <v>0</v>
      </c>
      <c r="I701" s="291">
        <v>0</v>
      </c>
      <c r="J701" s="291">
        <v>4980</v>
      </c>
      <c r="K701" s="291">
        <v>4980</v>
      </c>
    </row>
    <row r="702" spans="1:11">
      <c r="A702" s="269" t="s">
        <v>1269</v>
      </c>
      <c r="B702" s="32">
        <v>1</v>
      </c>
      <c r="C702" s="32">
        <v>0</v>
      </c>
      <c r="D702" s="32">
        <v>1</v>
      </c>
      <c r="E702" s="32">
        <v>0</v>
      </c>
      <c r="F702" s="291">
        <v>170</v>
      </c>
      <c r="G702" s="291">
        <v>0</v>
      </c>
      <c r="H702" s="291">
        <v>196.5</v>
      </c>
      <c r="I702" s="291">
        <v>0</v>
      </c>
      <c r="J702" s="291">
        <v>173.57411907654921</v>
      </c>
      <c r="K702" s="291">
        <v>173.57411999999999</v>
      </c>
    </row>
    <row r="703" spans="1:11">
      <c r="A703" s="269" t="s">
        <v>1270</v>
      </c>
      <c r="B703" s="32">
        <v>0</v>
      </c>
      <c r="C703" s="32">
        <v>0</v>
      </c>
      <c r="D703" s="32">
        <v>1</v>
      </c>
      <c r="E703" s="32">
        <v>0</v>
      </c>
      <c r="F703" s="291">
        <v>0</v>
      </c>
      <c r="G703" s="291">
        <v>0</v>
      </c>
      <c r="H703" s="291">
        <v>214.45</v>
      </c>
      <c r="I703" s="291">
        <v>0</v>
      </c>
      <c r="J703" s="291">
        <v>214.45000000000002</v>
      </c>
      <c r="K703" s="291">
        <v>214.45</v>
      </c>
    </row>
    <row r="704" spans="1:11">
      <c r="A704" s="269" t="s">
        <v>1278</v>
      </c>
      <c r="B704" s="32">
        <v>1</v>
      </c>
      <c r="C704" s="32">
        <v>1</v>
      </c>
      <c r="D704" s="32">
        <v>0</v>
      </c>
      <c r="E704" s="32">
        <v>1</v>
      </c>
      <c r="F704" s="291">
        <v>75</v>
      </c>
      <c r="G704" s="291">
        <v>64</v>
      </c>
      <c r="H704" s="291">
        <v>0</v>
      </c>
      <c r="I704" s="291">
        <v>49</v>
      </c>
      <c r="J704" s="291">
        <v>72.421822272215977</v>
      </c>
      <c r="K704" s="291">
        <v>72.421819999999997</v>
      </c>
    </row>
    <row r="705" spans="1:11">
      <c r="A705" s="269" t="s">
        <v>1279</v>
      </c>
      <c r="B705" s="32">
        <v>1</v>
      </c>
      <c r="C705" s="32">
        <v>1</v>
      </c>
      <c r="D705" s="32">
        <v>0</v>
      </c>
      <c r="E705" s="32">
        <v>1</v>
      </c>
      <c r="F705" s="291">
        <v>70</v>
      </c>
      <c r="G705" s="291">
        <v>60</v>
      </c>
      <c r="H705" s="291">
        <v>0</v>
      </c>
      <c r="I705" s="291">
        <v>56</v>
      </c>
      <c r="J705" s="291">
        <v>67.905511811023615</v>
      </c>
      <c r="K705" s="291">
        <v>67.905510000000007</v>
      </c>
    </row>
    <row r="706" spans="1:11">
      <c r="A706" s="269" t="s">
        <v>1280</v>
      </c>
      <c r="B706" s="32">
        <v>1</v>
      </c>
      <c r="C706" s="32">
        <v>1</v>
      </c>
      <c r="D706" s="32">
        <v>0</v>
      </c>
      <c r="E706" s="32">
        <v>1</v>
      </c>
      <c r="F706" s="291">
        <v>80</v>
      </c>
      <c r="G706" s="291">
        <v>65</v>
      </c>
      <c r="H706" s="291">
        <v>0</v>
      </c>
      <c r="I706" s="291">
        <v>64</v>
      </c>
      <c r="J706" s="291">
        <v>76.987626546681653</v>
      </c>
      <c r="K706" s="291">
        <v>76.987629999999996</v>
      </c>
    </row>
    <row r="707" spans="1:11">
      <c r="A707" s="269" t="s">
        <v>1282</v>
      </c>
      <c r="B707" s="32">
        <v>1</v>
      </c>
      <c r="C707" s="32">
        <v>0</v>
      </c>
      <c r="D707" s="32">
        <v>0</v>
      </c>
      <c r="E707" s="32">
        <v>0</v>
      </c>
      <c r="F707" s="291">
        <v>70</v>
      </c>
      <c r="G707" s="291">
        <v>0</v>
      </c>
      <c r="H707" s="291">
        <v>0</v>
      </c>
      <c r="I707" s="291">
        <v>0</v>
      </c>
      <c r="J707" s="291">
        <v>70</v>
      </c>
      <c r="K707" s="291">
        <v>70</v>
      </c>
    </row>
    <row r="708" spans="1:11">
      <c r="A708" s="269" t="s">
        <v>1283</v>
      </c>
      <c r="B708" s="32">
        <v>1</v>
      </c>
      <c r="C708" s="32">
        <v>0</v>
      </c>
      <c r="D708" s="32">
        <v>0</v>
      </c>
      <c r="E708" s="32">
        <v>0</v>
      </c>
      <c r="F708" s="291">
        <v>87.5</v>
      </c>
      <c r="G708" s="291">
        <v>0</v>
      </c>
      <c r="H708" s="291">
        <v>0</v>
      </c>
      <c r="I708" s="291">
        <v>0</v>
      </c>
      <c r="J708" s="291">
        <v>87.5</v>
      </c>
      <c r="K708" s="291">
        <v>87.5</v>
      </c>
    </row>
    <row r="709" spans="1:11">
      <c r="A709" s="269" t="s">
        <v>1285</v>
      </c>
      <c r="B709" s="32">
        <v>1</v>
      </c>
      <c r="C709" s="32">
        <v>1</v>
      </c>
      <c r="D709" s="32">
        <v>1</v>
      </c>
      <c r="E709" s="32">
        <v>0</v>
      </c>
      <c r="F709" s="291">
        <v>3.6</v>
      </c>
      <c r="G709" s="291">
        <v>6.5</v>
      </c>
      <c r="H709" s="291">
        <v>6</v>
      </c>
      <c r="I709" s="291">
        <v>0</v>
      </c>
      <c r="J709" s="291">
        <v>4.3297850562947797</v>
      </c>
      <c r="K709" s="291">
        <v>4.32979</v>
      </c>
    </row>
    <row r="710" spans="1:11">
      <c r="A710" s="269" t="s">
        <v>1286</v>
      </c>
      <c r="B710" s="32">
        <v>1</v>
      </c>
      <c r="C710" s="32">
        <v>1</v>
      </c>
      <c r="D710" s="32">
        <v>0</v>
      </c>
      <c r="E710" s="32">
        <v>0</v>
      </c>
      <c r="F710" s="291">
        <v>14.4</v>
      </c>
      <c r="G710" s="291">
        <v>26</v>
      </c>
      <c r="H710" s="291">
        <v>0</v>
      </c>
      <c r="I710" s="291">
        <v>0</v>
      </c>
      <c r="J710" s="291">
        <v>16.462817551963049</v>
      </c>
      <c r="K710" s="291">
        <v>16.462820000000001</v>
      </c>
    </row>
    <row r="711" spans="1:11">
      <c r="A711" s="269" t="s">
        <v>1287</v>
      </c>
      <c r="B711" s="32">
        <v>1</v>
      </c>
      <c r="C711" s="32">
        <v>1</v>
      </c>
      <c r="D711" s="32">
        <v>0</v>
      </c>
      <c r="E711" s="32">
        <v>0</v>
      </c>
      <c r="F711" s="291">
        <v>180</v>
      </c>
      <c r="G711" s="291">
        <v>168</v>
      </c>
      <c r="H711" s="291">
        <v>0</v>
      </c>
      <c r="I711" s="291">
        <v>0</v>
      </c>
      <c r="J711" s="291">
        <v>177.86605080831407</v>
      </c>
      <c r="K711" s="291">
        <v>177.86605</v>
      </c>
    </row>
    <row r="712" spans="1:11">
      <c r="A712" s="269" t="s">
        <v>1288</v>
      </c>
      <c r="B712" s="32">
        <v>1</v>
      </c>
      <c r="C712" s="32">
        <v>1</v>
      </c>
      <c r="D712" s="32">
        <v>1</v>
      </c>
      <c r="E712" s="32">
        <v>0</v>
      </c>
      <c r="F712" s="291">
        <v>102</v>
      </c>
      <c r="G712" s="291">
        <v>110</v>
      </c>
      <c r="H712" s="291">
        <v>175</v>
      </c>
      <c r="I712" s="291">
        <v>0</v>
      </c>
      <c r="J712" s="291">
        <v>111.55475946775846</v>
      </c>
      <c r="K712" s="291">
        <v>111.55476</v>
      </c>
    </row>
    <row r="713" spans="1:11">
      <c r="A713" s="269" t="s">
        <v>1289</v>
      </c>
      <c r="B713" s="32">
        <v>1</v>
      </c>
      <c r="C713" s="32">
        <v>0</v>
      </c>
      <c r="D713" s="32">
        <v>1</v>
      </c>
      <c r="E713" s="32">
        <v>0</v>
      </c>
      <c r="F713" s="291">
        <v>6.625</v>
      </c>
      <c r="G713" s="291">
        <v>0</v>
      </c>
      <c r="H713" s="291">
        <v>12</v>
      </c>
      <c r="I713" s="291">
        <v>0</v>
      </c>
      <c r="J713" s="291">
        <v>7.3499392466585673</v>
      </c>
      <c r="K713" s="291">
        <v>7.3499400000000001</v>
      </c>
    </row>
    <row r="714" spans="1:11">
      <c r="A714" s="269" t="s">
        <v>1290</v>
      </c>
      <c r="B714" s="32">
        <v>1</v>
      </c>
      <c r="C714" s="32">
        <v>0</v>
      </c>
      <c r="D714" s="32">
        <v>0</v>
      </c>
      <c r="E714" s="32">
        <v>0</v>
      </c>
      <c r="F714" s="291">
        <v>7</v>
      </c>
      <c r="G714" s="291">
        <v>0</v>
      </c>
      <c r="H714" s="291">
        <v>0</v>
      </c>
      <c r="I714" s="291">
        <v>0</v>
      </c>
      <c r="J714" s="291">
        <v>7</v>
      </c>
      <c r="K714" s="291">
        <v>7</v>
      </c>
    </row>
    <row r="715" spans="1:11">
      <c r="A715" s="269" t="s">
        <v>1291</v>
      </c>
      <c r="B715" s="32">
        <v>1</v>
      </c>
      <c r="C715" s="32">
        <v>0</v>
      </c>
      <c r="D715" s="32">
        <v>0</v>
      </c>
      <c r="E715" s="32">
        <v>0</v>
      </c>
      <c r="F715" s="291">
        <v>7.125</v>
      </c>
      <c r="G715" s="291">
        <v>0</v>
      </c>
      <c r="H715" s="291">
        <v>0</v>
      </c>
      <c r="I715" s="291">
        <v>0</v>
      </c>
      <c r="J715" s="291">
        <v>7.125</v>
      </c>
      <c r="K715" s="291">
        <v>7.125</v>
      </c>
    </row>
    <row r="716" spans="1:11">
      <c r="A716" s="269" t="s">
        <v>1292</v>
      </c>
      <c r="B716" s="32">
        <v>1</v>
      </c>
      <c r="C716" s="32">
        <v>1</v>
      </c>
      <c r="D716" s="32">
        <v>1</v>
      </c>
      <c r="E716" s="32">
        <v>0</v>
      </c>
      <c r="F716" s="291">
        <v>38</v>
      </c>
      <c r="G716" s="291">
        <v>148</v>
      </c>
      <c r="H716" s="291">
        <v>36</v>
      </c>
      <c r="I716" s="291">
        <v>0</v>
      </c>
      <c r="J716" s="291">
        <v>55.111566018423751</v>
      </c>
      <c r="K716" s="291">
        <v>55.11157</v>
      </c>
    </row>
    <row r="717" spans="1:11">
      <c r="A717" s="269" t="s">
        <v>1293</v>
      </c>
      <c r="B717" s="32">
        <v>1</v>
      </c>
      <c r="C717" s="32">
        <v>0</v>
      </c>
      <c r="D717" s="32">
        <v>0</v>
      </c>
      <c r="E717" s="32">
        <v>0</v>
      </c>
      <c r="F717" s="291">
        <v>2.1</v>
      </c>
      <c r="G717" s="291">
        <v>0</v>
      </c>
      <c r="H717" s="291">
        <v>0</v>
      </c>
      <c r="I717" s="291">
        <v>0</v>
      </c>
      <c r="J717" s="291">
        <v>2.1</v>
      </c>
      <c r="K717" s="291">
        <v>2.1</v>
      </c>
    </row>
    <row r="718" spans="1:11">
      <c r="A718" s="269" t="s">
        <v>1294</v>
      </c>
      <c r="B718" s="32">
        <v>1</v>
      </c>
      <c r="C718" s="32">
        <v>1</v>
      </c>
      <c r="D718" s="32">
        <v>1</v>
      </c>
      <c r="E718" s="32">
        <v>0</v>
      </c>
      <c r="F718" s="291">
        <v>78.5</v>
      </c>
      <c r="G718" s="291">
        <v>115</v>
      </c>
      <c r="H718" s="291">
        <v>48</v>
      </c>
      <c r="I718" s="291">
        <v>0</v>
      </c>
      <c r="J718" s="291">
        <v>80.788126919140225</v>
      </c>
      <c r="K718" s="291">
        <v>80.788129999999995</v>
      </c>
    </row>
    <row r="719" spans="1:11">
      <c r="A719" s="269" t="s">
        <v>1296</v>
      </c>
      <c r="B719" s="32">
        <v>1</v>
      </c>
      <c r="C719" s="32">
        <v>1</v>
      </c>
      <c r="D719" s="32">
        <v>1</v>
      </c>
      <c r="E719" s="32">
        <v>0</v>
      </c>
      <c r="F719" s="291">
        <v>30</v>
      </c>
      <c r="G719" s="291">
        <v>25</v>
      </c>
      <c r="H719" s="291">
        <v>28</v>
      </c>
      <c r="I719" s="291">
        <v>0</v>
      </c>
      <c r="J719" s="291">
        <v>28.984646878198568</v>
      </c>
      <c r="K719" s="291">
        <v>28.984649999999998</v>
      </c>
    </row>
    <row r="720" spans="1:11">
      <c r="A720" s="269" t="s">
        <v>1302</v>
      </c>
      <c r="B720" s="32">
        <v>1</v>
      </c>
      <c r="C720" s="32">
        <v>0</v>
      </c>
      <c r="D720" s="32">
        <v>0</v>
      </c>
      <c r="E720" s="32">
        <v>0</v>
      </c>
      <c r="F720" s="291">
        <v>0.53</v>
      </c>
      <c r="G720" s="291">
        <v>0</v>
      </c>
      <c r="H720" s="291">
        <v>0</v>
      </c>
      <c r="I720" s="291">
        <v>0</v>
      </c>
      <c r="J720" s="291">
        <v>0.53</v>
      </c>
      <c r="K720" s="291">
        <v>0.53</v>
      </c>
    </row>
    <row r="721" spans="1:11">
      <c r="A721" s="269" t="s">
        <v>1303</v>
      </c>
      <c r="B721" s="32">
        <v>1</v>
      </c>
      <c r="C721" s="32">
        <v>0</v>
      </c>
      <c r="D721" s="32">
        <v>0</v>
      </c>
      <c r="E721" s="32">
        <v>0</v>
      </c>
      <c r="F721" s="291">
        <v>0.52</v>
      </c>
      <c r="G721" s="291">
        <v>0</v>
      </c>
      <c r="H721" s="291">
        <v>0</v>
      </c>
      <c r="I721" s="291">
        <v>0</v>
      </c>
      <c r="J721" s="291">
        <v>0.52</v>
      </c>
      <c r="K721" s="291">
        <v>0.52</v>
      </c>
    </row>
    <row r="722" spans="1:11">
      <c r="A722" s="269" t="s">
        <v>1305</v>
      </c>
      <c r="B722" s="32">
        <v>1</v>
      </c>
      <c r="C722" s="32">
        <v>0</v>
      </c>
      <c r="D722" s="32">
        <v>0</v>
      </c>
      <c r="E722" s="32">
        <v>0</v>
      </c>
      <c r="F722" s="291">
        <v>0.31</v>
      </c>
      <c r="G722" s="291">
        <v>0</v>
      </c>
      <c r="H722" s="291">
        <v>0</v>
      </c>
      <c r="I722" s="291">
        <v>0</v>
      </c>
      <c r="J722" s="291">
        <v>0.31</v>
      </c>
      <c r="K722" s="291">
        <v>0.31</v>
      </c>
    </row>
    <row r="723" spans="1:11">
      <c r="A723" s="269" t="s">
        <v>1309</v>
      </c>
      <c r="B723" s="32">
        <v>1</v>
      </c>
      <c r="C723" s="32">
        <v>0</v>
      </c>
      <c r="D723" s="32">
        <v>0</v>
      </c>
      <c r="E723" s="32">
        <v>0</v>
      </c>
      <c r="F723" s="291">
        <v>65</v>
      </c>
      <c r="G723" s="291">
        <v>0</v>
      </c>
      <c r="H723" s="291">
        <v>0</v>
      </c>
      <c r="I723" s="291">
        <v>0</v>
      </c>
      <c r="J723" s="291">
        <v>65</v>
      </c>
      <c r="K723" s="291">
        <v>65</v>
      </c>
    </row>
    <row r="724" spans="1:11">
      <c r="A724" s="269" t="s">
        <v>1310</v>
      </c>
      <c r="B724" s="32">
        <v>1</v>
      </c>
      <c r="C724" s="32">
        <v>0</v>
      </c>
      <c r="D724" s="32">
        <v>0</v>
      </c>
      <c r="E724" s="32">
        <v>0</v>
      </c>
      <c r="F724" s="291">
        <v>22.5</v>
      </c>
      <c r="G724" s="291">
        <v>0</v>
      </c>
      <c r="H724" s="291">
        <v>0</v>
      </c>
      <c r="I724" s="291">
        <v>0</v>
      </c>
      <c r="J724" s="291">
        <v>22.5</v>
      </c>
      <c r="K724" s="291">
        <v>22.5</v>
      </c>
    </row>
    <row r="725" spans="1:11">
      <c r="A725" s="269" t="s">
        <v>1316</v>
      </c>
      <c r="B725" s="32">
        <v>1</v>
      </c>
      <c r="C725" s="32">
        <v>0</v>
      </c>
      <c r="D725" s="32">
        <v>0</v>
      </c>
      <c r="E725" s="32">
        <v>0</v>
      </c>
      <c r="F725" s="291">
        <v>100</v>
      </c>
      <c r="G725" s="291">
        <v>0</v>
      </c>
      <c r="H725" s="291">
        <v>0</v>
      </c>
      <c r="I725" s="291">
        <v>0</v>
      </c>
      <c r="J725" s="291">
        <v>100</v>
      </c>
      <c r="K725" s="291">
        <v>100</v>
      </c>
    </row>
    <row r="726" spans="1:11">
      <c r="A726" s="269" t="s">
        <v>1318</v>
      </c>
      <c r="B726" s="32">
        <v>1</v>
      </c>
      <c r="C726" s="32">
        <v>0</v>
      </c>
      <c r="D726" s="32">
        <v>0</v>
      </c>
      <c r="E726" s="32">
        <v>0</v>
      </c>
      <c r="F726" s="291">
        <v>6</v>
      </c>
      <c r="G726" s="291">
        <v>0</v>
      </c>
      <c r="H726" s="291">
        <v>0</v>
      </c>
      <c r="I726" s="291">
        <v>0</v>
      </c>
      <c r="J726" s="291">
        <v>6</v>
      </c>
      <c r="K726" s="291">
        <v>6</v>
      </c>
    </row>
    <row r="727" spans="1:11">
      <c r="A727" s="269" t="s">
        <v>1320</v>
      </c>
      <c r="B727" s="32">
        <v>1</v>
      </c>
      <c r="C727" s="32">
        <v>0</v>
      </c>
      <c r="D727" s="32">
        <v>0</v>
      </c>
      <c r="E727" s="32">
        <v>0</v>
      </c>
      <c r="F727" s="291">
        <v>79</v>
      </c>
      <c r="G727" s="291">
        <v>0</v>
      </c>
      <c r="H727" s="291">
        <v>0</v>
      </c>
      <c r="I727" s="291">
        <v>0</v>
      </c>
      <c r="J727" s="291">
        <v>79</v>
      </c>
      <c r="K727" s="291">
        <v>79</v>
      </c>
    </row>
    <row r="728" spans="1:11">
      <c r="A728" s="269" t="s">
        <v>1322</v>
      </c>
      <c r="B728" s="32">
        <v>1</v>
      </c>
      <c r="C728" s="32">
        <v>0</v>
      </c>
      <c r="D728" s="32">
        <v>0</v>
      </c>
      <c r="E728" s="32">
        <v>0</v>
      </c>
      <c r="F728" s="291">
        <v>150</v>
      </c>
      <c r="G728" s="291">
        <v>0</v>
      </c>
      <c r="H728" s="291">
        <v>0</v>
      </c>
      <c r="I728" s="291">
        <v>0</v>
      </c>
      <c r="J728" s="291">
        <v>150</v>
      </c>
      <c r="K728" s="291">
        <v>150</v>
      </c>
    </row>
    <row r="729" spans="1:11">
      <c r="A729" s="269" t="s">
        <v>1324</v>
      </c>
      <c r="B729" s="32">
        <v>1</v>
      </c>
      <c r="C729" s="32">
        <v>0</v>
      </c>
      <c r="D729" s="32">
        <v>0</v>
      </c>
      <c r="E729" s="32">
        <v>0</v>
      </c>
      <c r="F729" s="291">
        <v>95</v>
      </c>
      <c r="G729" s="291">
        <v>0</v>
      </c>
      <c r="H729" s="291">
        <v>0</v>
      </c>
      <c r="I729" s="291">
        <v>0</v>
      </c>
      <c r="J729" s="291">
        <v>95</v>
      </c>
      <c r="K729" s="291">
        <v>95</v>
      </c>
    </row>
    <row r="730" spans="1:11">
      <c r="A730" s="269" t="s">
        <v>1326</v>
      </c>
      <c r="B730" s="32">
        <v>1</v>
      </c>
      <c r="C730" s="32">
        <v>0</v>
      </c>
      <c r="D730" s="32">
        <v>0</v>
      </c>
      <c r="E730" s="32">
        <v>0</v>
      </c>
      <c r="F730" s="291">
        <v>80</v>
      </c>
      <c r="G730" s="291">
        <v>0</v>
      </c>
      <c r="H730" s="291">
        <v>0</v>
      </c>
      <c r="I730" s="291">
        <v>0</v>
      </c>
      <c r="J730" s="291">
        <v>80</v>
      </c>
      <c r="K730" s="291">
        <v>80</v>
      </c>
    </row>
    <row r="731" spans="1:11">
      <c r="A731" s="269" t="s">
        <v>1328</v>
      </c>
      <c r="B731" s="32">
        <v>1</v>
      </c>
      <c r="C731" s="32">
        <v>0</v>
      </c>
      <c r="D731" s="32">
        <v>1</v>
      </c>
      <c r="E731" s="32">
        <v>0</v>
      </c>
      <c r="F731" s="291">
        <v>20</v>
      </c>
      <c r="G731" s="291">
        <v>0</v>
      </c>
      <c r="H731" s="291">
        <v>10</v>
      </c>
      <c r="I731" s="291">
        <v>0</v>
      </c>
      <c r="J731" s="291">
        <v>18.65127582017011</v>
      </c>
      <c r="K731" s="291">
        <v>18.65128</v>
      </c>
    </row>
    <row r="732" spans="1:11">
      <c r="A732" s="269" t="s">
        <v>1329</v>
      </c>
      <c r="B732" s="32">
        <v>1</v>
      </c>
      <c r="C732" s="32">
        <v>0</v>
      </c>
      <c r="D732" s="32">
        <v>0</v>
      </c>
      <c r="E732" s="32">
        <v>0</v>
      </c>
      <c r="F732" s="291">
        <v>30</v>
      </c>
      <c r="G732" s="291">
        <v>0</v>
      </c>
      <c r="H732" s="291">
        <v>0</v>
      </c>
      <c r="I732" s="291">
        <v>0</v>
      </c>
      <c r="J732" s="291">
        <v>30</v>
      </c>
      <c r="K732" s="291">
        <v>30</v>
      </c>
    </row>
    <row r="733" spans="1:11">
      <c r="A733" s="269" t="s">
        <v>1331</v>
      </c>
      <c r="B733" s="32">
        <v>1</v>
      </c>
      <c r="C733" s="32">
        <v>0</v>
      </c>
      <c r="D733" s="32">
        <v>0</v>
      </c>
      <c r="E733" s="32">
        <v>0</v>
      </c>
      <c r="F733" s="291">
        <v>1300</v>
      </c>
      <c r="G733" s="291">
        <v>0</v>
      </c>
      <c r="H733" s="291">
        <v>0</v>
      </c>
      <c r="I733" s="291">
        <v>0</v>
      </c>
      <c r="J733" s="291">
        <v>1300</v>
      </c>
      <c r="K733" s="291">
        <v>1300</v>
      </c>
    </row>
    <row r="734" spans="1:11">
      <c r="A734" s="269" t="s">
        <v>1337</v>
      </c>
      <c r="B734" s="32">
        <v>1</v>
      </c>
      <c r="C734" s="32">
        <v>1</v>
      </c>
      <c r="D734" s="32">
        <v>0</v>
      </c>
      <c r="E734" s="32">
        <v>0</v>
      </c>
      <c r="F734" s="291">
        <v>90</v>
      </c>
      <c r="G734" s="291">
        <v>80</v>
      </c>
      <c r="H734" s="291">
        <v>0</v>
      </c>
      <c r="I734" s="291">
        <v>0</v>
      </c>
      <c r="J734" s="291">
        <v>88.221709006928393</v>
      </c>
      <c r="K734" s="291">
        <v>88.221710000000002</v>
      </c>
    </row>
    <row r="735" spans="1:11">
      <c r="A735" s="269" t="s">
        <v>1338</v>
      </c>
      <c r="B735" s="32">
        <v>0</v>
      </c>
      <c r="C735" s="32">
        <v>1</v>
      </c>
      <c r="D735" s="32">
        <v>0</v>
      </c>
      <c r="E735" s="32">
        <v>0</v>
      </c>
      <c r="F735" s="291">
        <v>0</v>
      </c>
      <c r="G735" s="291">
        <v>0.5</v>
      </c>
      <c r="H735" s="291">
        <v>0</v>
      </c>
      <c r="I735" s="291">
        <v>0</v>
      </c>
      <c r="J735" s="291">
        <v>0.5</v>
      </c>
      <c r="K735" s="291">
        <v>0.5</v>
      </c>
    </row>
    <row r="736" spans="1:11">
      <c r="A736" s="269" t="s">
        <v>1342</v>
      </c>
      <c r="B736" s="32">
        <v>1</v>
      </c>
      <c r="C736" s="32">
        <v>1</v>
      </c>
      <c r="D736" s="32">
        <v>1</v>
      </c>
      <c r="E736" s="32">
        <v>0</v>
      </c>
      <c r="F736" s="291">
        <v>15</v>
      </c>
      <c r="G736" s="291">
        <v>15</v>
      </c>
      <c r="H736" s="291">
        <v>15</v>
      </c>
      <c r="I736" s="291">
        <v>0</v>
      </c>
      <c r="J736" s="291">
        <v>15</v>
      </c>
      <c r="K736" s="291">
        <v>15</v>
      </c>
    </row>
    <row r="737" spans="1:11">
      <c r="A737" s="269" t="s">
        <v>1343</v>
      </c>
      <c r="B737" s="32">
        <v>1</v>
      </c>
      <c r="C737" s="32">
        <v>0</v>
      </c>
      <c r="D737" s="32">
        <v>1</v>
      </c>
      <c r="E737" s="32">
        <v>0</v>
      </c>
      <c r="F737" s="291">
        <v>160</v>
      </c>
      <c r="G737" s="291">
        <v>0</v>
      </c>
      <c r="H737" s="291">
        <v>155</v>
      </c>
      <c r="I737" s="291">
        <v>0</v>
      </c>
      <c r="J737" s="291">
        <v>159.32563791008505</v>
      </c>
      <c r="K737" s="291">
        <v>159.32563999999999</v>
      </c>
    </row>
    <row r="738" spans="1:11">
      <c r="A738" s="269" t="s">
        <v>1345</v>
      </c>
      <c r="B738" s="32">
        <v>1</v>
      </c>
      <c r="C738" s="32">
        <v>0</v>
      </c>
      <c r="D738" s="32">
        <v>0</v>
      </c>
      <c r="E738" s="32">
        <v>0</v>
      </c>
      <c r="F738" s="291">
        <v>10</v>
      </c>
      <c r="G738" s="291">
        <v>0</v>
      </c>
      <c r="H738" s="291">
        <v>0</v>
      </c>
      <c r="I738" s="291">
        <v>0</v>
      </c>
      <c r="J738" s="291">
        <v>10</v>
      </c>
      <c r="K738" s="291">
        <v>10</v>
      </c>
    </row>
    <row r="739" spans="1:11">
      <c r="A739" s="269" t="s">
        <v>1346</v>
      </c>
      <c r="B739" s="32">
        <v>1</v>
      </c>
      <c r="C739" s="32">
        <v>0</v>
      </c>
      <c r="D739" s="32">
        <v>0</v>
      </c>
      <c r="E739" s="32">
        <v>0</v>
      </c>
      <c r="F739" s="291">
        <v>10</v>
      </c>
      <c r="G739" s="291">
        <v>0</v>
      </c>
      <c r="H739" s="291">
        <v>0</v>
      </c>
      <c r="I739" s="291">
        <v>0</v>
      </c>
      <c r="J739" s="291">
        <v>10</v>
      </c>
      <c r="K739" s="291">
        <v>10</v>
      </c>
    </row>
    <row r="740" spans="1:11">
      <c r="A740" s="269" t="s">
        <v>1348</v>
      </c>
      <c r="B740" s="32">
        <v>1</v>
      </c>
      <c r="C740" s="32">
        <v>0</v>
      </c>
      <c r="D740" s="32">
        <v>0</v>
      </c>
      <c r="E740" s="32">
        <v>0</v>
      </c>
      <c r="F740" s="291">
        <v>36</v>
      </c>
      <c r="G740" s="291">
        <v>0</v>
      </c>
      <c r="H740" s="291">
        <v>0</v>
      </c>
      <c r="I740" s="291">
        <v>0</v>
      </c>
      <c r="J740" s="291">
        <v>36</v>
      </c>
      <c r="K740" s="291">
        <v>36</v>
      </c>
    </row>
    <row r="741" spans="1:11">
      <c r="A741" s="269" t="s">
        <v>1349</v>
      </c>
      <c r="B741" s="32">
        <v>1</v>
      </c>
      <c r="C741" s="32">
        <v>0</v>
      </c>
      <c r="D741" s="32">
        <v>0</v>
      </c>
      <c r="E741" s="32">
        <v>0</v>
      </c>
      <c r="F741" s="291">
        <v>45</v>
      </c>
      <c r="G741" s="291">
        <v>0</v>
      </c>
      <c r="H741" s="291">
        <v>0</v>
      </c>
      <c r="I741" s="291">
        <v>0</v>
      </c>
      <c r="J741" s="291">
        <v>45</v>
      </c>
      <c r="K741" s="291">
        <v>45</v>
      </c>
    </row>
    <row r="742" spans="1:11">
      <c r="A742" s="269" t="s">
        <v>1350</v>
      </c>
      <c r="B742" s="32">
        <v>1</v>
      </c>
      <c r="C742" s="32">
        <v>0</v>
      </c>
      <c r="D742" s="32">
        <v>0</v>
      </c>
      <c r="E742" s="32">
        <v>0</v>
      </c>
      <c r="F742" s="291">
        <v>9</v>
      </c>
      <c r="G742" s="291">
        <v>0</v>
      </c>
      <c r="H742" s="291">
        <v>0</v>
      </c>
      <c r="I742" s="291">
        <v>0</v>
      </c>
      <c r="J742" s="291">
        <v>9</v>
      </c>
      <c r="K742" s="291">
        <v>9</v>
      </c>
    </row>
    <row r="743" spans="1:11">
      <c r="A743" s="269" t="s">
        <v>1358</v>
      </c>
      <c r="B743" s="32">
        <v>1</v>
      </c>
      <c r="C743" s="32">
        <v>0</v>
      </c>
      <c r="D743" s="32">
        <v>0</v>
      </c>
      <c r="E743" s="32">
        <v>0</v>
      </c>
      <c r="F743" s="291">
        <v>1</v>
      </c>
      <c r="G743" s="291">
        <v>0</v>
      </c>
      <c r="H743" s="291">
        <v>0</v>
      </c>
      <c r="I743" s="291">
        <v>0</v>
      </c>
      <c r="J743" s="291">
        <v>1</v>
      </c>
      <c r="K743" s="291">
        <v>1</v>
      </c>
    </row>
    <row r="744" spans="1:11">
      <c r="A744" s="269" t="s">
        <v>1359</v>
      </c>
      <c r="B744" s="32">
        <v>1</v>
      </c>
      <c r="C744" s="32">
        <v>0</v>
      </c>
      <c r="D744" s="32">
        <v>0</v>
      </c>
      <c r="E744" s="32">
        <v>0</v>
      </c>
      <c r="F744" s="291">
        <v>9.4</v>
      </c>
      <c r="G744" s="291">
        <v>0</v>
      </c>
      <c r="H744" s="291">
        <v>0</v>
      </c>
      <c r="I744" s="291">
        <v>0</v>
      </c>
      <c r="J744" s="291">
        <v>9.4</v>
      </c>
      <c r="K744" s="291">
        <v>9.4</v>
      </c>
    </row>
    <row r="745" spans="1:11">
      <c r="A745" s="269" t="s">
        <v>1360</v>
      </c>
      <c r="B745" s="32">
        <v>1</v>
      </c>
      <c r="C745" s="32">
        <v>0</v>
      </c>
      <c r="D745" s="32">
        <v>0</v>
      </c>
      <c r="E745" s="32">
        <v>0</v>
      </c>
      <c r="F745" s="291">
        <v>8.9</v>
      </c>
      <c r="G745" s="291">
        <v>0</v>
      </c>
      <c r="H745" s="291">
        <v>0</v>
      </c>
      <c r="I745" s="291">
        <v>0</v>
      </c>
      <c r="J745" s="291">
        <v>8.9</v>
      </c>
      <c r="K745" s="291">
        <v>8.9</v>
      </c>
    </row>
    <row r="746" spans="1:11">
      <c r="A746" s="269" t="s">
        <v>1365</v>
      </c>
      <c r="B746" s="32">
        <v>1</v>
      </c>
      <c r="C746" s="32">
        <v>1</v>
      </c>
      <c r="D746" s="32">
        <v>0</v>
      </c>
      <c r="E746" s="32">
        <v>0</v>
      </c>
      <c r="F746" s="291">
        <v>453.57142857142856</v>
      </c>
      <c r="G746" s="291">
        <v>450</v>
      </c>
      <c r="H746" s="291">
        <v>0</v>
      </c>
      <c r="I746" s="291">
        <v>0</v>
      </c>
      <c r="J746" s="291">
        <v>452.93632464533147</v>
      </c>
      <c r="K746" s="291">
        <v>452.93632000000002</v>
      </c>
    </row>
    <row r="747" spans="1:11">
      <c r="A747" s="269" t="s">
        <v>1366</v>
      </c>
      <c r="B747" s="32">
        <v>1</v>
      </c>
      <c r="C747" s="32">
        <v>1</v>
      </c>
      <c r="D747" s="32">
        <v>0</v>
      </c>
      <c r="E747" s="32">
        <v>0</v>
      </c>
      <c r="F747" s="291">
        <v>485.14285714285717</v>
      </c>
      <c r="G747" s="291">
        <v>478</v>
      </c>
      <c r="H747" s="291">
        <v>0</v>
      </c>
      <c r="I747" s="291">
        <v>0</v>
      </c>
      <c r="J747" s="291">
        <v>483.87264929066311</v>
      </c>
      <c r="K747" s="291">
        <v>483.87265000000002</v>
      </c>
    </row>
    <row r="748" spans="1:11">
      <c r="A748" s="269" t="s">
        <v>1367</v>
      </c>
      <c r="B748" s="32">
        <v>1</v>
      </c>
      <c r="C748" s="32">
        <v>1</v>
      </c>
      <c r="D748" s="32">
        <v>0</v>
      </c>
      <c r="E748" s="32">
        <v>0</v>
      </c>
      <c r="F748" s="291">
        <v>614.4</v>
      </c>
      <c r="G748" s="291">
        <v>575</v>
      </c>
      <c r="H748" s="291">
        <v>0</v>
      </c>
      <c r="I748" s="291">
        <v>0</v>
      </c>
      <c r="J748" s="291">
        <v>607.39353348729787</v>
      </c>
      <c r="K748" s="291">
        <v>607.39353000000006</v>
      </c>
    </row>
    <row r="749" spans="1:11">
      <c r="A749" s="269" t="s">
        <v>1368</v>
      </c>
      <c r="B749" s="32">
        <v>1</v>
      </c>
      <c r="C749" s="32">
        <v>1</v>
      </c>
      <c r="D749" s="32">
        <v>0</v>
      </c>
      <c r="E749" s="32">
        <v>0</v>
      </c>
      <c r="F749" s="291">
        <v>218.6</v>
      </c>
      <c r="G749" s="291">
        <v>223</v>
      </c>
      <c r="H749" s="291">
        <v>0</v>
      </c>
      <c r="I749" s="291">
        <v>0</v>
      </c>
      <c r="J749" s="291">
        <v>219.38244803695147</v>
      </c>
      <c r="K749" s="291">
        <v>219.38245000000001</v>
      </c>
    </row>
    <row r="750" spans="1:11">
      <c r="A750" s="269" t="s">
        <v>1369</v>
      </c>
      <c r="B750" s="32">
        <v>1</v>
      </c>
      <c r="C750" s="32">
        <v>1</v>
      </c>
      <c r="D750" s="32">
        <v>0</v>
      </c>
      <c r="E750" s="32">
        <v>0</v>
      </c>
      <c r="F750" s="291">
        <v>588.79999999999995</v>
      </c>
      <c r="G750" s="291">
        <v>592</v>
      </c>
      <c r="H750" s="291">
        <v>0</v>
      </c>
      <c r="I750" s="291">
        <v>0</v>
      </c>
      <c r="J750" s="291">
        <v>589.36905311778287</v>
      </c>
      <c r="K750" s="291">
        <v>589.36905000000002</v>
      </c>
    </row>
    <row r="751" spans="1:11">
      <c r="A751" s="269" t="s">
        <v>1370</v>
      </c>
      <c r="B751" s="32">
        <v>1</v>
      </c>
      <c r="C751" s="32">
        <v>1</v>
      </c>
      <c r="D751" s="32">
        <v>0</v>
      </c>
      <c r="E751" s="32">
        <v>0</v>
      </c>
      <c r="F751" s="291">
        <v>499.8</v>
      </c>
      <c r="G751" s="291">
        <v>442</v>
      </c>
      <c r="H751" s="291">
        <v>0</v>
      </c>
      <c r="I751" s="291">
        <v>0</v>
      </c>
      <c r="J751" s="291">
        <v>489.52147806004621</v>
      </c>
      <c r="K751" s="291">
        <v>489.52148</v>
      </c>
    </row>
    <row r="752" spans="1:11">
      <c r="A752" s="269" t="s">
        <v>1371</v>
      </c>
      <c r="B752" s="32">
        <v>1</v>
      </c>
      <c r="C752" s="32">
        <v>1</v>
      </c>
      <c r="D752" s="32">
        <v>0</v>
      </c>
      <c r="E752" s="32">
        <v>0</v>
      </c>
      <c r="F752" s="291">
        <v>2153</v>
      </c>
      <c r="G752" s="291">
        <v>2089</v>
      </c>
      <c r="H752" s="291">
        <v>0</v>
      </c>
      <c r="I752" s="291">
        <v>0</v>
      </c>
      <c r="J752" s="291">
        <v>2141.6189376443417</v>
      </c>
      <c r="K752" s="291">
        <v>2141.6189399999998</v>
      </c>
    </row>
    <row r="753" spans="1:11">
      <c r="A753" s="269" t="s">
        <v>1372</v>
      </c>
      <c r="B753" s="32">
        <v>1</v>
      </c>
      <c r="C753" s="32">
        <v>1</v>
      </c>
      <c r="D753" s="32">
        <v>0</v>
      </c>
      <c r="E753" s="32">
        <v>0</v>
      </c>
      <c r="F753" s="291">
        <v>1122.8</v>
      </c>
      <c r="G753" s="291">
        <v>1042</v>
      </c>
      <c r="H753" s="291">
        <v>0</v>
      </c>
      <c r="I753" s="291">
        <v>0</v>
      </c>
      <c r="J753" s="291">
        <v>1108.4314087759815</v>
      </c>
      <c r="K753" s="291">
        <v>1108.4314099999999</v>
      </c>
    </row>
    <row r="754" spans="1:11">
      <c r="A754" s="269" t="s">
        <v>1373</v>
      </c>
      <c r="B754" s="32">
        <v>1</v>
      </c>
      <c r="C754" s="32">
        <v>1</v>
      </c>
      <c r="D754" s="32">
        <v>0</v>
      </c>
      <c r="E754" s="32">
        <v>0</v>
      </c>
      <c r="F754" s="291">
        <v>1112.44</v>
      </c>
      <c r="G754" s="291">
        <v>1036</v>
      </c>
      <c r="H754" s="291">
        <v>0</v>
      </c>
      <c r="I754" s="291">
        <v>0</v>
      </c>
      <c r="J754" s="291">
        <v>1098.8467436489607</v>
      </c>
      <c r="K754" s="291">
        <v>1098.84674</v>
      </c>
    </row>
    <row r="755" spans="1:11">
      <c r="A755" s="269" t="s">
        <v>1374</v>
      </c>
      <c r="B755" s="32">
        <v>1</v>
      </c>
      <c r="C755" s="32">
        <v>1</v>
      </c>
      <c r="D755" s="32">
        <v>0</v>
      </c>
      <c r="E755" s="32">
        <v>0</v>
      </c>
      <c r="F755" s="291">
        <v>772.6</v>
      </c>
      <c r="G755" s="291">
        <v>974</v>
      </c>
      <c r="H755" s="291">
        <v>0</v>
      </c>
      <c r="I755" s="291">
        <v>0</v>
      </c>
      <c r="J755" s="291">
        <v>808.41478060046188</v>
      </c>
      <c r="K755" s="291">
        <v>808.41477999999995</v>
      </c>
    </row>
    <row r="756" spans="1:11">
      <c r="A756" s="269" t="s">
        <v>1375</v>
      </c>
      <c r="B756" s="32">
        <v>1</v>
      </c>
      <c r="C756" s="32">
        <v>1</v>
      </c>
      <c r="D756" s="32">
        <v>0</v>
      </c>
      <c r="E756" s="32">
        <v>0</v>
      </c>
      <c r="F756" s="291">
        <v>485.85714285714283</v>
      </c>
      <c r="G756" s="291">
        <v>461</v>
      </c>
      <c r="H756" s="291">
        <v>0</v>
      </c>
      <c r="I756" s="291">
        <v>0</v>
      </c>
      <c r="J756" s="291">
        <v>481.43681953150769</v>
      </c>
      <c r="K756" s="291">
        <v>481.43682000000001</v>
      </c>
    </row>
    <row r="757" spans="1:11">
      <c r="A757" s="269" t="s">
        <v>1380</v>
      </c>
      <c r="B757" s="32">
        <v>1</v>
      </c>
      <c r="C757" s="32">
        <v>0</v>
      </c>
      <c r="D757" s="32">
        <v>0</v>
      </c>
      <c r="E757" s="32">
        <v>0</v>
      </c>
      <c r="F757" s="291">
        <v>13</v>
      </c>
      <c r="G757" s="291">
        <v>0</v>
      </c>
      <c r="H757" s="291">
        <v>0</v>
      </c>
      <c r="I757" s="291">
        <v>0</v>
      </c>
      <c r="J757" s="291">
        <v>13</v>
      </c>
      <c r="K757" s="291">
        <v>13</v>
      </c>
    </row>
    <row r="758" spans="1:11">
      <c r="A758" s="269" t="s">
        <v>1381</v>
      </c>
      <c r="B758" s="32">
        <v>1</v>
      </c>
      <c r="C758" s="32">
        <v>0</v>
      </c>
      <c r="D758" s="32">
        <v>0</v>
      </c>
      <c r="E758" s="32">
        <v>0</v>
      </c>
      <c r="F758" s="291">
        <v>1</v>
      </c>
      <c r="G758" s="291">
        <v>0</v>
      </c>
      <c r="H758" s="291">
        <v>0</v>
      </c>
      <c r="I758" s="291">
        <v>0</v>
      </c>
      <c r="J758" s="291">
        <v>1</v>
      </c>
      <c r="K758" s="291">
        <v>1</v>
      </c>
    </row>
    <row r="759" spans="1:11">
      <c r="A759" s="269" t="s">
        <v>1382</v>
      </c>
      <c r="B759" s="32">
        <v>1</v>
      </c>
      <c r="C759" s="32">
        <v>0</v>
      </c>
      <c r="D759" s="32">
        <v>0</v>
      </c>
      <c r="E759" s="32">
        <v>0</v>
      </c>
      <c r="F759" s="291">
        <v>45</v>
      </c>
      <c r="G759" s="291">
        <v>0</v>
      </c>
      <c r="H759" s="291">
        <v>0</v>
      </c>
      <c r="I759" s="291">
        <v>0</v>
      </c>
      <c r="J759" s="291">
        <v>45</v>
      </c>
      <c r="K759" s="291">
        <v>45</v>
      </c>
    </row>
    <row r="760" spans="1:11">
      <c r="A760" s="269" t="s">
        <v>1390</v>
      </c>
      <c r="B760" s="32">
        <v>1</v>
      </c>
      <c r="C760" s="32">
        <v>0</v>
      </c>
      <c r="D760" s="32">
        <v>0</v>
      </c>
      <c r="E760" s="32">
        <v>0</v>
      </c>
      <c r="F760" s="291">
        <v>3</v>
      </c>
      <c r="G760" s="291">
        <v>0</v>
      </c>
      <c r="H760" s="291">
        <v>0</v>
      </c>
      <c r="I760" s="291">
        <v>0</v>
      </c>
      <c r="J760" s="291">
        <v>3</v>
      </c>
      <c r="K760" s="291">
        <v>3</v>
      </c>
    </row>
    <row r="761" spans="1:11">
      <c r="A761" s="269" t="s">
        <v>1391</v>
      </c>
      <c r="B761" s="32">
        <v>1</v>
      </c>
      <c r="C761" s="32">
        <v>0</v>
      </c>
      <c r="D761" s="32">
        <v>0</v>
      </c>
      <c r="E761" s="32">
        <v>0</v>
      </c>
      <c r="F761" s="291">
        <v>4</v>
      </c>
      <c r="G761" s="291">
        <v>0</v>
      </c>
      <c r="H761" s="291">
        <v>0</v>
      </c>
      <c r="I761" s="291">
        <v>0</v>
      </c>
      <c r="J761" s="291">
        <v>4</v>
      </c>
      <c r="K761" s="291">
        <v>4</v>
      </c>
    </row>
    <row r="762" spans="1:11">
      <c r="A762" s="269" t="s">
        <v>1392</v>
      </c>
      <c r="B762" s="32">
        <v>1</v>
      </c>
      <c r="C762" s="32">
        <v>0</v>
      </c>
      <c r="D762" s="32">
        <v>0</v>
      </c>
      <c r="E762" s="32">
        <v>0</v>
      </c>
      <c r="F762" s="291">
        <v>38.9</v>
      </c>
      <c r="G762" s="291">
        <v>0</v>
      </c>
      <c r="H762" s="291">
        <v>0</v>
      </c>
      <c r="I762" s="291">
        <v>0</v>
      </c>
      <c r="J762" s="291">
        <v>38.9</v>
      </c>
      <c r="K762" s="291">
        <v>38.9</v>
      </c>
    </row>
    <row r="763" spans="1:11">
      <c r="A763" s="269" t="s">
        <v>2199</v>
      </c>
      <c r="B763" s="32">
        <v>1</v>
      </c>
      <c r="C763" s="32">
        <v>0</v>
      </c>
      <c r="D763" s="32">
        <v>0</v>
      </c>
      <c r="E763" s="32">
        <v>0</v>
      </c>
      <c r="F763" s="291">
        <v>1341.1471912334803</v>
      </c>
      <c r="G763" s="291">
        <v>0</v>
      </c>
      <c r="H763" s="291">
        <v>0</v>
      </c>
      <c r="I763" s="291">
        <v>0</v>
      </c>
      <c r="J763" s="291">
        <v>1341.1471912334803</v>
      </c>
      <c r="K763" s="291">
        <v>1341.1471899999999</v>
      </c>
    </row>
    <row r="764" spans="1:11">
      <c r="A764" s="269" t="s">
        <v>2200</v>
      </c>
      <c r="B764" s="32">
        <v>1</v>
      </c>
      <c r="C764" s="32">
        <v>0</v>
      </c>
      <c r="D764" s="32">
        <v>0</v>
      </c>
      <c r="E764" s="32">
        <v>0</v>
      </c>
      <c r="F764" s="291">
        <v>489</v>
      </c>
      <c r="G764" s="291">
        <v>0</v>
      </c>
      <c r="H764" s="291">
        <v>0</v>
      </c>
      <c r="I764" s="291">
        <v>0</v>
      </c>
      <c r="J764" s="291">
        <v>489</v>
      </c>
      <c r="K764" s="291">
        <v>489</v>
      </c>
    </row>
    <row r="765" spans="1:11">
      <c r="A765" s="269" t="s">
        <v>2201</v>
      </c>
      <c r="B765" s="32">
        <v>1</v>
      </c>
      <c r="C765" s="32">
        <v>0</v>
      </c>
      <c r="D765" s="32">
        <v>0</v>
      </c>
      <c r="E765" s="32">
        <v>0</v>
      </c>
      <c r="F765" s="291">
        <v>319.13385713351977</v>
      </c>
      <c r="G765" s="291">
        <v>0</v>
      </c>
      <c r="H765" s="291">
        <v>0</v>
      </c>
      <c r="I765" s="291">
        <v>0</v>
      </c>
      <c r="J765" s="291">
        <v>319.13385713351977</v>
      </c>
      <c r="K765" s="291">
        <v>319.13386000000003</v>
      </c>
    </row>
    <row r="766" spans="1:11">
      <c r="A766" s="269" t="s">
        <v>2202</v>
      </c>
      <c r="B766" s="32">
        <v>1</v>
      </c>
      <c r="C766" s="32">
        <v>0</v>
      </c>
      <c r="D766" s="32">
        <v>0</v>
      </c>
      <c r="E766" s="32">
        <v>0</v>
      </c>
      <c r="F766" s="291">
        <v>492.75</v>
      </c>
      <c r="G766" s="291">
        <v>0</v>
      </c>
      <c r="H766" s="291">
        <v>0</v>
      </c>
      <c r="I766" s="291">
        <v>0</v>
      </c>
      <c r="J766" s="291">
        <v>492.75</v>
      </c>
      <c r="K766" s="291">
        <v>492.75</v>
      </c>
    </row>
    <row r="767" spans="1:11">
      <c r="A767" s="269" t="s">
        <v>2203</v>
      </c>
      <c r="B767" s="32">
        <v>1</v>
      </c>
      <c r="C767" s="32">
        <v>0</v>
      </c>
      <c r="D767" s="32">
        <v>0</v>
      </c>
      <c r="E767" s="32">
        <v>0</v>
      </c>
      <c r="F767" s="291">
        <v>1284</v>
      </c>
      <c r="G767" s="291">
        <v>0</v>
      </c>
      <c r="H767" s="291">
        <v>0</v>
      </c>
      <c r="I767" s="291">
        <v>0</v>
      </c>
      <c r="J767" s="291">
        <v>1284</v>
      </c>
      <c r="K767" s="291">
        <v>1284</v>
      </c>
    </row>
    <row r="768" spans="1:11">
      <c r="A768" s="269" t="s">
        <v>1403</v>
      </c>
      <c r="B768" s="32">
        <v>1</v>
      </c>
      <c r="C768" s="32">
        <v>0</v>
      </c>
      <c r="D768" s="32">
        <v>0</v>
      </c>
      <c r="E768" s="32">
        <v>0</v>
      </c>
      <c r="F768" s="291">
        <v>63</v>
      </c>
      <c r="G768" s="291">
        <v>0</v>
      </c>
      <c r="H768" s="291">
        <v>0</v>
      </c>
      <c r="I768" s="291">
        <v>0</v>
      </c>
      <c r="J768" s="291">
        <v>63</v>
      </c>
      <c r="K768" s="291">
        <v>63</v>
      </c>
    </row>
    <row r="769" spans="1:11">
      <c r="A769" s="292" t="s">
        <v>1405</v>
      </c>
      <c r="B769" s="293">
        <v>1</v>
      </c>
      <c r="C769" s="293">
        <v>0</v>
      </c>
      <c r="D769" s="293">
        <v>0</v>
      </c>
      <c r="E769" s="293">
        <v>0</v>
      </c>
      <c r="F769" s="294">
        <v>13</v>
      </c>
      <c r="G769" s="294">
        <v>0</v>
      </c>
      <c r="H769" s="294">
        <v>0</v>
      </c>
      <c r="I769" s="294">
        <v>0</v>
      </c>
      <c r="J769" s="294">
        <v>13</v>
      </c>
      <c r="K769" s="294">
        <v>13</v>
      </c>
    </row>
    <row r="770" spans="1:11">
      <c r="A770" s="292" t="s">
        <v>1407</v>
      </c>
      <c r="B770" s="293">
        <v>1</v>
      </c>
      <c r="C770" s="293">
        <v>0</v>
      </c>
      <c r="D770" s="293">
        <v>0</v>
      </c>
      <c r="E770" s="293">
        <v>0</v>
      </c>
      <c r="F770" s="294">
        <v>80</v>
      </c>
      <c r="G770" s="294">
        <v>0</v>
      </c>
      <c r="H770" s="294">
        <v>0</v>
      </c>
      <c r="I770" s="294">
        <v>0</v>
      </c>
      <c r="J770" s="294">
        <v>80</v>
      </c>
      <c r="K770" s="294">
        <v>80</v>
      </c>
    </row>
    <row r="771" spans="1:11">
      <c r="A771" s="292" t="s">
        <v>1408</v>
      </c>
      <c r="B771" s="293">
        <v>1</v>
      </c>
      <c r="C771" s="293">
        <v>0</v>
      </c>
      <c r="D771" s="293">
        <v>0</v>
      </c>
      <c r="E771" s="293">
        <v>0</v>
      </c>
      <c r="F771" s="294">
        <v>30</v>
      </c>
      <c r="G771" s="294">
        <v>0</v>
      </c>
      <c r="H771" s="294">
        <v>0</v>
      </c>
      <c r="I771" s="294">
        <v>0</v>
      </c>
      <c r="J771" s="294">
        <v>30</v>
      </c>
      <c r="K771" s="294">
        <v>30</v>
      </c>
    </row>
    <row r="772" spans="1:11">
      <c r="A772" s="269" t="s">
        <v>1409</v>
      </c>
      <c r="B772" s="32">
        <v>1</v>
      </c>
      <c r="C772" s="32">
        <v>0</v>
      </c>
      <c r="D772" s="32">
        <v>0</v>
      </c>
      <c r="E772" s="32">
        <v>0</v>
      </c>
      <c r="F772" s="291">
        <v>50</v>
      </c>
      <c r="G772" s="291">
        <v>0</v>
      </c>
      <c r="H772" s="291">
        <v>0</v>
      </c>
      <c r="I772" s="291">
        <v>0</v>
      </c>
      <c r="J772" s="291">
        <v>50</v>
      </c>
      <c r="K772" s="291">
        <v>50</v>
      </c>
    </row>
    <row r="773" spans="1:11">
      <c r="A773" s="269" t="s">
        <v>1410</v>
      </c>
      <c r="B773" s="32">
        <v>1</v>
      </c>
      <c r="C773" s="32">
        <v>0</v>
      </c>
      <c r="D773" s="32">
        <v>0</v>
      </c>
      <c r="E773" s="32">
        <v>0</v>
      </c>
      <c r="F773" s="291">
        <v>16</v>
      </c>
      <c r="G773" s="291">
        <v>0</v>
      </c>
      <c r="H773" s="291">
        <v>0</v>
      </c>
      <c r="I773" s="291">
        <v>0</v>
      </c>
      <c r="J773" s="291">
        <v>16</v>
      </c>
      <c r="K773" s="291">
        <v>16</v>
      </c>
    </row>
    <row r="774" spans="1:11">
      <c r="A774" s="269" t="s">
        <v>2092</v>
      </c>
      <c r="B774" s="32">
        <v>1</v>
      </c>
      <c r="C774" s="32">
        <v>0</v>
      </c>
      <c r="D774" s="32">
        <v>0</v>
      </c>
      <c r="E774" s="32">
        <v>0</v>
      </c>
      <c r="F774" s="291">
        <v>18</v>
      </c>
      <c r="G774" s="291">
        <v>0</v>
      </c>
      <c r="H774" s="291">
        <v>0</v>
      </c>
      <c r="I774" s="291">
        <v>0</v>
      </c>
      <c r="J774" s="291">
        <v>18</v>
      </c>
      <c r="K774" s="291">
        <v>18</v>
      </c>
    </row>
    <row r="775" spans="1:11">
      <c r="A775" s="269" t="s">
        <v>2093</v>
      </c>
      <c r="B775" s="32">
        <v>1</v>
      </c>
      <c r="C775" s="32">
        <v>0</v>
      </c>
      <c r="D775" s="32">
        <v>0</v>
      </c>
      <c r="E775" s="32">
        <v>0</v>
      </c>
      <c r="F775" s="291">
        <v>28</v>
      </c>
      <c r="G775" s="291">
        <v>0</v>
      </c>
      <c r="H775" s="291">
        <v>0</v>
      </c>
      <c r="I775" s="291">
        <v>0</v>
      </c>
      <c r="J775" s="291">
        <v>28</v>
      </c>
      <c r="K775" s="291">
        <v>28</v>
      </c>
    </row>
    <row r="776" spans="1:11">
      <c r="A776" s="269" t="s">
        <v>2094</v>
      </c>
      <c r="B776" s="32">
        <v>1</v>
      </c>
      <c r="C776" s="32">
        <v>0</v>
      </c>
      <c r="D776" s="32">
        <v>0</v>
      </c>
      <c r="E776" s="32">
        <v>0</v>
      </c>
      <c r="F776" s="291">
        <v>45</v>
      </c>
      <c r="G776" s="291">
        <v>0</v>
      </c>
      <c r="H776" s="291">
        <v>0</v>
      </c>
      <c r="I776" s="291">
        <v>0</v>
      </c>
      <c r="J776" s="291">
        <v>45</v>
      </c>
      <c r="K776" s="291">
        <v>45</v>
      </c>
    </row>
    <row r="777" spans="1:11">
      <c r="A777" s="269" t="s">
        <v>2095</v>
      </c>
      <c r="B777" s="32">
        <v>1</v>
      </c>
      <c r="C777" s="32">
        <v>0</v>
      </c>
      <c r="D777" s="32">
        <v>0</v>
      </c>
      <c r="E777" s="32">
        <v>0</v>
      </c>
      <c r="F777" s="291">
        <v>75</v>
      </c>
      <c r="G777" s="291">
        <v>0</v>
      </c>
      <c r="H777" s="291">
        <v>0</v>
      </c>
      <c r="I777" s="291">
        <v>0</v>
      </c>
      <c r="J777" s="291">
        <v>75</v>
      </c>
      <c r="K777" s="291">
        <v>75</v>
      </c>
    </row>
    <row r="778" spans="1:11">
      <c r="A778" s="269" t="s">
        <v>1412</v>
      </c>
      <c r="B778" s="32">
        <v>1</v>
      </c>
      <c r="C778" s="32">
        <v>0</v>
      </c>
      <c r="D778" s="32">
        <v>0</v>
      </c>
      <c r="E778" s="32">
        <v>0</v>
      </c>
      <c r="F778" s="291">
        <v>28</v>
      </c>
      <c r="G778" s="291">
        <v>0</v>
      </c>
      <c r="H778" s="291">
        <v>0</v>
      </c>
      <c r="I778" s="291">
        <v>0</v>
      </c>
      <c r="J778" s="291">
        <v>28</v>
      </c>
      <c r="K778" s="291">
        <v>28</v>
      </c>
    </row>
    <row r="779" spans="1:11">
      <c r="A779" s="269" t="s">
        <v>1413</v>
      </c>
      <c r="B779" s="32">
        <v>1</v>
      </c>
      <c r="C779" s="32">
        <v>0</v>
      </c>
      <c r="D779" s="32">
        <v>0</v>
      </c>
      <c r="E779" s="32">
        <v>0</v>
      </c>
      <c r="F779" s="291">
        <v>10</v>
      </c>
      <c r="G779" s="291">
        <v>0</v>
      </c>
      <c r="H779" s="291">
        <v>0</v>
      </c>
      <c r="I779" s="291">
        <v>0</v>
      </c>
      <c r="J779" s="291">
        <v>10</v>
      </c>
      <c r="K779" s="291">
        <v>10</v>
      </c>
    </row>
    <row r="780" spans="1:11">
      <c r="A780" s="269" t="s">
        <v>1414</v>
      </c>
      <c r="B780" s="32">
        <v>1</v>
      </c>
      <c r="C780" s="32">
        <v>0</v>
      </c>
      <c r="D780" s="32">
        <v>0</v>
      </c>
      <c r="E780" s="32">
        <v>0</v>
      </c>
      <c r="F780" s="291">
        <v>30</v>
      </c>
      <c r="G780" s="291">
        <v>0</v>
      </c>
      <c r="H780" s="291">
        <v>0</v>
      </c>
      <c r="I780" s="291">
        <v>0</v>
      </c>
      <c r="J780" s="291">
        <v>30</v>
      </c>
      <c r="K780" s="291">
        <v>30</v>
      </c>
    </row>
    <row r="781" spans="1:11">
      <c r="A781" s="269" t="s">
        <v>1415</v>
      </c>
      <c r="B781" s="32">
        <v>1</v>
      </c>
      <c r="C781" s="32">
        <v>0</v>
      </c>
      <c r="D781" s="32">
        <v>0</v>
      </c>
      <c r="E781" s="32">
        <v>0</v>
      </c>
      <c r="F781" s="291">
        <v>29</v>
      </c>
      <c r="G781" s="291">
        <v>0</v>
      </c>
      <c r="H781" s="291">
        <v>0</v>
      </c>
      <c r="I781" s="291">
        <v>0</v>
      </c>
      <c r="J781" s="291">
        <v>29</v>
      </c>
      <c r="K781" s="291">
        <v>29</v>
      </c>
    </row>
    <row r="782" spans="1:11">
      <c r="A782" s="269" t="s">
        <v>2140</v>
      </c>
      <c r="B782" s="32">
        <v>1</v>
      </c>
      <c r="C782" s="32">
        <v>0</v>
      </c>
      <c r="D782" s="32">
        <v>0</v>
      </c>
      <c r="E782" s="32">
        <v>0</v>
      </c>
      <c r="F782" s="291">
        <v>40</v>
      </c>
      <c r="G782" s="291">
        <v>0</v>
      </c>
      <c r="H782" s="291">
        <v>0</v>
      </c>
      <c r="I782" s="291">
        <v>0</v>
      </c>
      <c r="J782" s="291">
        <v>40</v>
      </c>
      <c r="K782" s="291">
        <v>40</v>
      </c>
    </row>
    <row r="783" spans="1:11">
      <c r="A783" s="269" t="s">
        <v>2141</v>
      </c>
      <c r="B783" s="32">
        <v>1</v>
      </c>
      <c r="C783" s="32">
        <v>0</v>
      </c>
      <c r="D783" s="32">
        <v>0</v>
      </c>
      <c r="E783" s="32">
        <v>0</v>
      </c>
      <c r="F783" s="291">
        <v>65</v>
      </c>
      <c r="G783" s="291">
        <v>0</v>
      </c>
      <c r="H783" s="291">
        <v>0</v>
      </c>
      <c r="I783" s="291">
        <v>0</v>
      </c>
      <c r="J783" s="291">
        <v>65</v>
      </c>
      <c r="K783" s="291">
        <v>65</v>
      </c>
    </row>
    <row r="784" spans="1:11">
      <c r="A784" s="269" t="s">
        <v>2176</v>
      </c>
      <c r="B784" s="32">
        <v>1</v>
      </c>
      <c r="C784" s="32">
        <v>0</v>
      </c>
      <c r="D784" s="32">
        <v>0</v>
      </c>
      <c r="E784" s="32">
        <v>0</v>
      </c>
      <c r="F784" s="291">
        <v>29</v>
      </c>
      <c r="G784" s="291">
        <v>0</v>
      </c>
      <c r="H784" s="291">
        <v>0</v>
      </c>
      <c r="I784" s="291">
        <v>0</v>
      </c>
      <c r="J784" s="291">
        <v>29</v>
      </c>
      <c r="K784" s="291">
        <v>29</v>
      </c>
    </row>
    <row r="785" spans="1:11">
      <c r="A785" s="269" t="s">
        <v>2177</v>
      </c>
      <c r="B785" s="32">
        <v>1</v>
      </c>
      <c r="C785" s="32">
        <v>0</v>
      </c>
      <c r="D785" s="32">
        <v>0</v>
      </c>
      <c r="E785" s="32">
        <v>0</v>
      </c>
      <c r="F785" s="291">
        <v>59</v>
      </c>
      <c r="G785" s="291">
        <v>0</v>
      </c>
      <c r="H785" s="291">
        <v>0</v>
      </c>
      <c r="I785" s="291">
        <v>0</v>
      </c>
      <c r="J785" s="291">
        <v>59</v>
      </c>
      <c r="K785" s="291">
        <v>59</v>
      </c>
    </row>
    <row r="786" spans="1:11">
      <c r="A786" s="269" t="s">
        <v>2178</v>
      </c>
      <c r="B786" s="32">
        <v>1</v>
      </c>
      <c r="C786" s="32">
        <v>0</v>
      </c>
      <c r="D786" s="32">
        <v>0</v>
      </c>
      <c r="E786" s="32">
        <v>0</v>
      </c>
      <c r="F786" s="291">
        <v>38</v>
      </c>
      <c r="G786" s="291">
        <v>0</v>
      </c>
      <c r="H786" s="291">
        <v>0</v>
      </c>
      <c r="I786" s="291">
        <v>0</v>
      </c>
      <c r="J786" s="291">
        <v>38</v>
      </c>
      <c r="K786" s="291">
        <v>38</v>
      </c>
    </row>
    <row r="787" spans="1:11">
      <c r="A787" s="269" t="s">
        <v>2179</v>
      </c>
      <c r="B787" s="32">
        <v>1</v>
      </c>
      <c r="C787" s="32">
        <v>0</v>
      </c>
      <c r="D787" s="32">
        <v>0</v>
      </c>
      <c r="E787" s="32">
        <v>0</v>
      </c>
      <c r="F787" s="291">
        <v>58</v>
      </c>
      <c r="G787" s="291">
        <v>0</v>
      </c>
      <c r="H787" s="291">
        <v>0</v>
      </c>
      <c r="I787" s="291">
        <v>0</v>
      </c>
      <c r="J787" s="291">
        <v>58</v>
      </c>
      <c r="K787" s="291">
        <v>58</v>
      </c>
    </row>
    <row r="788" spans="1:11">
      <c r="A788" s="269" t="s">
        <v>2180</v>
      </c>
      <c r="B788" s="32">
        <v>1</v>
      </c>
      <c r="C788" s="32">
        <v>0</v>
      </c>
      <c r="D788" s="32">
        <v>0</v>
      </c>
      <c r="E788" s="32">
        <v>0</v>
      </c>
      <c r="F788" s="291">
        <v>78</v>
      </c>
      <c r="G788" s="291">
        <v>0</v>
      </c>
      <c r="H788" s="291">
        <v>0</v>
      </c>
      <c r="I788" s="291">
        <v>0</v>
      </c>
      <c r="J788" s="291">
        <v>78</v>
      </c>
      <c r="K788" s="291">
        <v>78</v>
      </c>
    </row>
    <row r="789" spans="1:11">
      <c r="A789" s="269" t="s">
        <v>2181</v>
      </c>
      <c r="B789" s="32">
        <v>1</v>
      </c>
      <c r="C789" s="32">
        <v>0</v>
      </c>
      <c r="D789" s="32">
        <v>0</v>
      </c>
      <c r="E789" s="32">
        <v>0</v>
      </c>
      <c r="F789" s="291">
        <v>98</v>
      </c>
      <c r="G789" s="291">
        <v>0</v>
      </c>
      <c r="H789" s="291">
        <v>0</v>
      </c>
      <c r="I789" s="291">
        <v>0</v>
      </c>
      <c r="J789" s="291">
        <v>98</v>
      </c>
      <c r="K789" s="291">
        <v>98</v>
      </c>
    </row>
    <row r="790" spans="1:11">
      <c r="A790" s="269" t="s">
        <v>1418</v>
      </c>
      <c r="B790" s="32">
        <v>1</v>
      </c>
      <c r="C790" s="32">
        <v>0</v>
      </c>
      <c r="D790" s="32">
        <v>1</v>
      </c>
      <c r="E790" s="32">
        <v>0</v>
      </c>
      <c r="F790" s="291">
        <v>10</v>
      </c>
      <c r="G790" s="291">
        <v>0</v>
      </c>
      <c r="H790" s="291">
        <v>10</v>
      </c>
      <c r="I790" s="291">
        <v>0</v>
      </c>
      <c r="J790" s="291">
        <v>10</v>
      </c>
      <c r="K790" s="291">
        <v>10</v>
      </c>
    </row>
    <row r="791" spans="1:11">
      <c r="A791" s="269" t="s">
        <v>1419</v>
      </c>
      <c r="B791" s="32">
        <v>1</v>
      </c>
      <c r="C791" s="32">
        <v>0</v>
      </c>
      <c r="D791" s="32">
        <v>1</v>
      </c>
      <c r="E791" s="32">
        <v>0</v>
      </c>
      <c r="F791" s="291">
        <v>40</v>
      </c>
      <c r="G791" s="291">
        <v>0</v>
      </c>
      <c r="H791" s="291">
        <v>40</v>
      </c>
      <c r="I791" s="291">
        <v>0</v>
      </c>
      <c r="J791" s="291">
        <v>40</v>
      </c>
      <c r="K791" s="291">
        <v>40</v>
      </c>
    </row>
    <row r="792" spans="1:11">
      <c r="A792" s="269" t="s">
        <v>1420</v>
      </c>
      <c r="B792" s="32">
        <v>1</v>
      </c>
      <c r="C792" s="32">
        <v>0</v>
      </c>
      <c r="D792" s="32">
        <v>0</v>
      </c>
      <c r="E792" s="32">
        <v>0</v>
      </c>
      <c r="F792" s="291">
        <v>10</v>
      </c>
      <c r="G792" s="291">
        <v>0</v>
      </c>
      <c r="H792" s="291">
        <v>0</v>
      </c>
      <c r="I792" s="291">
        <v>0</v>
      </c>
      <c r="J792" s="291">
        <v>10</v>
      </c>
      <c r="K792" s="291">
        <v>10</v>
      </c>
    </row>
    <row r="793" spans="1:11">
      <c r="A793" s="269" t="s">
        <v>1421</v>
      </c>
      <c r="B793" s="32">
        <v>1</v>
      </c>
      <c r="C793" s="32">
        <v>0</v>
      </c>
      <c r="D793" s="32">
        <v>0</v>
      </c>
      <c r="E793" s="32">
        <v>0</v>
      </c>
      <c r="F793" s="291">
        <v>30</v>
      </c>
      <c r="G793" s="291">
        <v>0</v>
      </c>
      <c r="H793" s="291">
        <v>0</v>
      </c>
      <c r="I793" s="291">
        <v>0</v>
      </c>
      <c r="J793" s="291">
        <v>30</v>
      </c>
      <c r="K793" s="291">
        <v>30</v>
      </c>
    </row>
    <row r="794" spans="1:11">
      <c r="A794" s="269" t="s">
        <v>1423</v>
      </c>
      <c r="B794" s="32">
        <v>1</v>
      </c>
      <c r="C794" s="32">
        <v>0</v>
      </c>
      <c r="D794" s="32">
        <v>0</v>
      </c>
      <c r="E794" s="32">
        <v>0</v>
      </c>
      <c r="F794" s="291">
        <v>189</v>
      </c>
      <c r="G794" s="291">
        <v>0</v>
      </c>
      <c r="H794" s="291">
        <v>0</v>
      </c>
      <c r="I794" s="291">
        <v>0</v>
      </c>
      <c r="J794" s="291">
        <v>189</v>
      </c>
      <c r="K794" s="291">
        <v>189</v>
      </c>
    </row>
    <row r="795" spans="1:11">
      <c r="A795" s="269" t="s">
        <v>1424</v>
      </c>
      <c r="B795" s="32">
        <v>1</v>
      </c>
      <c r="C795" s="32">
        <v>0</v>
      </c>
      <c r="D795" s="32">
        <v>0</v>
      </c>
      <c r="E795" s="32">
        <v>0</v>
      </c>
      <c r="F795" s="291">
        <v>86</v>
      </c>
      <c r="G795" s="291">
        <v>0</v>
      </c>
      <c r="H795" s="291">
        <v>0</v>
      </c>
      <c r="I795" s="291">
        <v>0</v>
      </c>
      <c r="J795" s="291">
        <v>86</v>
      </c>
      <c r="K795" s="291">
        <v>86</v>
      </c>
    </row>
    <row r="796" spans="1:11">
      <c r="A796" s="269" t="s">
        <v>1434</v>
      </c>
      <c r="B796" s="32">
        <v>1</v>
      </c>
      <c r="C796" s="32">
        <v>0</v>
      </c>
      <c r="D796" s="32">
        <v>0</v>
      </c>
      <c r="E796" s="32">
        <v>0</v>
      </c>
      <c r="F796" s="291">
        <v>299</v>
      </c>
      <c r="G796" s="291">
        <v>0</v>
      </c>
      <c r="H796" s="291">
        <v>0</v>
      </c>
      <c r="I796" s="291">
        <v>0</v>
      </c>
      <c r="J796" s="291">
        <v>299</v>
      </c>
      <c r="K796" s="291">
        <v>299</v>
      </c>
    </row>
    <row r="797" spans="1:11">
      <c r="A797" s="269" t="s">
        <v>1435</v>
      </c>
      <c r="B797" s="32">
        <v>1</v>
      </c>
      <c r="C797" s="32">
        <v>0</v>
      </c>
      <c r="D797" s="32">
        <v>0</v>
      </c>
      <c r="E797" s="32">
        <v>0</v>
      </c>
      <c r="F797" s="291">
        <v>349</v>
      </c>
      <c r="G797" s="291">
        <v>0</v>
      </c>
      <c r="H797" s="291">
        <v>0</v>
      </c>
      <c r="I797" s="291">
        <v>0</v>
      </c>
      <c r="J797" s="291">
        <v>349</v>
      </c>
      <c r="K797" s="291">
        <v>349</v>
      </c>
    </row>
    <row r="798" spans="1:11">
      <c r="A798" s="269" t="s">
        <v>1436</v>
      </c>
      <c r="B798" s="32">
        <v>1</v>
      </c>
      <c r="C798" s="32">
        <v>0</v>
      </c>
      <c r="D798" s="32">
        <v>0</v>
      </c>
      <c r="E798" s="32">
        <v>0</v>
      </c>
      <c r="F798" s="291">
        <v>169</v>
      </c>
      <c r="G798" s="291">
        <v>0</v>
      </c>
      <c r="H798" s="291">
        <v>0</v>
      </c>
      <c r="I798" s="291">
        <v>0</v>
      </c>
      <c r="J798" s="291">
        <v>169</v>
      </c>
      <c r="K798" s="291">
        <v>169</v>
      </c>
    </row>
    <row r="799" spans="1:11">
      <c r="A799" s="269" t="s">
        <v>1438</v>
      </c>
      <c r="B799" s="32">
        <v>1</v>
      </c>
      <c r="C799" s="32">
        <v>0</v>
      </c>
      <c r="D799" s="32">
        <v>0</v>
      </c>
      <c r="E799" s="32">
        <v>0</v>
      </c>
      <c r="F799" s="291">
        <v>69</v>
      </c>
      <c r="G799" s="291">
        <v>0</v>
      </c>
      <c r="H799" s="291">
        <v>0</v>
      </c>
      <c r="I799" s="291">
        <v>0</v>
      </c>
      <c r="J799" s="291">
        <v>69</v>
      </c>
      <c r="K799" s="291">
        <v>69</v>
      </c>
    </row>
    <row r="800" spans="1:11">
      <c r="A800" s="269" t="s">
        <v>1439</v>
      </c>
      <c r="B800" s="32">
        <v>1</v>
      </c>
      <c r="C800" s="32">
        <v>0</v>
      </c>
      <c r="D800" s="32">
        <v>0</v>
      </c>
      <c r="E800" s="32">
        <v>0</v>
      </c>
      <c r="F800" s="291">
        <v>599</v>
      </c>
      <c r="G800" s="291">
        <v>0</v>
      </c>
      <c r="H800" s="291">
        <v>0</v>
      </c>
      <c r="I800" s="291">
        <v>0</v>
      </c>
      <c r="J800" s="291">
        <v>599</v>
      </c>
      <c r="K800" s="291">
        <v>599</v>
      </c>
    </row>
    <row r="801" spans="1:11">
      <c r="A801" s="269" t="s">
        <v>1440</v>
      </c>
      <c r="B801" s="32">
        <v>1</v>
      </c>
      <c r="C801" s="32">
        <v>0</v>
      </c>
      <c r="D801" s="32">
        <v>0</v>
      </c>
      <c r="E801" s="32">
        <v>0</v>
      </c>
      <c r="F801" s="291">
        <v>598</v>
      </c>
      <c r="G801" s="291">
        <v>0</v>
      </c>
      <c r="H801" s="291">
        <v>0</v>
      </c>
      <c r="I801" s="291">
        <v>0</v>
      </c>
      <c r="J801" s="291">
        <v>598</v>
      </c>
      <c r="K801" s="291">
        <v>598</v>
      </c>
    </row>
    <row r="802" spans="1:11">
      <c r="A802" s="269" t="s">
        <v>1441</v>
      </c>
      <c r="B802" s="32">
        <v>1</v>
      </c>
      <c r="C802" s="32">
        <v>0</v>
      </c>
      <c r="D802" s="32">
        <v>0</v>
      </c>
      <c r="E802" s="32">
        <v>0</v>
      </c>
      <c r="F802" s="291">
        <v>433.5</v>
      </c>
      <c r="G802" s="291">
        <v>0</v>
      </c>
      <c r="H802" s="291">
        <v>0</v>
      </c>
      <c r="I802" s="291">
        <v>0</v>
      </c>
      <c r="J802" s="291">
        <v>433.5</v>
      </c>
      <c r="K802" s="291">
        <v>433.5</v>
      </c>
    </row>
    <row r="803" spans="1:11">
      <c r="A803" s="269" t="s">
        <v>1445</v>
      </c>
      <c r="B803" s="32">
        <v>1</v>
      </c>
      <c r="C803" s="32">
        <v>0</v>
      </c>
      <c r="D803" s="32">
        <v>0</v>
      </c>
      <c r="E803" s="32">
        <v>0</v>
      </c>
      <c r="F803" s="291">
        <v>348</v>
      </c>
      <c r="G803" s="291">
        <v>0</v>
      </c>
      <c r="H803" s="291">
        <v>0</v>
      </c>
      <c r="I803" s="291">
        <v>0</v>
      </c>
      <c r="J803" s="291">
        <v>348</v>
      </c>
      <c r="K803" s="291">
        <v>348</v>
      </c>
    </row>
    <row r="804" spans="1:11">
      <c r="A804" s="269" t="s">
        <v>1446</v>
      </c>
      <c r="B804" s="32">
        <v>1</v>
      </c>
      <c r="C804" s="32">
        <v>0</v>
      </c>
      <c r="D804" s="32">
        <v>0</v>
      </c>
      <c r="E804" s="32">
        <v>0</v>
      </c>
      <c r="F804" s="291">
        <v>505.5</v>
      </c>
      <c r="G804" s="291">
        <v>0</v>
      </c>
      <c r="H804" s="291">
        <v>0</v>
      </c>
      <c r="I804" s="291">
        <v>0</v>
      </c>
      <c r="J804" s="291">
        <v>505.49999999999994</v>
      </c>
      <c r="K804" s="291">
        <v>505.5</v>
      </c>
    </row>
    <row r="805" spans="1:11">
      <c r="A805" s="269" t="s">
        <v>1451</v>
      </c>
      <c r="B805" s="32">
        <v>1</v>
      </c>
      <c r="C805" s="32">
        <v>0</v>
      </c>
      <c r="D805" s="32">
        <v>0</v>
      </c>
      <c r="E805" s="32">
        <v>0</v>
      </c>
      <c r="F805" s="291">
        <v>399</v>
      </c>
      <c r="G805" s="291">
        <v>0</v>
      </c>
      <c r="H805" s="291">
        <v>0</v>
      </c>
      <c r="I805" s="291">
        <v>0</v>
      </c>
      <c r="J805" s="291">
        <v>399</v>
      </c>
      <c r="K805" s="291">
        <v>399</v>
      </c>
    </row>
    <row r="806" spans="1:11">
      <c r="A806" s="269" t="s">
        <v>1457</v>
      </c>
      <c r="B806" s="32">
        <v>1</v>
      </c>
      <c r="C806" s="32">
        <v>1</v>
      </c>
      <c r="D806" s="32">
        <v>1</v>
      </c>
      <c r="E806" s="32">
        <v>0</v>
      </c>
      <c r="F806" s="291">
        <v>556</v>
      </c>
      <c r="G806" s="291">
        <v>598</v>
      </c>
      <c r="H806" s="291">
        <v>498</v>
      </c>
      <c r="I806" s="291">
        <v>0</v>
      </c>
      <c r="J806" s="291">
        <v>556.03070624360294</v>
      </c>
      <c r="K806" s="291">
        <v>556.03071</v>
      </c>
    </row>
    <row r="807" spans="1:11">
      <c r="A807" s="269" t="s">
        <v>2204</v>
      </c>
      <c r="B807" s="32">
        <v>1</v>
      </c>
      <c r="C807" s="32">
        <v>0</v>
      </c>
      <c r="D807" s="32">
        <v>0</v>
      </c>
      <c r="E807" s="32">
        <v>0</v>
      </c>
      <c r="F807" s="291">
        <v>1098</v>
      </c>
      <c r="G807" s="291">
        <v>0</v>
      </c>
      <c r="H807" s="291">
        <v>0</v>
      </c>
      <c r="I807" s="291">
        <v>0</v>
      </c>
      <c r="J807" s="291">
        <v>1098</v>
      </c>
      <c r="K807" s="291">
        <v>1098</v>
      </c>
    </row>
    <row r="808" spans="1:11">
      <c r="A808" s="269" t="s">
        <v>1459</v>
      </c>
      <c r="B808" s="32">
        <v>1</v>
      </c>
      <c r="C808" s="32">
        <v>1</v>
      </c>
      <c r="D808" s="32">
        <v>1</v>
      </c>
      <c r="E808" s="32">
        <v>0</v>
      </c>
      <c r="F808" s="291">
        <v>738</v>
      </c>
      <c r="G808" s="291">
        <v>568</v>
      </c>
      <c r="H808" s="291">
        <v>628</v>
      </c>
      <c r="I808" s="291">
        <v>0</v>
      </c>
      <c r="J808" s="291">
        <v>698.70624360286592</v>
      </c>
      <c r="K808" s="291">
        <v>698.70623999999998</v>
      </c>
    </row>
    <row r="809" spans="1:11">
      <c r="A809" s="269" t="s">
        <v>2205</v>
      </c>
      <c r="B809" s="32">
        <v>1</v>
      </c>
      <c r="C809" s="32">
        <v>0</v>
      </c>
      <c r="D809" s="32">
        <v>0</v>
      </c>
      <c r="E809" s="32">
        <v>0</v>
      </c>
      <c r="F809" s="291">
        <v>1698</v>
      </c>
      <c r="G809" s="291">
        <v>0</v>
      </c>
      <c r="H809" s="291">
        <v>0</v>
      </c>
      <c r="I809" s="291">
        <v>0</v>
      </c>
      <c r="J809" s="291">
        <v>1698</v>
      </c>
      <c r="K809" s="291">
        <v>1698</v>
      </c>
    </row>
    <row r="810" spans="1:11">
      <c r="A810" s="269" t="s">
        <v>1461</v>
      </c>
      <c r="B810" s="32">
        <v>1</v>
      </c>
      <c r="C810" s="32">
        <v>0</v>
      </c>
      <c r="D810" s="32">
        <v>0</v>
      </c>
      <c r="E810" s="32">
        <v>0</v>
      </c>
      <c r="F810" s="291">
        <v>68</v>
      </c>
      <c r="G810" s="291">
        <v>0</v>
      </c>
      <c r="H810" s="291">
        <v>0</v>
      </c>
      <c r="I810" s="291">
        <v>0</v>
      </c>
      <c r="J810" s="291">
        <v>68</v>
      </c>
      <c r="K810" s="291">
        <v>68</v>
      </c>
    </row>
    <row r="811" spans="1:11">
      <c r="A811" s="269" t="s">
        <v>1462</v>
      </c>
      <c r="B811" s="32">
        <v>1</v>
      </c>
      <c r="C811" s="32">
        <v>0</v>
      </c>
      <c r="D811" s="32">
        <v>0</v>
      </c>
      <c r="E811" s="32">
        <v>0</v>
      </c>
      <c r="F811" s="291">
        <v>209</v>
      </c>
      <c r="G811" s="291">
        <v>0</v>
      </c>
      <c r="H811" s="291">
        <v>0</v>
      </c>
      <c r="I811" s="291">
        <v>0</v>
      </c>
      <c r="J811" s="291">
        <v>209</v>
      </c>
      <c r="K811" s="291">
        <v>209</v>
      </c>
    </row>
    <row r="812" spans="1:11">
      <c r="A812" s="269" t="s">
        <v>2206</v>
      </c>
      <c r="B812" s="32">
        <v>1</v>
      </c>
      <c r="C812" s="32">
        <v>0</v>
      </c>
      <c r="D812" s="32">
        <v>0</v>
      </c>
      <c r="E812" s="32">
        <v>0</v>
      </c>
      <c r="F812" s="291">
        <v>214</v>
      </c>
      <c r="G812" s="291">
        <v>0</v>
      </c>
      <c r="H812" s="291">
        <v>0</v>
      </c>
      <c r="I812" s="291">
        <v>0</v>
      </c>
      <c r="J812" s="291">
        <v>214</v>
      </c>
      <c r="K812" s="291">
        <v>214</v>
      </c>
    </row>
    <row r="813" spans="1:11">
      <c r="A813" s="269" t="s">
        <v>2207</v>
      </c>
      <c r="B813" s="32">
        <v>1</v>
      </c>
      <c r="C813" s="32">
        <v>0</v>
      </c>
      <c r="D813" s="32">
        <v>0</v>
      </c>
      <c r="E813" s="32">
        <v>0</v>
      </c>
      <c r="F813" s="291">
        <v>1281</v>
      </c>
      <c r="G813" s="291">
        <v>0</v>
      </c>
      <c r="H813" s="291">
        <v>0</v>
      </c>
      <c r="I813" s="291">
        <v>0</v>
      </c>
      <c r="J813" s="291">
        <v>1281</v>
      </c>
      <c r="K813" s="291">
        <v>1281</v>
      </c>
    </row>
    <row r="814" spans="1:11">
      <c r="A814" s="269" t="s">
        <v>2208</v>
      </c>
      <c r="B814" s="32">
        <v>1</v>
      </c>
      <c r="C814" s="32">
        <v>0</v>
      </c>
      <c r="D814" s="32">
        <v>0</v>
      </c>
      <c r="E814" s="32">
        <v>0</v>
      </c>
      <c r="F814" s="291">
        <v>419</v>
      </c>
      <c r="G814" s="291">
        <v>0</v>
      </c>
      <c r="H814" s="291">
        <v>0</v>
      </c>
      <c r="I814" s="291">
        <v>0</v>
      </c>
      <c r="J814" s="291">
        <v>419</v>
      </c>
      <c r="K814" s="291">
        <v>419</v>
      </c>
    </row>
    <row r="815" spans="1:11">
      <c r="A815" s="269" t="s">
        <v>2209</v>
      </c>
      <c r="B815" s="32">
        <v>1</v>
      </c>
      <c r="C815" s="32">
        <v>0</v>
      </c>
      <c r="D815" s="32">
        <v>0</v>
      </c>
      <c r="E815" s="32">
        <v>0</v>
      </c>
      <c r="F815" s="291">
        <v>453</v>
      </c>
      <c r="G815" s="291">
        <v>0</v>
      </c>
      <c r="H815" s="291">
        <v>0</v>
      </c>
      <c r="I815" s="291">
        <v>0</v>
      </c>
      <c r="J815" s="291">
        <v>453</v>
      </c>
      <c r="K815" s="291">
        <v>453</v>
      </c>
    </row>
    <row r="816" spans="1:11">
      <c r="A816" s="269" t="s">
        <v>1468</v>
      </c>
      <c r="B816" s="32">
        <v>1</v>
      </c>
      <c r="C816" s="32">
        <v>0</v>
      </c>
      <c r="D816" s="32">
        <v>1</v>
      </c>
      <c r="E816" s="32">
        <v>0</v>
      </c>
      <c r="F816" s="291">
        <v>142</v>
      </c>
      <c r="G816" s="291">
        <v>0</v>
      </c>
      <c r="H816" s="291">
        <v>128</v>
      </c>
      <c r="I816" s="291">
        <v>0</v>
      </c>
      <c r="J816" s="291">
        <v>140.11178614823814</v>
      </c>
      <c r="K816" s="291">
        <v>140.11179000000001</v>
      </c>
    </row>
    <row r="817" spans="1:11">
      <c r="A817" s="269" t="s">
        <v>2210</v>
      </c>
      <c r="B817" s="32">
        <v>1</v>
      </c>
      <c r="C817" s="32">
        <v>1</v>
      </c>
      <c r="D817" s="32">
        <v>1</v>
      </c>
      <c r="E817" s="32">
        <v>0</v>
      </c>
      <c r="F817" s="291">
        <v>13.35</v>
      </c>
      <c r="G817" s="291">
        <v>12</v>
      </c>
      <c r="H817" s="291">
        <v>12.8</v>
      </c>
      <c r="I817" s="291">
        <v>0</v>
      </c>
      <c r="J817" s="291">
        <v>13.074718526100305</v>
      </c>
      <c r="K817" s="291">
        <v>13.074719999999999</v>
      </c>
    </row>
    <row r="818" spans="1:11">
      <c r="A818" s="269" t="s">
        <v>2211</v>
      </c>
      <c r="B818" s="32">
        <v>1</v>
      </c>
      <c r="C818" s="32">
        <v>1</v>
      </c>
      <c r="D818" s="32">
        <v>1</v>
      </c>
      <c r="E818" s="32">
        <v>0</v>
      </c>
      <c r="F818" s="291">
        <v>17.25</v>
      </c>
      <c r="G818" s="291">
        <v>19</v>
      </c>
      <c r="H818" s="291">
        <v>28.9</v>
      </c>
      <c r="I818" s="291">
        <v>0</v>
      </c>
      <c r="J818" s="291">
        <v>18.849437052200614</v>
      </c>
      <c r="K818" s="291">
        <v>18.849440000000001</v>
      </c>
    </row>
    <row r="819" spans="1:11">
      <c r="A819" s="269" t="s">
        <v>1472</v>
      </c>
      <c r="B819" s="32">
        <v>1</v>
      </c>
      <c r="C819" s="32">
        <v>0</v>
      </c>
      <c r="D819" s="32">
        <v>0</v>
      </c>
      <c r="E819" s="32">
        <v>0</v>
      </c>
      <c r="F819" s="291">
        <v>12</v>
      </c>
      <c r="G819" s="291">
        <v>0</v>
      </c>
      <c r="H819" s="291">
        <v>0</v>
      </c>
      <c r="I819" s="291">
        <v>0</v>
      </c>
      <c r="J819" s="291">
        <v>12</v>
      </c>
      <c r="K819" s="291">
        <v>12</v>
      </c>
    </row>
    <row r="820" spans="1:11">
      <c r="A820" s="269" t="s">
        <v>1479</v>
      </c>
      <c r="B820" s="32">
        <v>1</v>
      </c>
      <c r="C820" s="32">
        <v>0</v>
      </c>
      <c r="D820" s="32">
        <v>0</v>
      </c>
      <c r="E820" s="32">
        <v>0</v>
      </c>
      <c r="F820" s="291">
        <v>14.077590461897616</v>
      </c>
      <c r="G820" s="291">
        <v>0</v>
      </c>
      <c r="H820" s="291">
        <v>0</v>
      </c>
      <c r="I820" s="291">
        <v>0</v>
      </c>
      <c r="J820" s="291">
        <v>14.077590461897616</v>
      </c>
      <c r="K820" s="291">
        <v>14.077590000000001</v>
      </c>
    </row>
    <row r="821" spans="1:11">
      <c r="A821" s="269" t="s">
        <v>1480</v>
      </c>
      <c r="B821" s="32">
        <v>1</v>
      </c>
      <c r="C821" s="32">
        <v>0</v>
      </c>
      <c r="D821" s="32">
        <v>0</v>
      </c>
      <c r="E821" s="32">
        <v>0</v>
      </c>
      <c r="F821" s="291">
        <v>9.9255011216166071</v>
      </c>
      <c r="G821" s="291">
        <v>0</v>
      </c>
      <c r="H821" s="291">
        <v>0</v>
      </c>
      <c r="I821" s="291">
        <v>0</v>
      </c>
      <c r="J821" s="291">
        <v>9.9255011216166071</v>
      </c>
      <c r="K821" s="291">
        <v>9.9254999999999995</v>
      </c>
    </row>
    <row r="822" spans="1:11">
      <c r="A822" s="269" t="s">
        <v>1481</v>
      </c>
      <c r="B822" s="32">
        <v>1</v>
      </c>
      <c r="C822" s="32">
        <v>0</v>
      </c>
      <c r="D822" s="32">
        <v>0</v>
      </c>
      <c r="E822" s="32">
        <v>0</v>
      </c>
      <c r="F822" s="291">
        <v>3.9194934622484632</v>
      </c>
      <c r="G822" s="291">
        <v>0</v>
      </c>
      <c r="H822" s="291">
        <v>0</v>
      </c>
      <c r="I822" s="291">
        <v>0</v>
      </c>
      <c r="J822" s="291">
        <v>3.9194934622484632</v>
      </c>
      <c r="K822" s="291">
        <v>3.9194900000000001</v>
      </c>
    </row>
    <row r="823" spans="1:11">
      <c r="A823" s="269" t="s">
        <v>1483</v>
      </c>
      <c r="B823" s="32">
        <v>1</v>
      </c>
      <c r="C823" s="32">
        <v>0</v>
      </c>
      <c r="D823" s="32">
        <v>0</v>
      </c>
      <c r="E823" s="32">
        <v>0</v>
      </c>
      <c r="F823" s="291">
        <v>29.9</v>
      </c>
      <c r="G823" s="291">
        <v>0</v>
      </c>
      <c r="H823" s="291">
        <v>0</v>
      </c>
      <c r="I823" s="291">
        <v>0</v>
      </c>
      <c r="J823" s="291">
        <v>29.9</v>
      </c>
      <c r="K823" s="291">
        <v>29.9</v>
      </c>
    </row>
    <row r="824" spans="1:11">
      <c r="A824" s="269" t="s">
        <v>1484</v>
      </c>
      <c r="B824" s="32">
        <v>1</v>
      </c>
      <c r="C824" s="32">
        <v>0</v>
      </c>
      <c r="D824" s="32">
        <v>0</v>
      </c>
      <c r="E824" s="32">
        <v>0</v>
      </c>
      <c r="F824" s="291">
        <v>14.967333333333334</v>
      </c>
      <c r="G824" s="291">
        <v>0</v>
      </c>
      <c r="H824" s="291">
        <v>0</v>
      </c>
      <c r="I824" s="291">
        <v>0</v>
      </c>
      <c r="J824" s="291">
        <v>14.967333333333334</v>
      </c>
      <c r="K824" s="291">
        <v>14.96733</v>
      </c>
    </row>
    <row r="825" spans="1:11">
      <c r="A825" s="269" t="s">
        <v>2212</v>
      </c>
      <c r="B825" s="32">
        <v>1</v>
      </c>
      <c r="C825" s="32">
        <v>0</v>
      </c>
      <c r="D825" s="32">
        <v>0</v>
      </c>
      <c r="E825" s="32">
        <v>0</v>
      </c>
      <c r="F825" s="291">
        <v>843.5</v>
      </c>
      <c r="G825" s="291">
        <v>0</v>
      </c>
      <c r="H825" s="291">
        <v>0</v>
      </c>
      <c r="I825" s="291">
        <v>0</v>
      </c>
      <c r="J825" s="291">
        <v>843.5</v>
      </c>
      <c r="K825" s="291">
        <v>843.5</v>
      </c>
    </row>
    <row r="826" spans="1:11">
      <c r="A826" s="269" t="s">
        <v>1487</v>
      </c>
      <c r="B826" s="32">
        <v>1</v>
      </c>
      <c r="C826" s="32">
        <v>0</v>
      </c>
      <c r="D826" s="32">
        <v>0</v>
      </c>
      <c r="E826" s="32">
        <v>0</v>
      </c>
      <c r="F826" s="291">
        <v>25.293333333333337</v>
      </c>
      <c r="G826" s="291">
        <v>0</v>
      </c>
      <c r="H826" s="291">
        <v>0</v>
      </c>
      <c r="I826" s="291">
        <v>0</v>
      </c>
      <c r="J826" s="291">
        <v>25.293333333333337</v>
      </c>
      <c r="K826" s="291">
        <v>25.293330000000001</v>
      </c>
    </row>
    <row r="827" spans="1:11">
      <c r="A827" s="269" t="s">
        <v>1493</v>
      </c>
      <c r="B827" s="32">
        <v>1</v>
      </c>
      <c r="C827" s="32">
        <v>0</v>
      </c>
      <c r="D827" s="32">
        <v>0</v>
      </c>
      <c r="E827" s="32">
        <v>0</v>
      </c>
      <c r="F827" s="291">
        <v>299.89999999999998</v>
      </c>
      <c r="G827" s="291">
        <v>0</v>
      </c>
      <c r="H827" s="291">
        <v>0</v>
      </c>
      <c r="I827" s="291">
        <v>0</v>
      </c>
      <c r="J827" s="291">
        <v>299.89999999999998</v>
      </c>
      <c r="K827" s="291">
        <v>299.89999999999998</v>
      </c>
    </row>
    <row r="828" spans="1:11">
      <c r="A828" s="269" t="s">
        <v>1494</v>
      </c>
      <c r="B828" s="32">
        <v>1</v>
      </c>
      <c r="C828" s="32">
        <v>0</v>
      </c>
      <c r="D828" s="32">
        <v>0</v>
      </c>
      <c r="E828" s="32">
        <v>0</v>
      </c>
      <c r="F828" s="291">
        <v>19.899999999999999</v>
      </c>
      <c r="G828" s="291">
        <v>0</v>
      </c>
      <c r="H828" s="291">
        <v>0</v>
      </c>
      <c r="I828" s="291">
        <v>0</v>
      </c>
      <c r="J828" s="291">
        <v>19.899999999999999</v>
      </c>
      <c r="K828" s="291">
        <v>19.899999999999999</v>
      </c>
    </row>
    <row r="829" spans="1:11">
      <c r="A829" s="269" t="s">
        <v>1495</v>
      </c>
      <c r="B829" s="32">
        <v>1</v>
      </c>
      <c r="C829" s="32">
        <v>0</v>
      </c>
      <c r="D829" s="32">
        <v>0</v>
      </c>
      <c r="E829" s="32">
        <v>0</v>
      </c>
      <c r="F829" s="291">
        <v>110</v>
      </c>
      <c r="G829" s="291">
        <v>0</v>
      </c>
      <c r="H829" s="291">
        <v>0</v>
      </c>
      <c r="I829" s="291">
        <v>0</v>
      </c>
      <c r="J829" s="291">
        <v>110</v>
      </c>
      <c r="K829" s="291">
        <v>110</v>
      </c>
    </row>
    <row r="830" spans="1:11">
      <c r="A830" s="269" t="s">
        <v>1497</v>
      </c>
      <c r="B830" s="32">
        <v>1</v>
      </c>
      <c r="C830" s="32">
        <v>0</v>
      </c>
      <c r="D830" s="32">
        <v>0</v>
      </c>
      <c r="E830" s="32">
        <v>0</v>
      </c>
      <c r="F830" s="291">
        <v>21.5</v>
      </c>
      <c r="G830" s="291">
        <v>0</v>
      </c>
      <c r="H830" s="291">
        <v>0</v>
      </c>
      <c r="I830" s="291">
        <v>0</v>
      </c>
      <c r="J830" s="291">
        <v>21.5</v>
      </c>
      <c r="K830" s="291">
        <v>21.5</v>
      </c>
    </row>
    <row r="831" spans="1:11">
      <c r="A831" s="269" t="s">
        <v>1498</v>
      </c>
      <c r="B831" s="32">
        <v>1</v>
      </c>
      <c r="C831" s="32">
        <v>0</v>
      </c>
      <c r="D831" s="32">
        <v>0</v>
      </c>
      <c r="E831" s="32">
        <v>0</v>
      </c>
      <c r="F831" s="291">
        <v>15</v>
      </c>
      <c r="G831" s="291">
        <v>0</v>
      </c>
      <c r="H831" s="291">
        <v>0</v>
      </c>
      <c r="I831" s="291">
        <v>0</v>
      </c>
      <c r="J831" s="291">
        <v>15</v>
      </c>
      <c r="K831" s="291">
        <v>15</v>
      </c>
    </row>
    <row r="832" spans="1:11">
      <c r="A832" s="269" t="s">
        <v>1502</v>
      </c>
      <c r="B832" s="32">
        <v>1</v>
      </c>
      <c r="C832" s="32">
        <v>0</v>
      </c>
      <c r="D832" s="32">
        <v>0</v>
      </c>
      <c r="E832" s="32">
        <v>0</v>
      </c>
      <c r="F832" s="291">
        <v>48.300000000000004</v>
      </c>
      <c r="G832" s="291">
        <v>0</v>
      </c>
      <c r="H832" s="291">
        <v>0</v>
      </c>
      <c r="I832" s="291">
        <v>0</v>
      </c>
      <c r="J832" s="291">
        <v>48.300000000000004</v>
      </c>
      <c r="K832" s="291">
        <v>48.3</v>
      </c>
    </row>
    <row r="833" spans="1:11">
      <c r="A833" s="269" t="s">
        <v>1508</v>
      </c>
      <c r="B833" s="32">
        <v>1</v>
      </c>
      <c r="C833" s="32">
        <v>0</v>
      </c>
      <c r="D833" s="32">
        <v>0</v>
      </c>
      <c r="E833" s="32">
        <v>0</v>
      </c>
      <c r="F833" s="291">
        <v>3</v>
      </c>
      <c r="G833" s="291">
        <v>0</v>
      </c>
      <c r="H833" s="291">
        <v>0</v>
      </c>
      <c r="I833" s="291">
        <v>0</v>
      </c>
      <c r="J833" s="291">
        <v>3</v>
      </c>
      <c r="K833" s="291">
        <v>3</v>
      </c>
    </row>
    <row r="834" spans="1:11">
      <c r="A834" s="269" t="s">
        <v>1509</v>
      </c>
      <c r="B834" s="32">
        <v>1</v>
      </c>
      <c r="C834" s="32">
        <v>0</v>
      </c>
      <c r="D834" s="32">
        <v>0</v>
      </c>
      <c r="E834" s="32">
        <v>0</v>
      </c>
      <c r="F834" s="291">
        <v>2.5</v>
      </c>
      <c r="G834" s="291">
        <v>0</v>
      </c>
      <c r="H834" s="291">
        <v>0</v>
      </c>
      <c r="I834" s="291">
        <v>0</v>
      </c>
      <c r="J834" s="291">
        <v>2.5</v>
      </c>
      <c r="K834" s="291">
        <v>2.5</v>
      </c>
    </row>
    <row r="835" spans="1:11">
      <c r="A835" s="269" t="s">
        <v>1510</v>
      </c>
      <c r="B835" s="32">
        <v>1</v>
      </c>
      <c r="C835" s="32">
        <v>0</v>
      </c>
      <c r="D835" s="32">
        <v>0</v>
      </c>
      <c r="E835" s="32">
        <v>0</v>
      </c>
      <c r="F835" s="291">
        <v>21.38089935299395</v>
      </c>
      <c r="G835" s="291">
        <v>0</v>
      </c>
      <c r="H835" s="291">
        <v>0</v>
      </c>
      <c r="I835" s="291">
        <v>0</v>
      </c>
      <c r="J835" s="291">
        <v>21.38089935299395</v>
      </c>
      <c r="K835" s="291">
        <v>21.3809</v>
      </c>
    </row>
    <row r="836" spans="1:11">
      <c r="A836" s="269" t="s">
        <v>1514</v>
      </c>
      <c r="B836" s="32">
        <v>1</v>
      </c>
      <c r="C836" s="32">
        <v>0</v>
      </c>
      <c r="D836" s="32">
        <v>0</v>
      </c>
      <c r="E836" s="32">
        <v>0</v>
      </c>
      <c r="F836" s="291">
        <v>1.6</v>
      </c>
      <c r="G836" s="291">
        <v>0</v>
      </c>
      <c r="H836" s="291">
        <v>0</v>
      </c>
      <c r="I836" s="291">
        <v>0</v>
      </c>
      <c r="J836" s="291">
        <v>1.6</v>
      </c>
      <c r="K836" s="291">
        <v>1.6</v>
      </c>
    </row>
    <row r="837" spans="1:11">
      <c r="A837" s="269" t="s">
        <v>1515</v>
      </c>
      <c r="B837" s="32">
        <v>1</v>
      </c>
      <c r="C837" s="32">
        <v>0</v>
      </c>
      <c r="D837" s="32">
        <v>0</v>
      </c>
      <c r="E837" s="32">
        <v>0</v>
      </c>
      <c r="F837" s="291">
        <v>3.9</v>
      </c>
      <c r="G837" s="291">
        <v>0</v>
      </c>
      <c r="H837" s="291">
        <v>0</v>
      </c>
      <c r="I837" s="291">
        <v>0</v>
      </c>
      <c r="J837" s="291">
        <v>3.9</v>
      </c>
      <c r="K837" s="291">
        <v>3.9</v>
      </c>
    </row>
    <row r="838" spans="1:11">
      <c r="A838" s="269" t="s">
        <v>1521</v>
      </c>
      <c r="B838" s="32">
        <v>1</v>
      </c>
      <c r="C838" s="32">
        <v>0</v>
      </c>
      <c r="D838" s="32">
        <v>1</v>
      </c>
      <c r="E838" s="32">
        <v>0</v>
      </c>
      <c r="F838" s="291">
        <v>3.5166666666666671</v>
      </c>
      <c r="G838" s="291">
        <v>0</v>
      </c>
      <c r="H838" s="291">
        <v>3.5</v>
      </c>
      <c r="I838" s="291">
        <v>0</v>
      </c>
      <c r="J838" s="291">
        <v>3.5144187930336179</v>
      </c>
      <c r="K838" s="291">
        <v>3.5144199999999999</v>
      </c>
    </row>
    <row r="839" spans="1:11">
      <c r="A839" s="269" t="s">
        <v>1522</v>
      </c>
      <c r="B839" s="32">
        <v>1</v>
      </c>
      <c r="C839" s="32">
        <v>0</v>
      </c>
      <c r="D839" s="32">
        <v>0</v>
      </c>
      <c r="E839" s="32">
        <v>0</v>
      </c>
      <c r="F839" s="291">
        <v>6.2</v>
      </c>
      <c r="G839" s="291">
        <v>0</v>
      </c>
      <c r="H839" s="291">
        <v>0</v>
      </c>
      <c r="I839" s="291">
        <v>0</v>
      </c>
      <c r="J839" s="291">
        <v>6.2</v>
      </c>
      <c r="K839" s="291">
        <v>6.2</v>
      </c>
    </row>
    <row r="840" spans="1:11">
      <c r="A840" s="269" t="s">
        <v>1524</v>
      </c>
      <c r="B840" s="32">
        <v>1</v>
      </c>
      <c r="C840" s="32">
        <v>0</v>
      </c>
      <c r="D840" s="32">
        <v>0</v>
      </c>
      <c r="E840" s="32">
        <v>0</v>
      </c>
      <c r="F840" s="291">
        <v>1.675</v>
      </c>
      <c r="G840" s="291">
        <v>0</v>
      </c>
      <c r="H840" s="291">
        <v>0</v>
      </c>
      <c r="I840" s="291">
        <v>0</v>
      </c>
      <c r="J840" s="291">
        <v>1.675</v>
      </c>
      <c r="K840" s="291">
        <v>1.675</v>
      </c>
    </row>
    <row r="841" spans="1:11">
      <c r="A841" s="269" t="s">
        <v>1525</v>
      </c>
      <c r="B841" s="32">
        <v>1</v>
      </c>
      <c r="C841" s="32">
        <v>0</v>
      </c>
      <c r="D841" s="32">
        <v>0</v>
      </c>
      <c r="E841" s="32">
        <v>0</v>
      </c>
      <c r="F841" s="291">
        <v>2.2999999999999998</v>
      </c>
      <c r="G841" s="291">
        <v>0</v>
      </c>
      <c r="H841" s="291">
        <v>0</v>
      </c>
      <c r="I841" s="291">
        <v>0</v>
      </c>
      <c r="J841" s="291">
        <v>2.2999999999999998</v>
      </c>
      <c r="K841" s="291">
        <v>2.2999999999999998</v>
      </c>
    </row>
    <row r="842" spans="1:11">
      <c r="A842" s="269" t="s">
        <v>1527</v>
      </c>
      <c r="B842" s="32">
        <v>1</v>
      </c>
      <c r="C842" s="32">
        <v>0</v>
      </c>
      <c r="D842" s="32">
        <v>1</v>
      </c>
      <c r="E842" s="32">
        <v>0</v>
      </c>
      <c r="F842" s="291">
        <v>6.7</v>
      </c>
      <c r="G842" s="291">
        <v>0</v>
      </c>
      <c r="H842" s="291">
        <v>4.4000000000000004</v>
      </c>
      <c r="I842" s="291">
        <v>0</v>
      </c>
      <c r="J842" s="291">
        <v>6.3897934386391251</v>
      </c>
      <c r="K842" s="291">
        <v>6.3897899999999996</v>
      </c>
    </row>
    <row r="843" spans="1:11">
      <c r="A843" s="269" t="s">
        <v>1534</v>
      </c>
      <c r="B843" s="32">
        <v>1</v>
      </c>
      <c r="C843" s="32">
        <v>0</v>
      </c>
      <c r="D843" s="32">
        <v>0</v>
      </c>
      <c r="E843" s="32">
        <v>0</v>
      </c>
      <c r="F843" s="291">
        <v>8.6666666666666661</v>
      </c>
      <c r="G843" s="291">
        <v>0</v>
      </c>
      <c r="H843" s="291">
        <v>0</v>
      </c>
      <c r="I843" s="291">
        <v>0</v>
      </c>
      <c r="J843" s="291">
        <v>8.6666666666666661</v>
      </c>
      <c r="K843" s="291">
        <v>8.6666699999999999</v>
      </c>
    </row>
    <row r="844" spans="1:11">
      <c r="A844" s="269" t="s">
        <v>1535</v>
      </c>
      <c r="B844" s="32">
        <v>1</v>
      </c>
      <c r="C844" s="32">
        <v>0</v>
      </c>
      <c r="D844" s="32">
        <v>0</v>
      </c>
      <c r="E844" s="32">
        <v>0</v>
      </c>
      <c r="F844" s="291">
        <v>7.4</v>
      </c>
      <c r="G844" s="291">
        <v>0</v>
      </c>
      <c r="H844" s="291">
        <v>0</v>
      </c>
      <c r="I844" s="291">
        <v>0</v>
      </c>
      <c r="J844" s="291">
        <v>7.3999999999999995</v>
      </c>
      <c r="K844" s="291">
        <v>7.4</v>
      </c>
    </row>
    <row r="845" spans="1:11">
      <c r="A845" s="269" t="s">
        <v>1537</v>
      </c>
      <c r="B845" s="32">
        <v>1</v>
      </c>
      <c r="C845" s="32">
        <v>0</v>
      </c>
      <c r="D845" s="32">
        <v>0</v>
      </c>
      <c r="E845" s="32">
        <v>0</v>
      </c>
      <c r="F845" s="291">
        <v>67.125</v>
      </c>
      <c r="G845" s="291">
        <v>0</v>
      </c>
      <c r="H845" s="291">
        <v>0</v>
      </c>
      <c r="I845" s="291">
        <v>0</v>
      </c>
      <c r="J845" s="291">
        <v>67.125</v>
      </c>
      <c r="K845" s="291">
        <v>67.125</v>
      </c>
    </row>
    <row r="846" spans="1:11">
      <c r="A846" s="269" t="s">
        <v>1538</v>
      </c>
      <c r="B846" s="32">
        <v>1</v>
      </c>
      <c r="C846" s="32">
        <v>0</v>
      </c>
      <c r="D846" s="32">
        <v>1</v>
      </c>
      <c r="E846" s="32">
        <v>0</v>
      </c>
      <c r="F846" s="291">
        <v>51.100423396407308</v>
      </c>
      <c r="G846" s="291">
        <v>0</v>
      </c>
      <c r="H846" s="291">
        <v>50</v>
      </c>
      <c r="I846" s="291">
        <v>0</v>
      </c>
      <c r="J846" s="291">
        <v>50.952006632128807</v>
      </c>
      <c r="K846" s="291">
        <v>50.952010000000001</v>
      </c>
    </row>
    <row r="847" spans="1:11">
      <c r="A847" s="269" t="s">
        <v>1539</v>
      </c>
      <c r="B847" s="32">
        <v>1</v>
      </c>
      <c r="C847" s="32">
        <v>0</v>
      </c>
      <c r="D847" s="32">
        <v>0</v>
      </c>
      <c r="E847" s="32">
        <v>0</v>
      </c>
      <c r="F847" s="291">
        <v>59.760677434251697</v>
      </c>
      <c r="G847" s="291">
        <v>0</v>
      </c>
      <c r="H847" s="291">
        <v>0</v>
      </c>
      <c r="I847" s="291">
        <v>0</v>
      </c>
      <c r="J847" s="291">
        <v>59.760677434251704</v>
      </c>
      <c r="K847" s="291">
        <v>59.760680000000001</v>
      </c>
    </row>
    <row r="848" spans="1:11">
      <c r="A848" s="269" t="s">
        <v>1541</v>
      </c>
      <c r="B848" s="32">
        <v>1</v>
      </c>
      <c r="C848" s="32">
        <v>0</v>
      </c>
      <c r="D848" s="32">
        <v>0</v>
      </c>
      <c r="E848" s="32">
        <v>0</v>
      </c>
      <c r="F848" s="291">
        <v>230</v>
      </c>
      <c r="G848" s="291">
        <v>0</v>
      </c>
      <c r="H848" s="291">
        <v>0</v>
      </c>
      <c r="I848" s="291">
        <v>0</v>
      </c>
      <c r="J848" s="291">
        <v>230</v>
      </c>
      <c r="K848" s="291">
        <v>230</v>
      </c>
    </row>
    <row r="849" spans="1:11">
      <c r="A849" s="269" t="s">
        <v>1547</v>
      </c>
      <c r="B849" s="32">
        <v>1</v>
      </c>
      <c r="C849" s="32">
        <v>0</v>
      </c>
      <c r="D849" s="32">
        <v>1</v>
      </c>
      <c r="E849" s="32">
        <v>0</v>
      </c>
      <c r="F849" s="291">
        <v>4.333333333333333</v>
      </c>
      <c r="G849" s="291">
        <v>0</v>
      </c>
      <c r="H849" s="291">
        <v>4</v>
      </c>
      <c r="I849" s="291">
        <v>0</v>
      </c>
      <c r="J849" s="291">
        <v>4.2883758606723363</v>
      </c>
      <c r="K849" s="291">
        <v>4.2883800000000001</v>
      </c>
    </row>
    <row r="850" spans="1:11">
      <c r="A850" s="269" t="s">
        <v>1548</v>
      </c>
      <c r="B850" s="32">
        <v>1</v>
      </c>
      <c r="C850" s="32">
        <v>0</v>
      </c>
      <c r="D850" s="32">
        <v>1</v>
      </c>
      <c r="E850" s="32">
        <v>0</v>
      </c>
      <c r="F850" s="291">
        <v>6.333333333333333</v>
      </c>
      <c r="G850" s="291">
        <v>0</v>
      </c>
      <c r="H850" s="291">
        <v>5</v>
      </c>
      <c r="I850" s="291">
        <v>0</v>
      </c>
      <c r="J850" s="291">
        <v>6.153503442689348</v>
      </c>
      <c r="K850" s="291">
        <v>6.1535000000000002</v>
      </c>
    </row>
    <row r="851" spans="1:11">
      <c r="A851" s="269" t="s">
        <v>1552</v>
      </c>
      <c r="B851" s="32">
        <v>1</v>
      </c>
      <c r="C851" s="32">
        <v>0</v>
      </c>
      <c r="D851" s="32">
        <v>0</v>
      </c>
      <c r="E851" s="32">
        <v>0</v>
      </c>
      <c r="F851" s="291">
        <v>15.48</v>
      </c>
      <c r="G851" s="291">
        <v>0</v>
      </c>
      <c r="H851" s="291">
        <v>0</v>
      </c>
      <c r="I851" s="291">
        <v>0</v>
      </c>
      <c r="J851" s="291">
        <v>15.480000000000002</v>
      </c>
      <c r="K851" s="291">
        <v>15.48</v>
      </c>
    </row>
    <row r="852" spans="1:11">
      <c r="A852" s="269" t="s">
        <v>1556</v>
      </c>
      <c r="B852" s="32">
        <v>1</v>
      </c>
      <c r="C852" s="32">
        <v>1</v>
      </c>
      <c r="D852" s="32">
        <v>1</v>
      </c>
      <c r="E852" s="32">
        <v>0</v>
      </c>
      <c r="F852" s="291">
        <v>0.27500000000000002</v>
      </c>
      <c r="G852" s="291">
        <v>0.4</v>
      </c>
      <c r="H852" s="291">
        <v>0.4</v>
      </c>
      <c r="I852" s="291">
        <v>0</v>
      </c>
      <c r="J852" s="291">
        <v>0.30890481064483116</v>
      </c>
      <c r="K852" s="291">
        <v>0.30890000000000001</v>
      </c>
    </row>
    <row r="853" spans="1:11">
      <c r="A853" s="269" t="s">
        <v>1557</v>
      </c>
      <c r="B853" s="32">
        <v>1</v>
      </c>
      <c r="C853" s="32">
        <v>1</v>
      </c>
      <c r="D853" s="32">
        <v>1</v>
      </c>
      <c r="E853" s="32">
        <v>0</v>
      </c>
      <c r="F853" s="291">
        <v>1.2</v>
      </c>
      <c r="G853" s="291">
        <v>1.5</v>
      </c>
      <c r="H853" s="291">
        <v>1.2</v>
      </c>
      <c r="I853" s="291">
        <v>0</v>
      </c>
      <c r="J853" s="291">
        <v>1.2472876151484134</v>
      </c>
      <c r="K853" s="291">
        <v>1.24729</v>
      </c>
    </row>
    <row r="854" spans="1:11">
      <c r="A854" s="269" t="s">
        <v>1564</v>
      </c>
      <c r="B854" s="32">
        <v>1</v>
      </c>
      <c r="C854" s="32">
        <v>1</v>
      </c>
      <c r="D854" s="32">
        <v>0</v>
      </c>
      <c r="E854" s="32">
        <v>0</v>
      </c>
      <c r="F854" s="291">
        <v>6.7666666666666666</v>
      </c>
      <c r="G854" s="291">
        <v>15</v>
      </c>
      <c r="H854" s="291">
        <v>0</v>
      </c>
      <c r="I854" s="291">
        <v>0</v>
      </c>
      <c r="J854" s="291">
        <v>8.2307929176289445</v>
      </c>
      <c r="K854" s="291">
        <v>8.2307900000000007</v>
      </c>
    </row>
    <row r="855" spans="1:11">
      <c r="A855" s="269" t="s">
        <v>1565</v>
      </c>
      <c r="B855" s="32">
        <v>1</v>
      </c>
      <c r="C855" s="32">
        <v>1</v>
      </c>
      <c r="D855" s="32">
        <v>0</v>
      </c>
      <c r="E855" s="32">
        <v>0</v>
      </c>
      <c r="F855" s="291">
        <v>10.699999999999998</v>
      </c>
      <c r="G855" s="291">
        <v>10.7</v>
      </c>
      <c r="H855" s="291">
        <v>0</v>
      </c>
      <c r="I855" s="291">
        <v>0</v>
      </c>
      <c r="J855" s="291">
        <v>10.699999999999996</v>
      </c>
      <c r="K855" s="291">
        <v>10.7</v>
      </c>
    </row>
    <row r="856" spans="1:11">
      <c r="A856" s="269" t="s">
        <v>1567</v>
      </c>
      <c r="B856" s="32">
        <v>1</v>
      </c>
      <c r="C856" s="32">
        <v>1</v>
      </c>
      <c r="D856" s="32">
        <v>0</v>
      </c>
      <c r="E856" s="32">
        <v>0</v>
      </c>
      <c r="F856" s="291">
        <v>6.2833333333333341</v>
      </c>
      <c r="G856" s="291">
        <v>9.75</v>
      </c>
      <c r="H856" s="291">
        <v>0</v>
      </c>
      <c r="I856" s="291">
        <v>0</v>
      </c>
      <c r="J856" s="291">
        <v>6.8998075442648199</v>
      </c>
      <c r="K856" s="291">
        <v>6.8998100000000004</v>
      </c>
    </row>
    <row r="857" spans="1:11">
      <c r="A857" s="269" t="s">
        <v>1568</v>
      </c>
      <c r="B857" s="32">
        <v>1</v>
      </c>
      <c r="C857" s="32">
        <v>0</v>
      </c>
      <c r="D857" s="32">
        <v>1</v>
      </c>
      <c r="E857" s="32">
        <v>0</v>
      </c>
      <c r="F857" s="291">
        <v>5.5</v>
      </c>
      <c r="G857" s="291">
        <v>0</v>
      </c>
      <c r="H857" s="291">
        <v>5.5</v>
      </c>
      <c r="I857" s="291">
        <v>0</v>
      </c>
      <c r="J857" s="291">
        <v>5.5000000000000009</v>
      </c>
      <c r="K857" s="291">
        <v>5.5</v>
      </c>
    </row>
    <row r="858" spans="1:11">
      <c r="A858" s="269" t="s">
        <v>1570</v>
      </c>
      <c r="B858" s="32">
        <v>1</v>
      </c>
      <c r="C858" s="32">
        <v>1</v>
      </c>
      <c r="D858" s="32">
        <v>0</v>
      </c>
      <c r="E858" s="32">
        <v>0</v>
      </c>
      <c r="F858" s="291">
        <v>18.966666666666665</v>
      </c>
      <c r="G858" s="291">
        <v>11.9</v>
      </c>
      <c r="H858" s="291">
        <v>0</v>
      </c>
      <c r="I858" s="291">
        <v>0</v>
      </c>
      <c r="J858" s="291">
        <v>17.710007698229404</v>
      </c>
      <c r="K858" s="291">
        <v>17.71001</v>
      </c>
    </row>
    <row r="859" spans="1:11">
      <c r="A859" s="269" t="s">
        <v>1571</v>
      </c>
      <c r="B859" s="32">
        <v>1</v>
      </c>
      <c r="C859" s="32">
        <v>1</v>
      </c>
      <c r="D859" s="32">
        <v>0</v>
      </c>
      <c r="E859" s="32">
        <v>0</v>
      </c>
      <c r="F859" s="291">
        <v>2.9299999999999997</v>
      </c>
      <c r="G859" s="291">
        <v>1.8</v>
      </c>
      <c r="H859" s="291">
        <v>0</v>
      </c>
      <c r="I859" s="291">
        <v>0</v>
      </c>
      <c r="J859" s="291">
        <v>2.7290531177829096</v>
      </c>
      <c r="K859" s="291">
        <v>2.72905</v>
      </c>
    </row>
    <row r="860" spans="1:11">
      <c r="A860" s="269" t="s">
        <v>1572</v>
      </c>
      <c r="B860" s="32">
        <v>1</v>
      </c>
      <c r="C860" s="32">
        <v>1</v>
      </c>
      <c r="D860" s="32">
        <v>0</v>
      </c>
      <c r="E860" s="32">
        <v>0</v>
      </c>
      <c r="F860" s="291">
        <v>11.333333333333334</v>
      </c>
      <c r="G860" s="291">
        <v>4.9491013608652654</v>
      </c>
      <c r="H860" s="291">
        <v>0</v>
      </c>
      <c r="I860" s="291">
        <v>0</v>
      </c>
      <c r="J860" s="291">
        <v>10.198031111901367</v>
      </c>
      <c r="K860" s="291">
        <v>10.198029999999999</v>
      </c>
    </row>
    <row r="861" spans="1:11">
      <c r="A861" s="269" t="s">
        <v>1573</v>
      </c>
      <c r="B861" s="32">
        <v>1</v>
      </c>
      <c r="C861" s="32">
        <v>1</v>
      </c>
      <c r="D861" s="32">
        <v>0</v>
      </c>
      <c r="E861" s="32">
        <v>0</v>
      </c>
      <c r="F861" s="291">
        <v>10.299999999999999</v>
      </c>
      <c r="G861" s="291">
        <v>7.9</v>
      </c>
      <c r="H861" s="291">
        <v>0</v>
      </c>
      <c r="I861" s="291">
        <v>0</v>
      </c>
      <c r="J861" s="291">
        <v>9.873210161662815</v>
      </c>
      <c r="K861" s="291">
        <v>9.8732100000000003</v>
      </c>
    </row>
    <row r="862" spans="1:11">
      <c r="A862" s="269" t="s">
        <v>1579</v>
      </c>
      <c r="B862" s="32">
        <v>1</v>
      </c>
      <c r="C862" s="32">
        <v>1</v>
      </c>
      <c r="D862" s="32">
        <v>1</v>
      </c>
      <c r="E862" s="32">
        <v>0</v>
      </c>
      <c r="F862" s="291">
        <v>1.5</v>
      </c>
      <c r="G862" s="291">
        <v>1.5</v>
      </c>
      <c r="H862" s="291">
        <v>1.5</v>
      </c>
      <c r="I862" s="291">
        <v>0</v>
      </c>
      <c r="J862" s="291">
        <v>1.5</v>
      </c>
      <c r="K862" s="291">
        <v>1.5</v>
      </c>
    </row>
    <row r="863" spans="1:11">
      <c r="A863" s="269" t="s">
        <v>1580</v>
      </c>
      <c r="B863" s="32">
        <v>1</v>
      </c>
      <c r="C863" s="32">
        <v>1</v>
      </c>
      <c r="D863" s="32">
        <v>1</v>
      </c>
      <c r="E863" s="32">
        <v>0</v>
      </c>
      <c r="F863" s="291">
        <v>1.5</v>
      </c>
      <c r="G863" s="291">
        <v>1.5</v>
      </c>
      <c r="H863" s="291">
        <v>1.5</v>
      </c>
      <c r="I863" s="291">
        <v>0</v>
      </c>
      <c r="J863" s="291">
        <v>1.5</v>
      </c>
      <c r="K863" s="291">
        <v>1.5</v>
      </c>
    </row>
    <row r="864" spans="1:11">
      <c r="A864" s="269" t="s">
        <v>1584</v>
      </c>
      <c r="B864" s="32">
        <v>1</v>
      </c>
      <c r="C864" s="32">
        <v>1</v>
      </c>
      <c r="D864" s="32">
        <v>0</v>
      </c>
      <c r="E864" s="32">
        <v>0</v>
      </c>
      <c r="F864" s="291">
        <v>7.375</v>
      </c>
      <c r="G864" s="291">
        <v>7</v>
      </c>
      <c r="H864" s="291">
        <v>0</v>
      </c>
      <c r="I864" s="291">
        <v>0</v>
      </c>
      <c r="J864" s="291">
        <v>7.3083140877598138</v>
      </c>
      <c r="K864" s="291">
        <v>7.3083099999999996</v>
      </c>
    </row>
    <row r="865" spans="1:11">
      <c r="A865" s="269" t="s">
        <v>1585</v>
      </c>
      <c r="B865" s="32">
        <v>1</v>
      </c>
      <c r="C865" s="32">
        <v>1</v>
      </c>
      <c r="D865" s="32">
        <v>0</v>
      </c>
      <c r="E865" s="32">
        <v>0</v>
      </c>
      <c r="F865" s="291">
        <v>10.62</v>
      </c>
      <c r="G865" s="291">
        <v>9</v>
      </c>
      <c r="H865" s="291">
        <v>0</v>
      </c>
      <c r="I865" s="291">
        <v>0</v>
      </c>
      <c r="J865" s="291">
        <v>10.331916859122401</v>
      </c>
      <c r="K865" s="291">
        <v>10.33192</v>
      </c>
    </row>
    <row r="866" spans="1:11">
      <c r="A866" s="269" t="s">
        <v>1586</v>
      </c>
      <c r="B866" s="32">
        <v>1</v>
      </c>
      <c r="C866" s="32">
        <v>1</v>
      </c>
      <c r="D866" s="32">
        <v>0</v>
      </c>
      <c r="E866" s="32">
        <v>0</v>
      </c>
      <c r="F866" s="291">
        <v>2.2999999999999998</v>
      </c>
      <c r="G866" s="291">
        <v>2.4</v>
      </c>
      <c r="H866" s="291">
        <v>0</v>
      </c>
      <c r="I866" s="291">
        <v>0</v>
      </c>
      <c r="J866" s="291">
        <v>2.3177829099307159</v>
      </c>
      <c r="K866" s="291">
        <v>2.31778</v>
      </c>
    </row>
    <row r="867" spans="1:11">
      <c r="A867" s="269" t="s">
        <v>1591</v>
      </c>
      <c r="B867" s="32">
        <v>1</v>
      </c>
      <c r="C867" s="32">
        <v>1</v>
      </c>
      <c r="D867" s="32">
        <v>1</v>
      </c>
      <c r="E867" s="32">
        <v>0</v>
      </c>
      <c r="F867" s="291">
        <v>1.9333333333333333</v>
      </c>
      <c r="G867" s="291">
        <v>1.8</v>
      </c>
      <c r="H867" s="291">
        <v>1.5</v>
      </c>
      <c r="I867" s="291">
        <v>0</v>
      </c>
      <c r="J867" s="291">
        <v>1.8630842715796656</v>
      </c>
      <c r="K867" s="291">
        <v>1.8630800000000001</v>
      </c>
    </row>
    <row r="868" spans="1:11">
      <c r="A868" s="269" t="s">
        <v>1592</v>
      </c>
      <c r="B868" s="32">
        <v>0</v>
      </c>
      <c r="C868" s="32">
        <v>0</v>
      </c>
      <c r="D868" s="32">
        <v>1</v>
      </c>
      <c r="E868" s="32">
        <v>1</v>
      </c>
      <c r="F868" s="291">
        <v>0</v>
      </c>
      <c r="G868" s="291">
        <v>0</v>
      </c>
      <c r="H868" s="291">
        <v>1.45</v>
      </c>
      <c r="I868" s="291">
        <v>1</v>
      </c>
      <c r="J868" s="291">
        <v>1.3727611940298508</v>
      </c>
      <c r="K868" s="291">
        <v>1.37276</v>
      </c>
    </row>
    <row r="869" spans="1:11">
      <c r="A869" s="269" t="s">
        <v>1594</v>
      </c>
      <c r="B869" s="32">
        <v>1</v>
      </c>
      <c r="C869" s="32">
        <v>1</v>
      </c>
      <c r="D869" s="32">
        <v>1</v>
      </c>
      <c r="E869" s="32">
        <v>0</v>
      </c>
      <c r="F869" s="291">
        <v>0.80000000000000016</v>
      </c>
      <c r="G869" s="291">
        <v>0.4</v>
      </c>
      <c r="H869" s="291">
        <v>1.3</v>
      </c>
      <c r="I869" s="291">
        <v>0</v>
      </c>
      <c r="J869" s="291">
        <v>0.79375639713408397</v>
      </c>
      <c r="K869" s="291">
        <v>0.79376000000000002</v>
      </c>
    </row>
    <row r="870" spans="1:11">
      <c r="A870" s="269" t="s">
        <v>1596</v>
      </c>
      <c r="B870" s="32">
        <v>1</v>
      </c>
      <c r="C870" s="32">
        <v>1</v>
      </c>
      <c r="D870" s="32">
        <v>0</v>
      </c>
      <c r="E870" s="32">
        <v>0</v>
      </c>
      <c r="F870" s="291">
        <v>2.4666666666666668</v>
      </c>
      <c r="G870" s="291">
        <v>0.8</v>
      </c>
      <c r="H870" s="291">
        <v>0</v>
      </c>
      <c r="I870" s="291">
        <v>0</v>
      </c>
      <c r="J870" s="291">
        <v>2.1702848344880676</v>
      </c>
      <c r="K870" s="291">
        <v>2.17028</v>
      </c>
    </row>
    <row r="871" spans="1:11">
      <c r="A871" s="269" t="s">
        <v>1598</v>
      </c>
      <c r="B871" s="32">
        <v>1</v>
      </c>
      <c r="C871" s="32">
        <v>1</v>
      </c>
      <c r="D871" s="32">
        <v>1</v>
      </c>
      <c r="E871" s="32">
        <v>0</v>
      </c>
      <c r="F871" s="291">
        <v>3.1</v>
      </c>
      <c r="G871" s="291">
        <v>1.8</v>
      </c>
      <c r="H871" s="291">
        <v>3.8</v>
      </c>
      <c r="I871" s="291">
        <v>0</v>
      </c>
      <c r="J871" s="291">
        <v>2.9746161719549642</v>
      </c>
      <c r="K871" s="291">
        <v>2.9746199999999998</v>
      </c>
    </row>
    <row r="872" spans="1:11">
      <c r="A872" s="269" t="s">
        <v>1600</v>
      </c>
      <c r="B872" s="32">
        <v>1</v>
      </c>
      <c r="C872" s="32">
        <v>1</v>
      </c>
      <c r="D872" s="32">
        <v>1</v>
      </c>
      <c r="E872" s="32">
        <v>0</v>
      </c>
      <c r="F872" s="291">
        <v>3.3666666666666667</v>
      </c>
      <c r="G872" s="291">
        <v>4.9000000000000004</v>
      </c>
      <c r="H872" s="291">
        <v>4.9000000000000004</v>
      </c>
      <c r="I872" s="291">
        <v>0</v>
      </c>
      <c r="J872" s="291">
        <v>3.7825656772432614</v>
      </c>
      <c r="K872" s="291">
        <v>3.7825700000000002</v>
      </c>
    </row>
    <row r="873" spans="1:11">
      <c r="A873" s="269" t="s">
        <v>1601</v>
      </c>
      <c r="B873" s="32">
        <v>0</v>
      </c>
      <c r="C873" s="32">
        <v>0</v>
      </c>
      <c r="D873" s="32">
        <v>0</v>
      </c>
      <c r="E873" s="32">
        <v>1</v>
      </c>
      <c r="F873" s="291">
        <v>0</v>
      </c>
      <c r="G873" s="291">
        <v>0</v>
      </c>
      <c r="H873" s="291">
        <v>0</v>
      </c>
      <c r="I873" s="291">
        <v>2.15</v>
      </c>
      <c r="J873" s="291">
        <v>2.15</v>
      </c>
      <c r="K873" s="291">
        <v>2.15</v>
      </c>
    </row>
    <row r="874" spans="1:11">
      <c r="A874" s="269" t="s">
        <v>1603</v>
      </c>
      <c r="B874" s="32">
        <v>1</v>
      </c>
      <c r="C874" s="32">
        <v>1</v>
      </c>
      <c r="D874" s="32">
        <v>1</v>
      </c>
      <c r="E874" s="32">
        <v>0</v>
      </c>
      <c r="F874" s="291">
        <v>1.6000000000000003</v>
      </c>
      <c r="G874" s="291">
        <v>1.9</v>
      </c>
      <c r="H874" s="291">
        <v>1.95</v>
      </c>
      <c r="I874" s="291">
        <v>0</v>
      </c>
      <c r="J874" s="291">
        <v>1.6870522006141253</v>
      </c>
      <c r="K874" s="291">
        <v>1.6870499999999999</v>
      </c>
    </row>
    <row r="875" spans="1:11">
      <c r="A875" s="269" t="s">
        <v>1604</v>
      </c>
      <c r="B875" s="32">
        <v>1</v>
      </c>
      <c r="C875" s="32">
        <v>0</v>
      </c>
      <c r="D875" s="32">
        <v>0</v>
      </c>
      <c r="E875" s="32">
        <v>0</v>
      </c>
      <c r="F875" s="291">
        <v>18</v>
      </c>
      <c r="G875" s="291">
        <v>0</v>
      </c>
      <c r="H875" s="291">
        <v>0</v>
      </c>
      <c r="I875" s="291">
        <v>0</v>
      </c>
      <c r="J875" s="291">
        <v>18</v>
      </c>
      <c r="K875" s="291">
        <v>18</v>
      </c>
    </row>
    <row r="876" spans="1:11">
      <c r="A876" s="269" t="s">
        <v>1606</v>
      </c>
      <c r="B876" s="32">
        <v>1</v>
      </c>
      <c r="C876" s="32">
        <v>0</v>
      </c>
      <c r="D876" s="32">
        <v>1</v>
      </c>
      <c r="E876" s="32">
        <v>0</v>
      </c>
      <c r="F876" s="291">
        <v>29.3</v>
      </c>
      <c r="G876" s="291">
        <v>0</v>
      </c>
      <c r="H876" s="291">
        <v>29.9</v>
      </c>
      <c r="I876" s="291">
        <v>0</v>
      </c>
      <c r="J876" s="291">
        <v>29.380923450789798</v>
      </c>
      <c r="K876" s="291">
        <v>29.38092</v>
      </c>
    </row>
    <row r="877" spans="1:11">
      <c r="A877" s="269" t="s">
        <v>1608</v>
      </c>
      <c r="B877" s="32">
        <v>1</v>
      </c>
      <c r="C877" s="32">
        <v>1</v>
      </c>
      <c r="D877" s="32">
        <v>1</v>
      </c>
      <c r="E877" s="32">
        <v>0</v>
      </c>
      <c r="F877" s="291">
        <v>2.8</v>
      </c>
      <c r="G877" s="291">
        <v>4.9000000000000004</v>
      </c>
      <c r="H877" s="291">
        <v>3.7</v>
      </c>
      <c r="I877" s="291">
        <v>0</v>
      </c>
      <c r="J877" s="291">
        <v>3.2332650972364378</v>
      </c>
      <c r="K877" s="291">
        <v>3.2332700000000001</v>
      </c>
    </row>
    <row r="878" spans="1:11">
      <c r="A878" s="269" t="s">
        <v>1610</v>
      </c>
      <c r="B878" s="32">
        <v>0</v>
      </c>
      <c r="C878" s="32">
        <v>0</v>
      </c>
      <c r="D878" s="32">
        <v>1</v>
      </c>
      <c r="E878" s="32">
        <v>1</v>
      </c>
      <c r="F878" s="291">
        <v>0</v>
      </c>
      <c r="G878" s="291">
        <v>0</v>
      </c>
      <c r="H878" s="291">
        <v>1.6</v>
      </c>
      <c r="I878" s="291">
        <v>1.5</v>
      </c>
      <c r="J878" s="291">
        <v>1.5828358208955227</v>
      </c>
      <c r="K878" s="291">
        <v>1.58284</v>
      </c>
    </row>
    <row r="879" spans="1:11">
      <c r="A879" s="269" t="s">
        <v>1611</v>
      </c>
      <c r="B879" s="32">
        <v>0</v>
      </c>
      <c r="C879" s="32">
        <v>0</v>
      </c>
      <c r="D879" s="32">
        <v>1</v>
      </c>
      <c r="E879" s="32">
        <v>1</v>
      </c>
      <c r="F879" s="291">
        <v>0</v>
      </c>
      <c r="G879" s="291">
        <v>0</v>
      </c>
      <c r="H879" s="291">
        <v>1.7</v>
      </c>
      <c r="I879" s="291">
        <v>1.5</v>
      </c>
      <c r="J879" s="291">
        <v>1.6656716417910447</v>
      </c>
      <c r="K879" s="291">
        <v>1.66567</v>
      </c>
    </row>
    <row r="880" spans="1:11">
      <c r="A880" s="269" t="s">
        <v>1612</v>
      </c>
      <c r="B880" s="32">
        <v>0</v>
      </c>
      <c r="C880" s="32">
        <v>0</v>
      </c>
      <c r="D880" s="32">
        <v>1</v>
      </c>
      <c r="E880" s="32">
        <v>1</v>
      </c>
      <c r="F880" s="291">
        <v>0</v>
      </c>
      <c r="G880" s="291">
        <v>0</v>
      </c>
      <c r="H880" s="291">
        <v>1.8</v>
      </c>
      <c r="I880" s="291">
        <v>1</v>
      </c>
      <c r="J880" s="291">
        <v>1.6626865671641793</v>
      </c>
      <c r="K880" s="291">
        <v>1.66269</v>
      </c>
    </row>
    <row r="881" spans="1:11">
      <c r="A881" s="269" t="s">
        <v>1613</v>
      </c>
      <c r="B881" s="32">
        <v>0</v>
      </c>
      <c r="C881" s="32">
        <v>0</v>
      </c>
      <c r="D881" s="32">
        <v>1</v>
      </c>
      <c r="E881" s="32">
        <v>1</v>
      </c>
      <c r="F881" s="291">
        <v>0</v>
      </c>
      <c r="G881" s="291">
        <v>0</v>
      </c>
      <c r="H881" s="291">
        <v>3.5</v>
      </c>
      <c r="I881" s="291">
        <v>0.8</v>
      </c>
      <c r="J881" s="291">
        <v>3.0365671641791048</v>
      </c>
      <c r="K881" s="291">
        <v>3.0365700000000002</v>
      </c>
    </row>
    <row r="882" spans="1:11">
      <c r="A882" s="269" t="s">
        <v>1614</v>
      </c>
      <c r="B882" s="32">
        <v>0</v>
      </c>
      <c r="C882" s="32">
        <v>0</v>
      </c>
      <c r="D882" s="32">
        <v>1</v>
      </c>
      <c r="E882" s="32">
        <v>1</v>
      </c>
      <c r="F882" s="291">
        <v>0</v>
      </c>
      <c r="G882" s="291">
        <v>0</v>
      </c>
      <c r="H882" s="291">
        <v>1.4</v>
      </c>
      <c r="I882" s="291">
        <v>0.5</v>
      </c>
      <c r="J882" s="291">
        <v>1.2455223880597015</v>
      </c>
      <c r="K882" s="291">
        <v>1.24552</v>
      </c>
    </row>
    <row r="883" spans="1:11">
      <c r="A883" s="269" t="s">
        <v>1622</v>
      </c>
      <c r="B883" s="32">
        <v>1</v>
      </c>
      <c r="C883" s="32">
        <v>0</v>
      </c>
      <c r="D883" s="32">
        <v>0</v>
      </c>
      <c r="E883" s="32">
        <v>0</v>
      </c>
      <c r="F883" s="291">
        <v>26231.5</v>
      </c>
      <c r="G883" s="291">
        <v>0</v>
      </c>
      <c r="H883" s="291">
        <v>0</v>
      </c>
      <c r="I883" s="291">
        <v>0</v>
      </c>
      <c r="J883" s="291">
        <v>26231.5</v>
      </c>
      <c r="K883" s="291">
        <v>26231.5</v>
      </c>
    </row>
    <row r="884" spans="1:11">
      <c r="A884" s="269" t="s">
        <v>1623</v>
      </c>
      <c r="B884" s="32">
        <v>1</v>
      </c>
      <c r="C884" s="32">
        <v>0</v>
      </c>
      <c r="D884" s="32">
        <v>0</v>
      </c>
      <c r="E884" s="32">
        <v>0</v>
      </c>
      <c r="F884" s="291">
        <v>20475</v>
      </c>
      <c r="G884" s="291">
        <v>0</v>
      </c>
      <c r="H884" s="291">
        <v>0</v>
      </c>
      <c r="I884" s="291">
        <v>0</v>
      </c>
      <c r="J884" s="291">
        <v>20475</v>
      </c>
      <c r="K884" s="291">
        <v>20475</v>
      </c>
    </row>
    <row r="885" spans="1:11">
      <c r="A885" s="269" t="s">
        <v>1624</v>
      </c>
      <c r="B885" s="32">
        <v>1</v>
      </c>
      <c r="C885" s="32">
        <v>0</v>
      </c>
      <c r="D885" s="32">
        <v>0</v>
      </c>
      <c r="E885" s="32">
        <v>0</v>
      </c>
      <c r="F885" s="291">
        <v>22110.333333333332</v>
      </c>
      <c r="G885" s="291">
        <v>0</v>
      </c>
      <c r="H885" s="291">
        <v>0</v>
      </c>
      <c r="I885" s="291">
        <v>0</v>
      </c>
      <c r="J885" s="291">
        <v>22110.333333333332</v>
      </c>
      <c r="K885" s="291">
        <v>22110.333330000001</v>
      </c>
    </row>
    <row r="886" spans="1:11">
      <c r="A886" s="269" t="s">
        <v>1625</v>
      </c>
      <c r="B886" s="32">
        <v>1</v>
      </c>
      <c r="C886" s="32">
        <v>0</v>
      </c>
      <c r="D886" s="32">
        <v>0</v>
      </c>
      <c r="E886" s="32">
        <v>0</v>
      </c>
      <c r="F886" s="291">
        <v>17375</v>
      </c>
      <c r="G886" s="291">
        <v>0</v>
      </c>
      <c r="H886" s="291">
        <v>0</v>
      </c>
      <c r="I886" s="291">
        <v>0</v>
      </c>
      <c r="J886" s="291">
        <v>17375</v>
      </c>
      <c r="K886" s="291">
        <v>17375</v>
      </c>
    </row>
    <row r="887" spans="1:11">
      <c r="A887" s="269" t="s">
        <v>1626</v>
      </c>
      <c r="B887" s="32">
        <v>1</v>
      </c>
      <c r="C887" s="32">
        <v>0</v>
      </c>
      <c r="D887" s="32">
        <v>0</v>
      </c>
      <c r="E887" s="32">
        <v>0</v>
      </c>
      <c r="F887" s="291">
        <v>19333.333333333332</v>
      </c>
      <c r="G887" s="291">
        <v>0</v>
      </c>
      <c r="H887" s="291">
        <v>0</v>
      </c>
      <c r="I887" s="291">
        <v>0</v>
      </c>
      <c r="J887" s="291">
        <v>19333.333333333332</v>
      </c>
      <c r="K887" s="291">
        <v>19333.333330000001</v>
      </c>
    </row>
    <row r="888" spans="1:11">
      <c r="A888" s="269" t="s">
        <v>1627</v>
      </c>
      <c r="B888" s="32">
        <v>1</v>
      </c>
      <c r="C888" s="32">
        <v>0</v>
      </c>
      <c r="D888" s="32">
        <v>0</v>
      </c>
      <c r="E888" s="32">
        <v>0</v>
      </c>
      <c r="F888" s="291">
        <v>11800</v>
      </c>
      <c r="G888" s="291">
        <v>0</v>
      </c>
      <c r="H888" s="291">
        <v>0</v>
      </c>
      <c r="I888" s="291">
        <v>0</v>
      </c>
      <c r="J888" s="291">
        <v>11800</v>
      </c>
      <c r="K888" s="291">
        <v>11800</v>
      </c>
    </row>
    <row r="889" spans="1:11">
      <c r="A889" s="269" t="s">
        <v>1629</v>
      </c>
      <c r="B889" s="32">
        <v>1</v>
      </c>
      <c r="C889" s="32">
        <v>0</v>
      </c>
      <c r="D889" s="32">
        <v>0</v>
      </c>
      <c r="E889" s="32">
        <v>0</v>
      </c>
      <c r="F889" s="291">
        <v>4452.9767441860467</v>
      </c>
      <c r="G889" s="291">
        <v>0</v>
      </c>
      <c r="H889" s="291">
        <v>0</v>
      </c>
      <c r="I889" s="291">
        <v>0</v>
      </c>
      <c r="J889" s="291">
        <v>4452.9767441860467</v>
      </c>
      <c r="K889" s="291">
        <v>4452.9767400000001</v>
      </c>
    </row>
    <row r="890" spans="1:11">
      <c r="A890" s="269" t="s">
        <v>1630</v>
      </c>
      <c r="B890" s="32">
        <v>1</v>
      </c>
      <c r="C890" s="32">
        <v>0</v>
      </c>
      <c r="D890" s="32">
        <v>0</v>
      </c>
      <c r="E890" s="32">
        <v>0</v>
      </c>
      <c r="F890" s="291">
        <v>4167.1635581061691</v>
      </c>
      <c r="G890" s="291">
        <v>0</v>
      </c>
      <c r="H890" s="291">
        <v>0</v>
      </c>
      <c r="I890" s="291">
        <v>0</v>
      </c>
      <c r="J890" s="291">
        <v>4167.1635581061691</v>
      </c>
      <c r="K890" s="291">
        <v>4167.16356</v>
      </c>
    </row>
    <row r="891" spans="1:11">
      <c r="A891" s="269" t="s">
        <v>1631</v>
      </c>
      <c r="B891" s="32">
        <v>1</v>
      </c>
      <c r="C891" s="32">
        <v>0</v>
      </c>
      <c r="D891" s="32">
        <v>0</v>
      </c>
      <c r="E891" s="32">
        <v>0</v>
      </c>
      <c r="F891" s="291">
        <v>3874.2329259316048</v>
      </c>
      <c r="G891" s="291">
        <v>0</v>
      </c>
      <c r="H891" s="291">
        <v>0</v>
      </c>
      <c r="I891" s="291">
        <v>0</v>
      </c>
      <c r="J891" s="291">
        <v>3874.2329259316048</v>
      </c>
      <c r="K891" s="291">
        <v>3874.2329300000001</v>
      </c>
    </row>
    <row r="892" spans="1:11">
      <c r="A892" s="269" t="s">
        <v>1633</v>
      </c>
      <c r="B892" s="32">
        <v>1</v>
      </c>
      <c r="C892" s="32">
        <v>0</v>
      </c>
      <c r="D892" s="32">
        <v>0</v>
      </c>
      <c r="E892" s="32">
        <v>0</v>
      </c>
      <c r="F892" s="291">
        <v>1788.4</v>
      </c>
      <c r="G892" s="291">
        <v>0</v>
      </c>
      <c r="H892" s="291">
        <v>0</v>
      </c>
      <c r="I892" s="291">
        <v>0</v>
      </c>
      <c r="J892" s="291">
        <v>1788.4</v>
      </c>
      <c r="K892" s="291">
        <v>1788.4</v>
      </c>
    </row>
    <row r="893" spans="1:11">
      <c r="A893" s="269" t="s">
        <v>1634</v>
      </c>
      <c r="B893" s="32">
        <v>1</v>
      </c>
      <c r="C893" s="32">
        <v>0</v>
      </c>
      <c r="D893" s="32">
        <v>0</v>
      </c>
      <c r="E893" s="32">
        <v>0</v>
      </c>
      <c r="F893" s="291">
        <v>1003.8</v>
      </c>
      <c r="G893" s="291">
        <v>0</v>
      </c>
      <c r="H893" s="291">
        <v>0</v>
      </c>
      <c r="I893" s="291">
        <v>0</v>
      </c>
      <c r="J893" s="291">
        <v>1003.8</v>
      </c>
      <c r="K893" s="291">
        <v>1003.8</v>
      </c>
    </row>
    <row r="894" spans="1:11">
      <c r="A894" s="269" t="s">
        <v>1636</v>
      </c>
      <c r="B894" s="32">
        <v>1</v>
      </c>
      <c r="C894" s="32">
        <v>0</v>
      </c>
      <c r="D894" s="32">
        <v>0</v>
      </c>
      <c r="E894" s="32">
        <v>0</v>
      </c>
      <c r="F894" s="291">
        <v>1957.4864677815206</v>
      </c>
      <c r="G894" s="291">
        <v>0</v>
      </c>
      <c r="H894" s="291">
        <v>0</v>
      </c>
      <c r="I894" s="291">
        <v>0</v>
      </c>
      <c r="J894" s="291">
        <v>1957.4864677815206</v>
      </c>
      <c r="K894" s="291">
        <v>1957.4864700000001</v>
      </c>
    </row>
    <row r="895" spans="1:11">
      <c r="A895" s="269" t="s">
        <v>1637</v>
      </c>
      <c r="B895" s="32">
        <v>1</v>
      </c>
      <c r="C895" s="32">
        <v>0</v>
      </c>
      <c r="D895" s="32">
        <v>0</v>
      </c>
      <c r="E895" s="32">
        <v>0</v>
      </c>
      <c r="F895" s="291">
        <v>1690</v>
      </c>
      <c r="G895" s="291">
        <v>0</v>
      </c>
      <c r="H895" s="291">
        <v>0</v>
      </c>
      <c r="I895" s="291">
        <v>0</v>
      </c>
      <c r="J895" s="291">
        <v>1690</v>
      </c>
      <c r="K895" s="291">
        <v>1690</v>
      </c>
    </row>
    <row r="896" spans="1:11">
      <c r="A896" s="269" t="s">
        <v>1646</v>
      </c>
      <c r="B896" s="32">
        <v>1</v>
      </c>
      <c r="C896" s="32">
        <v>1</v>
      </c>
      <c r="D896" s="32">
        <v>1</v>
      </c>
      <c r="E896" s="32">
        <v>0</v>
      </c>
      <c r="F896" s="291">
        <v>180.65</v>
      </c>
      <c r="G896" s="291">
        <v>145.5</v>
      </c>
      <c r="H896" s="291">
        <v>99.666666666666671</v>
      </c>
      <c r="I896" s="291">
        <v>0</v>
      </c>
      <c r="J896" s="291">
        <v>165.90870010235415</v>
      </c>
      <c r="K896" s="291">
        <v>165.90870000000001</v>
      </c>
    </row>
    <row r="897" spans="1:11">
      <c r="A897" s="269" t="s">
        <v>1647</v>
      </c>
      <c r="B897" s="32">
        <v>1</v>
      </c>
      <c r="C897" s="32">
        <v>0</v>
      </c>
      <c r="D897" s="32">
        <v>0</v>
      </c>
      <c r="E897" s="32">
        <v>0</v>
      </c>
      <c r="F897" s="291">
        <v>5</v>
      </c>
      <c r="G897" s="291">
        <v>0</v>
      </c>
      <c r="H897" s="291">
        <v>0</v>
      </c>
      <c r="I897" s="291">
        <v>0</v>
      </c>
      <c r="J897" s="291">
        <v>5</v>
      </c>
      <c r="K897" s="291">
        <v>5</v>
      </c>
    </row>
    <row r="898" spans="1:11">
      <c r="A898" s="269" t="s">
        <v>1651</v>
      </c>
      <c r="B898" s="32">
        <v>1</v>
      </c>
      <c r="C898" s="32">
        <v>1</v>
      </c>
      <c r="D898" s="32">
        <v>1</v>
      </c>
      <c r="E898" s="32">
        <v>0</v>
      </c>
      <c r="F898" s="291">
        <v>194.61666666666667</v>
      </c>
      <c r="G898" s="291">
        <v>159</v>
      </c>
      <c r="H898" s="291">
        <v>126</v>
      </c>
      <c r="I898" s="291">
        <v>0</v>
      </c>
      <c r="J898" s="291">
        <v>181.20682360968951</v>
      </c>
      <c r="K898" s="291">
        <v>181.20681999999999</v>
      </c>
    </row>
    <row r="899" spans="1:11">
      <c r="A899" s="269" t="s">
        <v>1652</v>
      </c>
      <c r="B899" s="32">
        <v>1</v>
      </c>
      <c r="C899" s="32">
        <v>0</v>
      </c>
      <c r="D899" s="32">
        <v>0</v>
      </c>
      <c r="E899" s="32">
        <v>0</v>
      </c>
      <c r="F899" s="291">
        <v>5</v>
      </c>
      <c r="G899" s="291">
        <v>0</v>
      </c>
      <c r="H899" s="291">
        <v>0</v>
      </c>
      <c r="I899" s="291">
        <v>0</v>
      </c>
      <c r="J899" s="291">
        <v>5</v>
      </c>
      <c r="K899" s="291">
        <v>5</v>
      </c>
    </row>
    <row r="900" spans="1:11">
      <c r="A900" s="269" t="s">
        <v>1654</v>
      </c>
      <c r="B900" s="32">
        <v>1</v>
      </c>
      <c r="C900" s="32">
        <v>1</v>
      </c>
      <c r="D900" s="32">
        <v>0</v>
      </c>
      <c r="E900" s="32">
        <v>0</v>
      </c>
      <c r="F900" s="291">
        <v>50</v>
      </c>
      <c r="G900" s="291">
        <v>55</v>
      </c>
      <c r="H900" s="291">
        <v>0</v>
      </c>
      <c r="I900" s="291">
        <v>0</v>
      </c>
      <c r="J900" s="291">
        <v>50.889145496535789</v>
      </c>
      <c r="K900" s="291">
        <v>50.889150000000001</v>
      </c>
    </row>
    <row r="901" spans="1:11">
      <c r="A901" s="269" t="s">
        <v>1660</v>
      </c>
      <c r="B901" s="32">
        <v>1</v>
      </c>
      <c r="C901" s="32">
        <v>0</v>
      </c>
      <c r="D901" s="32">
        <v>0</v>
      </c>
      <c r="E901" s="32">
        <v>0</v>
      </c>
      <c r="F901" s="291">
        <v>257.2</v>
      </c>
      <c r="G901" s="291">
        <v>0</v>
      </c>
      <c r="H901" s="291">
        <v>0</v>
      </c>
      <c r="I901" s="291">
        <v>0</v>
      </c>
      <c r="J901" s="291">
        <v>257.2</v>
      </c>
      <c r="K901" s="291">
        <v>257.2</v>
      </c>
    </row>
    <row r="902" spans="1:11">
      <c r="A902" s="269" t="s">
        <v>1661</v>
      </c>
      <c r="B902" s="32">
        <v>1</v>
      </c>
      <c r="C902" s="32">
        <v>0</v>
      </c>
      <c r="D902" s="32">
        <v>0</v>
      </c>
      <c r="E902" s="32">
        <v>0</v>
      </c>
      <c r="F902" s="291">
        <v>10</v>
      </c>
      <c r="G902" s="291">
        <v>0</v>
      </c>
      <c r="H902" s="291">
        <v>0</v>
      </c>
      <c r="I902" s="291">
        <v>0</v>
      </c>
      <c r="J902" s="291">
        <v>10</v>
      </c>
      <c r="K902" s="291">
        <v>10</v>
      </c>
    </row>
    <row r="903" spans="1:11">
      <c r="A903" s="269" t="s">
        <v>1663</v>
      </c>
      <c r="B903" s="32">
        <v>1</v>
      </c>
      <c r="C903" s="32">
        <v>0</v>
      </c>
      <c r="D903" s="32">
        <v>0</v>
      </c>
      <c r="E903" s="32">
        <v>0</v>
      </c>
      <c r="F903" s="291">
        <v>257.2</v>
      </c>
      <c r="G903" s="291">
        <v>0</v>
      </c>
      <c r="H903" s="291">
        <v>0</v>
      </c>
      <c r="I903" s="291">
        <v>0</v>
      </c>
      <c r="J903" s="291">
        <v>257.2</v>
      </c>
      <c r="K903" s="291">
        <v>257.2</v>
      </c>
    </row>
    <row r="904" spans="1:11">
      <c r="A904" s="269" t="s">
        <v>1664</v>
      </c>
      <c r="B904" s="32">
        <v>1</v>
      </c>
      <c r="C904" s="32">
        <v>0</v>
      </c>
      <c r="D904" s="32">
        <v>0</v>
      </c>
      <c r="E904" s="32">
        <v>0</v>
      </c>
      <c r="F904" s="291">
        <v>20</v>
      </c>
      <c r="G904" s="291">
        <v>0</v>
      </c>
      <c r="H904" s="291">
        <v>0</v>
      </c>
      <c r="I904" s="291">
        <v>0</v>
      </c>
      <c r="J904" s="291">
        <v>20</v>
      </c>
      <c r="K904" s="291">
        <v>20</v>
      </c>
    </row>
    <row r="905" spans="1:11">
      <c r="A905" s="269" t="s">
        <v>1666</v>
      </c>
      <c r="B905" s="32">
        <v>1</v>
      </c>
      <c r="C905" s="32">
        <v>1</v>
      </c>
      <c r="D905" s="32">
        <v>0</v>
      </c>
      <c r="E905" s="32">
        <v>0</v>
      </c>
      <c r="F905" s="291">
        <v>78.75</v>
      </c>
      <c r="G905" s="291">
        <v>70</v>
      </c>
      <c r="H905" s="291">
        <v>0</v>
      </c>
      <c r="I905" s="291">
        <v>0</v>
      </c>
      <c r="J905" s="291">
        <v>77.193995381062351</v>
      </c>
      <c r="K905" s="291">
        <v>77.194000000000003</v>
      </c>
    </row>
    <row r="906" spans="1:11">
      <c r="A906" s="269" t="s">
        <v>1667</v>
      </c>
      <c r="B906" s="32">
        <v>1</v>
      </c>
      <c r="C906" s="32">
        <v>1</v>
      </c>
      <c r="D906" s="32">
        <v>0</v>
      </c>
      <c r="E906" s="32">
        <v>0</v>
      </c>
      <c r="F906" s="291">
        <v>90</v>
      </c>
      <c r="G906" s="291">
        <v>70</v>
      </c>
      <c r="H906" s="291">
        <v>0</v>
      </c>
      <c r="I906" s="291">
        <v>0</v>
      </c>
      <c r="J906" s="291">
        <v>86.4434180138568</v>
      </c>
      <c r="K906" s="291">
        <v>86.443420000000003</v>
      </c>
    </row>
    <row r="907" spans="1:11">
      <c r="A907" s="269" t="s">
        <v>1673</v>
      </c>
      <c r="B907" s="32">
        <v>1</v>
      </c>
      <c r="C907" s="32">
        <v>0</v>
      </c>
      <c r="D907" s="32">
        <v>0</v>
      </c>
      <c r="E907" s="32">
        <v>0</v>
      </c>
      <c r="F907" s="291">
        <v>2792.2233333333334</v>
      </c>
      <c r="G907" s="291">
        <v>0</v>
      </c>
      <c r="H907" s="291">
        <v>0</v>
      </c>
      <c r="I907" s="291">
        <v>0</v>
      </c>
      <c r="J907" s="291">
        <v>2792.2233333333334</v>
      </c>
      <c r="K907" s="291">
        <v>2792.2233299999998</v>
      </c>
    </row>
    <row r="908" spans="1:11">
      <c r="A908" s="269" t="s">
        <v>1674</v>
      </c>
      <c r="B908" s="32">
        <v>1</v>
      </c>
      <c r="C908" s="32">
        <v>0</v>
      </c>
      <c r="D908" s="32">
        <v>0</v>
      </c>
      <c r="E908" s="32">
        <v>0</v>
      </c>
      <c r="F908" s="291">
        <v>2570</v>
      </c>
      <c r="G908" s="291">
        <v>0</v>
      </c>
      <c r="H908" s="291">
        <v>0</v>
      </c>
      <c r="I908" s="291">
        <v>0</v>
      </c>
      <c r="J908" s="291">
        <v>2570</v>
      </c>
      <c r="K908" s="291">
        <v>2570</v>
      </c>
    </row>
    <row r="909" spans="1:11">
      <c r="A909" s="269" t="s">
        <v>1680</v>
      </c>
      <c r="B909" s="32">
        <v>1</v>
      </c>
      <c r="C909" s="32">
        <v>0</v>
      </c>
      <c r="D909" s="32">
        <v>0</v>
      </c>
      <c r="E909" s="32">
        <v>0</v>
      </c>
      <c r="F909" s="291">
        <v>3000</v>
      </c>
      <c r="G909" s="291">
        <v>0</v>
      </c>
      <c r="H909" s="291">
        <v>0</v>
      </c>
      <c r="I909" s="291">
        <v>0</v>
      </c>
      <c r="J909" s="291">
        <v>3000</v>
      </c>
      <c r="K909" s="291">
        <v>3000</v>
      </c>
    </row>
    <row r="910" spans="1:11">
      <c r="A910" s="269" t="s">
        <v>1682</v>
      </c>
      <c r="B910" s="32">
        <v>1</v>
      </c>
      <c r="C910" s="32">
        <v>0</v>
      </c>
      <c r="D910" s="32">
        <v>0</v>
      </c>
      <c r="E910" s="32">
        <v>0</v>
      </c>
      <c r="F910" s="291">
        <v>22500</v>
      </c>
      <c r="G910" s="291">
        <v>0</v>
      </c>
      <c r="H910" s="291">
        <v>0</v>
      </c>
      <c r="I910" s="291">
        <v>0</v>
      </c>
      <c r="J910" s="291">
        <v>22500</v>
      </c>
      <c r="K910" s="291">
        <v>22500</v>
      </c>
    </row>
    <row r="911" spans="1:11">
      <c r="A911" s="269" t="s">
        <v>1683</v>
      </c>
      <c r="B911" s="32">
        <v>1</v>
      </c>
      <c r="C911" s="32">
        <v>0</v>
      </c>
      <c r="D911" s="32">
        <v>0</v>
      </c>
      <c r="E911" s="32">
        <v>0</v>
      </c>
      <c r="F911" s="291">
        <v>9300</v>
      </c>
      <c r="G911" s="291">
        <v>0</v>
      </c>
      <c r="H911" s="291">
        <v>0</v>
      </c>
      <c r="I911" s="291">
        <v>0</v>
      </c>
      <c r="J911" s="291">
        <v>9300</v>
      </c>
      <c r="K911" s="291">
        <v>9300</v>
      </c>
    </row>
    <row r="912" spans="1:11">
      <c r="A912" s="269" t="s">
        <v>1689</v>
      </c>
      <c r="B912" s="32">
        <v>1</v>
      </c>
      <c r="C912" s="32">
        <v>0</v>
      </c>
      <c r="D912" s="32">
        <v>0</v>
      </c>
      <c r="E912" s="32">
        <v>0</v>
      </c>
      <c r="F912" s="291">
        <v>30</v>
      </c>
      <c r="G912" s="291">
        <v>0</v>
      </c>
      <c r="H912" s="291">
        <v>0</v>
      </c>
      <c r="I912" s="291">
        <v>0</v>
      </c>
      <c r="J912" s="291">
        <v>30</v>
      </c>
      <c r="K912" s="291">
        <v>30</v>
      </c>
    </row>
    <row r="913" spans="1:11">
      <c r="A913" s="269" t="s">
        <v>1699</v>
      </c>
      <c r="B913" s="32">
        <v>1</v>
      </c>
      <c r="C913" s="32">
        <v>0</v>
      </c>
      <c r="D913" s="32">
        <v>1</v>
      </c>
      <c r="E913" s="32">
        <v>0</v>
      </c>
      <c r="F913" s="291">
        <v>4.0750000000000002</v>
      </c>
      <c r="G913" s="291">
        <v>0</v>
      </c>
      <c r="H913" s="291">
        <v>3.5</v>
      </c>
      <c r="I913" s="291">
        <v>0</v>
      </c>
      <c r="J913" s="291">
        <v>3.9974483596597823</v>
      </c>
      <c r="K913" s="291">
        <v>3.9974500000000002</v>
      </c>
    </row>
    <row r="914" spans="1:11">
      <c r="A914" s="269" t="s">
        <v>1700</v>
      </c>
      <c r="B914" s="32">
        <v>1</v>
      </c>
      <c r="C914" s="32">
        <v>1</v>
      </c>
      <c r="D914" s="32">
        <v>0</v>
      </c>
      <c r="E914" s="32">
        <v>0</v>
      </c>
      <c r="F914" s="291">
        <v>9.5</v>
      </c>
      <c r="G914" s="291">
        <v>10.5</v>
      </c>
      <c r="H914" s="291">
        <v>0</v>
      </c>
      <c r="I914" s="291">
        <v>0</v>
      </c>
      <c r="J914" s="291">
        <v>9.677829099307159</v>
      </c>
      <c r="K914" s="291">
        <v>9.6778300000000002</v>
      </c>
    </row>
    <row r="915" spans="1:11">
      <c r="A915" s="269" t="s">
        <v>2213</v>
      </c>
      <c r="B915" s="32">
        <v>1</v>
      </c>
      <c r="C915" s="32">
        <v>0</v>
      </c>
      <c r="D915" s="32">
        <v>0</v>
      </c>
      <c r="E915" s="32">
        <v>0</v>
      </c>
      <c r="F915" s="291">
        <v>13.424999999999999</v>
      </c>
      <c r="G915" s="291">
        <v>0</v>
      </c>
      <c r="H915" s="291">
        <v>0</v>
      </c>
      <c r="I915" s="291">
        <v>0</v>
      </c>
      <c r="J915" s="291">
        <v>13.424999999999999</v>
      </c>
      <c r="K915" s="291">
        <v>13.425000000000001</v>
      </c>
    </row>
    <row r="916" spans="1:11">
      <c r="A916" s="269" t="s">
        <v>1702</v>
      </c>
      <c r="B916" s="32">
        <v>1</v>
      </c>
      <c r="C916" s="32">
        <v>0</v>
      </c>
      <c r="D916" s="32">
        <v>0</v>
      </c>
      <c r="E916" s="32">
        <v>0</v>
      </c>
      <c r="F916" s="291">
        <v>10.933333333333332</v>
      </c>
      <c r="G916" s="291">
        <v>0</v>
      </c>
      <c r="H916" s="291">
        <v>0</v>
      </c>
      <c r="I916" s="291">
        <v>0</v>
      </c>
      <c r="J916" s="291">
        <v>10.933333333333332</v>
      </c>
      <c r="K916" s="291">
        <v>10.93333</v>
      </c>
    </row>
    <row r="917" spans="1:11">
      <c r="A917" s="269" t="s">
        <v>1703</v>
      </c>
      <c r="B917" s="32">
        <v>1</v>
      </c>
      <c r="C917" s="32">
        <v>0</v>
      </c>
      <c r="D917" s="32">
        <v>0</v>
      </c>
      <c r="E917" s="32">
        <v>0</v>
      </c>
      <c r="F917" s="291">
        <v>4</v>
      </c>
      <c r="G917" s="291">
        <v>0</v>
      </c>
      <c r="H917" s="291">
        <v>0</v>
      </c>
      <c r="I917" s="291">
        <v>0</v>
      </c>
      <c r="J917" s="291">
        <v>4</v>
      </c>
      <c r="K917" s="291">
        <v>4</v>
      </c>
    </row>
    <row r="918" spans="1:11">
      <c r="A918" s="269" t="s">
        <v>2214</v>
      </c>
      <c r="B918" s="32">
        <v>1</v>
      </c>
      <c r="C918" s="32">
        <v>0</v>
      </c>
      <c r="D918" s="32">
        <v>0</v>
      </c>
      <c r="E918" s="32">
        <v>0</v>
      </c>
      <c r="F918" s="291">
        <v>13.424999999999999</v>
      </c>
      <c r="G918" s="291">
        <v>0</v>
      </c>
      <c r="H918" s="291">
        <v>0</v>
      </c>
      <c r="I918" s="291">
        <v>0</v>
      </c>
      <c r="J918" s="291">
        <v>13.424999999999999</v>
      </c>
      <c r="K918" s="291">
        <v>13.425000000000001</v>
      </c>
    </row>
    <row r="919" spans="1:11">
      <c r="A919" s="269" t="s">
        <v>2215</v>
      </c>
      <c r="B919" s="32">
        <v>1</v>
      </c>
      <c r="C919" s="32">
        <v>0</v>
      </c>
      <c r="D919" s="32">
        <v>0</v>
      </c>
      <c r="E919" s="32">
        <v>0</v>
      </c>
      <c r="F919" s="291">
        <v>9.65</v>
      </c>
      <c r="G919" s="291">
        <v>0</v>
      </c>
      <c r="H919" s="291">
        <v>0</v>
      </c>
      <c r="I919" s="291">
        <v>0</v>
      </c>
      <c r="J919" s="291">
        <v>9.65</v>
      </c>
      <c r="K919" s="291">
        <v>9.65</v>
      </c>
    </row>
    <row r="920" spans="1:11">
      <c r="A920" s="269" t="s">
        <v>1705</v>
      </c>
      <c r="B920" s="32">
        <v>1</v>
      </c>
      <c r="C920" s="32">
        <v>1</v>
      </c>
      <c r="D920" s="32">
        <v>0</v>
      </c>
      <c r="E920" s="32">
        <v>0</v>
      </c>
      <c r="F920" s="291">
        <v>3.9</v>
      </c>
      <c r="G920" s="291">
        <v>4.25</v>
      </c>
      <c r="H920" s="291">
        <v>0</v>
      </c>
      <c r="I920" s="291">
        <v>0</v>
      </c>
      <c r="J920" s="291">
        <v>3.9622401847575053</v>
      </c>
      <c r="K920" s="291">
        <v>3.96224</v>
      </c>
    </row>
    <row r="921" spans="1:11">
      <c r="A921" s="269" t="s">
        <v>1706</v>
      </c>
      <c r="B921" s="32">
        <v>1</v>
      </c>
      <c r="C921" s="32">
        <v>0</v>
      </c>
      <c r="D921" s="32">
        <v>0</v>
      </c>
      <c r="E921" s="32">
        <v>1</v>
      </c>
      <c r="F921" s="291">
        <v>4.416666666666667</v>
      </c>
      <c r="G921" s="291">
        <v>0</v>
      </c>
      <c r="H921" s="291">
        <v>0</v>
      </c>
      <c r="I921" s="291">
        <v>3.5</v>
      </c>
      <c r="J921" s="291">
        <v>4.3879818594104316</v>
      </c>
      <c r="K921" s="291">
        <v>4.3879799999999998</v>
      </c>
    </row>
    <row r="922" spans="1:11">
      <c r="A922" s="269" t="s">
        <v>1708</v>
      </c>
      <c r="B922" s="32">
        <v>1</v>
      </c>
      <c r="C922" s="32">
        <v>0</v>
      </c>
      <c r="D922" s="32">
        <v>1</v>
      </c>
      <c r="E922" s="32">
        <v>1</v>
      </c>
      <c r="F922" s="291">
        <v>4.75</v>
      </c>
      <c r="G922" s="291">
        <v>0</v>
      </c>
      <c r="H922" s="291">
        <v>4.75</v>
      </c>
      <c r="I922" s="291">
        <v>4.5</v>
      </c>
      <c r="J922" s="291">
        <v>4.7432033096926718</v>
      </c>
      <c r="K922" s="291">
        <v>4.7431999999999999</v>
      </c>
    </row>
    <row r="923" spans="1:11">
      <c r="A923" s="269" t="s">
        <v>1709</v>
      </c>
      <c r="B923" s="32">
        <v>1</v>
      </c>
      <c r="C923" s="32">
        <v>0</v>
      </c>
      <c r="D923" s="32">
        <v>1</v>
      </c>
      <c r="E923" s="32">
        <v>1</v>
      </c>
      <c r="F923" s="291">
        <v>8.3000000000000007</v>
      </c>
      <c r="G923" s="291">
        <v>0</v>
      </c>
      <c r="H923" s="291">
        <v>8</v>
      </c>
      <c r="I923" s="291">
        <v>8</v>
      </c>
      <c r="J923" s="291">
        <v>8.2524822695035471</v>
      </c>
      <c r="K923" s="291">
        <v>8.2524800000000003</v>
      </c>
    </row>
    <row r="924" spans="1:11">
      <c r="A924" s="269" t="s">
        <v>1711</v>
      </c>
      <c r="B924" s="32">
        <v>1</v>
      </c>
      <c r="C924" s="32">
        <v>0</v>
      </c>
      <c r="D924" s="32">
        <v>1</v>
      </c>
      <c r="E924" s="32">
        <v>1</v>
      </c>
      <c r="F924" s="291">
        <v>3.6166666666666667</v>
      </c>
      <c r="G924" s="291">
        <v>0</v>
      </c>
      <c r="H924" s="291">
        <v>3</v>
      </c>
      <c r="I924" s="291">
        <v>3</v>
      </c>
      <c r="J924" s="291">
        <v>3.5189913317572894</v>
      </c>
      <c r="K924" s="291">
        <v>3.5189900000000001</v>
      </c>
    </row>
    <row r="925" spans="1:11">
      <c r="A925" s="269" t="s">
        <v>1712</v>
      </c>
      <c r="B925" s="32">
        <v>1</v>
      </c>
      <c r="C925" s="32">
        <v>0</v>
      </c>
      <c r="D925" s="32">
        <v>1</v>
      </c>
      <c r="E925" s="32">
        <v>1</v>
      </c>
      <c r="F925" s="291">
        <v>5.8</v>
      </c>
      <c r="G925" s="291">
        <v>0</v>
      </c>
      <c r="H925" s="291">
        <v>7</v>
      </c>
      <c r="I925" s="291">
        <v>4</v>
      </c>
      <c r="J925" s="291">
        <v>5.908510638297872</v>
      </c>
      <c r="K925" s="291">
        <v>5.9085099999999997</v>
      </c>
    </row>
    <row r="926" spans="1:11">
      <c r="A926" s="269" t="s">
        <v>1714</v>
      </c>
      <c r="B926" s="32">
        <v>1</v>
      </c>
      <c r="C926" s="32">
        <v>1</v>
      </c>
      <c r="D926" s="32">
        <v>1</v>
      </c>
      <c r="E926" s="32">
        <v>1</v>
      </c>
      <c r="F926" s="291">
        <v>5</v>
      </c>
      <c r="G926" s="291">
        <v>5.45</v>
      </c>
      <c r="H926" s="291">
        <v>5</v>
      </c>
      <c r="I926" s="291">
        <v>4.25</v>
      </c>
      <c r="J926" s="291">
        <v>5.0520499999999995</v>
      </c>
      <c r="K926" s="291">
        <v>5.0520500000000004</v>
      </c>
    </row>
    <row r="927" spans="1:11">
      <c r="A927" s="269" t="s">
        <v>1715</v>
      </c>
      <c r="B927" s="32">
        <v>1</v>
      </c>
      <c r="C927" s="32">
        <v>0</v>
      </c>
      <c r="D927" s="32">
        <v>0</v>
      </c>
      <c r="E927" s="32">
        <v>1</v>
      </c>
      <c r="F927" s="291">
        <v>4.75</v>
      </c>
      <c r="G927" s="291">
        <v>0</v>
      </c>
      <c r="H927" s="291">
        <v>0</v>
      </c>
      <c r="I927" s="291">
        <v>3</v>
      </c>
      <c r="J927" s="291">
        <v>4.6952380952380945</v>
      </c>
      <c r="K927" s="291">
        <v>4.6952400000000001</v>
      </c>
    </row>
    <row r="928" spans="1:11">
      <c r="A928" s="269" t="s">
        <v>1717</v>
      </c>
      <c r="B928" s="32">
        <v>1</v>
      </c>
      <c r="C928" s="32">
        <v>1</v>
      </c>
      <c r="D928" s="32">
        <v>1</v>
      </c>
      <c r="E928" s="32">
        <v>1</v>
      </c>
      <c r="F928" s="291">
        <v>1.0571428571428572</v>
      </c>
      <c r="G928" s="291">
        <v>1</v>
      </c>
      <c r="H928" s="291">
        <v>0.83333333333333337</v>
      </c>
      <c r="I928" s="291">
        <v>1</v>
      </c>
      <c r="J928" s="291">
        <v>1.0221857142857145</v>
      </c>
      <c r="K928" s="291">
        <v>1.0221899999999999</v>
      </c>
    </row>
    <row r="929" spans="1:11">
      <c r="A929" s="269" t="s">
        <v>1718</v>
      </c>
      <c r="B929" s="32">
        <v>1</v>
      </c>
      <c r="C929" s="32">
        <v>1</v>
      </c>
      <c r="D929" s="32">
        <v>1</v>
      </c>
      <c r="E929" s="32">
        <v>1</v>
      </c>
      <c r="F929" s="291">
        <v>1.6714285714285713</v>
      </c>
      <c r="G929" s="291">
        <v>1.6</v>
      </c>
      <c r="H929" s="291">
        <v>1.4000000000000001</v>
      </c>
      <c r="I929" s="291">
        <v>1.5</v>
      </c>
      <c r="J929" s="291">
        <v>1.6263571428571426</v>
      </c>
      <c r="K929" s="291">
        <v>1.62636</v>
      </c>
    </row>
    <row r="930" spans="1:11">
      <c r="A930" s="269" t="s">
        <v>1720</v>
      </c>
      <c r="B930" s="32">
        <v>1</v>
      </c>
      <c r="C930" s="32">
        <v>0</v>
      </c>
      <c r="D930" s="32">
        <v>0</v>
      </c>
      <c r="E930" s="32">
        <v>1</v>
      </c>
      <c r="F930" s="291">
        <v>5.35</v>
      </c>
      <c r="G930" s="291">
        <v>0</v>
      </c>
      <c r="H930" s="291">
        <v>0</v>
      </c>
      <c r="I930" s="291">
        <v>5</v>
      </c>
      <c r="J930" s="291">
        <v>5.3390476190476193</v>
      </c>
      <c r="K930" s="291">
        <v>5.3390500000000003</v>
      </c>
    </row>
    <row r="931" spans="1:11">
      <c r="A931" s="269" t="s">
        <v>1721</v>
      </c>
      <c r="B931" s="32">
        <v>1</v>
      </c>
      <c r="C931" s="32">
        <v>0</v>
      </c>
      <c r="D931" s="32">
        <v>0</v>
      </c>
      <c r="E931" s="32">
        <v>0</v>
      </c>
      <c r="F931" s="291">
        <v>4.3355764849167429</v>
      </c>
      <c r="G931" s="291">
        <v>0</v>
      </c>
      <c r="H931" s="291">
        <v>0</v>
      </c>
      <c r="I931" s="291">
        <v>0</v>
      </c>
      <c r="J931" s="291">
        <v>4.3355764849167429</v>
      </c>
      <c r="K931" s="291">
        <v>4.3355800000000002</v>
      </c>
    </row>
    <row r="932" spans="1:11">
      <c r="A932" s="269" t="s">
        <v>1723</v>
      </c>
      <c r="B932" s="32">
        <v>1</v>
      </c>
      <c r="C932" s="32">
        <v>1</v>
      </c>
      <c r="D932" s="32">
        <v>1</v>
      </c>
      <c r="E932" s="32">
        <v>1</v>
      </c>
      <c r="F932" s="291">
        <v>1.4</v>
      </c>
      <c r="G932" s="291">
        <v>1.65</v>
      </c>
      <c r="H932" s="291">
        <v>1</v>
      </c>
      <c r="I932" s="291">
        <v>1</v>
      </c>
      <c r="J932" s="291">
        <v>1.3849</v>
      </c>
      <c r="K932" s="291">
        <v>1.3849</v>
      </c>
    </row>
    <row r="933" spans="1:11">
      <c r="A933" s="269" t="s">
        <v>1724</v>
      </c>
      <c r="B933" s="32">
        <v>1</v>
      </c>
      <c r="C933" s="32">
        <v>1</v>
      </c>
      <c r="D933" s="32">
        <v>1</v>
      </c>
      <c r="E933" s="32">
        <v>1</v>
      </c>
      <c r="F933" s="291">
        <v>1.2363636363636361</v>
      </c>
      <c r="G933" s="291">
        <v>1.25</v>
      </c>
      <c r="H933" s="291">
        <v>1</v>
      </c>
      <c r="I933" s="291">
        <v>1</v>
      </c>
      <c r="J933" s="291">
        <v>1.2067909090909088</v>
      </c>
      <c r="K933" s="291">
        <v>1.20679</v>
      </c>
    </row>
    <row r="934" spans="1:11">
      <c r="A934" s="269" t="s">
        <v>1725</v>
      </c>
      <c r="B934" s="32">
        <v>1</v>
      </c>
      <c r="C934" s="32">
        <v>1</v>
      </c>
      <c r="D934" s="32">
        <v>1</v>
      </c>
      <c r="E934" s="32">
        <v>1</v>
      </c>
      <c r="F934" s="291">
        <v>1.3454545454545452</v>
      </c>
      <c r="G934" s="291">
        <v>1.5</v>
      </c>
      <c r="H934" s="291">
        <v>1</v>
      </c>
      <c r="I934" s="291">
        <v>1</v>
      </c>
      <c r="J934" s="291">
        <v>1.3229636363636361</v>
      </c>
      <c r="K934" s="291">
        <v>1.3229599999999999</v>
      </c>
    </row>
    <row r="935" spans="1:11">
      <c r="A935" s="269" t="s">
        <v>1726</v>
      </c>
      <c r="B935" s="32">
        <v>1</v>
      </c>
      <c r="C935" s="32">
        <v>1</v>
      </c>
      <c r="D935" s="32">
        <v>1</v>
      </c>
      <c r="E935" s="32">
        <v>1</v>
      </c>
      <c r="F935" s="291">
        <v>1.4454545454545453</v>
      </c>
      <c r="G935" s="291">
        <v>1.5</v>
      </c>
      <c r="H935" s="291">
        <v>1.25</v>
      </c>
      <c r="I935" s="291">
        <v>1.25</v>
      </c>
      <c r="J935" s="291">
        <v>1.4276636363636361</v>
      </c>
      <c r="K935" s="291">
        <v>1.4276599999999999</v>
      </c>
    </row>
    <row r="936" spans="1:11">
      <c r="A936" s="269" t="s">
        <v>1727</v>
      </c>
      <c r="B936" s="32">
        <v>1</v>
      </c>
      <c r="C936" s="32">
        <v>1</v>
      </c>
      <c r="D936" s="32">
        <v>1</v>
      </c>
      <c r="E936" s="32">
        <v>1</v>
      </c>
      <c r="F936" s="291">
        <v>1.5</v>
      </c>
      <c r="G936" s="291">
        <v>1.5</v>
      </c>
      <c r="H936" s="291">
        <v>1.25</v>
      </c>
      <c r="I936" s="291">
        <v>1.25</v>
      </c>
      <c r="J936" s="291">
        <v>1.4665000000000001</v>
      </c>
      <c r="K936" s="291">
        <v>1.4664999999999999</v>
      </c>
    </row>
    <row r="937" spans="1:11">
      <c r="A937" s="269" t="s">
        <v>1729</v>
      </c>
      <c r="B937" s="32">
        <v>1</v>
      </c>
      <c r="C937" s="32">
        <v>1</v>
      </c>
      <c r="D937" s="32">
        <v>1</v>
      </c>
      <c r="E937" s="32">
        <v>1</v>
      </c>
      <c r="F937" s="291">
        <v>1.3374999999999999</v>
      </c>
      <c r="G937" s="291">
        <v>1.75</v>
      </c>
      <c r="H937" s="291">
        <v>1.25</v>
      </c>
      <c r="I937" s="291">
        <v>1</v>
      </c>
      <c r="J937" s="291">
        <v>1.3835500000000003</v>
      </c>
      <c r="K937" s="291">
        <v>1.3835500000000001</v>
      </c>
    </row>
    <row r="938" spans="1:11">
      <c r="A938" s="269" t="s">
        <v>1730</v>
      </c>
      <c r="B938" s="32">
        <v>1</v>
      </c>
      <c r="C938" s="32">
        <v>0</v>
      </c>
      <c r="D938" s="32">
        <v>0</v>
      </c>
      <c r="E938" s="32">
        <v>1</v>
      </c>
      <c r="F938" s="291">
        <v>1.925</v>
      </c>
      <c r="G938" s="291">
        <v>0</v>
      </c>
      <c r="H938" s="291">
        <v>0</v>
      </c>
      <c r="I938" s="291">
        <v>1.75</v>
      </c>
      <c r="J938" s="291">
        <v>1.9195238095238096</v>
      </c>
      <c r="K938" s="291">
        <v>1.9195199999999999</v>
      </c>
    </row>
    <row r="939" spans="1:11">
      <c r="A939" s="269" t="s">
        <v>1731</v>
      </c>
      <c r="B939" s="32">
        <v>1</v>
      </c>
      <c r="C939" s="32">
        <v>0</v>
      </c>
      <c r="D939" s="32">
        <v>0</v>
      </c>
      <c r="E939" s="32">
        <v>1</v>
      </c>
      <c r="F939" s="291">
        <v>2.3875000000000002</v>
      </c>
      <c r="G939" s="291">
        <v>0</v>
      </c>
      <c r="H939" s="291">
        <v>0</v>
      </c>
      <c r="I939" s="291">
        <v>1.75</v>
      </c>
      <c r="J939" s="291">
        <v>2.3675510204081633</v>
      </c>
      <c r="K939" s="291">
        <v>2.36755</v>
      </c>
    </row>
    <row r="940" spans="1:11">
      <c r="A940" s="269" t="s">
        <v>1732</v>
      </c>
      <c r="B940" s="32">
        <v>1</v>
      </c>
      <c r="C940" s="32">
        <v>0</v>
      </c>
      <c r="D940" s="32">
        <v>0</v>
      </c>
      <c r="E940" s="32">
        <v>1</v>
      </c>
      <c r="F940" s="291">
        <v>2.0499999999999998</v>
      </c>
      <c r="G940" s="291">
        <v>0</v>
      </c>
      <c r="H940" s="291">
        <v>0</v>
      </c>
      <c r="I940" s="291">
        <v>1.5</v>
      </c>
      <c r="J940" s="291">
        <v>2.0327891156462581</v>
      </c>
      <c r="K940" s="291">
        <v>2.0327899999999999</v>
      </c>
    </row>
    <row r="941" spans="1:11">
      <c r="A941" s="269" t="s">
        <v>1734</v>
      </c>
      <c r="B941" s="32">
        <v>1</v>
      </c>
      <c r="C941" s="32">
        <v>1</v>
      </c>
      <c r="D941" s="32">
        <v>1</v>
      </c>
      <c r="E941" s="32">
        <v>1</v>
      </c>
      <c r="F941" s="291">
        <v>3.2181818181818183</v>
      </c>
      <c r="G941" s="291">
        <v>3.65</v>
      </c>
      <c r="H941" s="291">
        <v>2.5</v>
      </c>
      <c r="I941" s="291">
        <v>2.75</v>
      </c>
      <c r="J941" s="291">
        <v>3.1941954545454547</v>
      </c>
      <c r="K941" s="291">
        <v>3.1941999999999999</v>
      </c>
    </row>
    <row r="942" spans="1:11">
      <c r="A942" s="269" t="s">
        <v>1735</v>
      </c>
      <c r="B942" s="32">
        <v>1</v>
      </c>
      <c r="C942" s="32">
        <v>1</v>
      </c>
      <c r="D942" s="32">
        <v>0</v>
      </c>
      <c r="E942" s="32">
        <v>1</v>
      </c>
      <c r="F942" s="291">
        <v>3.15</v>
      </c>
      <c r="G942" s="291">
        <v>3.9</v>
      </c>
      <c r="H942" s="291">
        <v>0</v>
      </c>
      <c r="I942" s="291">
        <v>2.75</v>
      </c>
      <c r="J942" s="291">
        <v>3.2695725534308213</v>
      </c>
      <c r="K942" s="291">
        <v>3.2695699999999999</v>
      </c>
    </row>
    <row r="943" spans="1:11">
      <c r="A943" s="269" t="s">
        <v>1737</v>
      </c>
      <c r="B943" s="32">
        <v>1</v>
      </c>
      <c r="C943" s="32">
        <v>0</v>
      </c>
      <c r="D943" s="32">
        <v>0</v>
      </c>
      <c r="E943" s="32">
        <v>0</v>
      </c>
      <c r="F943" s="291">
        <v>8.6999999999999993</v>
      </c>
      <c r="G943" s="291">
        <v>0</v>
      </c>
      <c r="H943" s="291">
        <v>0</v>
      </c>
      <c r="I943" s="291">
        <v>0</v>
      </c>
      <c r="J943" s="291">
        <v>8.6999999999999993</v>
      </c>
      <c r="K943" s="291">
        <v>8.6999999999999993</v>
      </c>
    </row>
    <row r="944" spans="1:11">
      <c r="A944" s="269" t="s">
        <v>1738</v>
      </c>
      <c r="B944" s="32">
        <v>1</v>
      </c>
      <c r="C944" s="32">
        <v>0</v>
      </c>
      <c r="D944" s="32">
        <v>0</v>
      </c>
      <c r="E944" s="32">
        <v>0</v>
      </c>
      <c r="F944" s="291">
        <v>15.75</v>
      </c>
      <c r="G944" s="291">
        <v>0</v>
      </c>
      <c r="H944" s="291">
        <v>0</v>
      </c>
      <c r="I944" s="291">
        <v>0</v>
      </c>
      <c r="J944" s="291">
        <v>15.75</v>
      </c>
      <c r="K944" s="291">
        <v>15.75</v>
      </c>
    </row>
    <row r="945" spans="1:11">
      <c r="A945" s="269" t="s">
        <v>1742</v>
      </c>
      <c r="B945" s="32">
        <v>1</v>
      </c>
      <c r="C945" s="32">
        <v>0</v>
      </c>
      <c r="D945" s="32">
        <v>0</v>
      </c>
      <c r="E945" s="32">
        <v>0</v>
      </c>
      <c r="F945" s="291">
        <v>5.666666666666667</v>
      </c>
      <c r="G945" s="291">
        <v>0</v>
      </c>
      <c r="H945" s="291">
        <v>0</v>
      </c>
      <c r="I945" s="291">
        <v>0</v>
      </c>
      <c r="J945" s="291">
        <v>5.666666666666667</v>
      </c>
      <c r="K945" s="291">
        <v>5.6666699999999999</v>
      </c>
    </row>
    <row r="946" spans="1:11">
      <c r="A946" s="269" t="s">
        <v>1743</v>
      </c>
      <c r="B946" s="32">
        <v>1</v>
      </c>
      <c r="C946" s="32">
        <v>1</v>
      </c>
      <c r="D946" s="32">
        <v>0</v>
      </c>
      <c r="E946" s="32">
        <v>0</v>
      </c>
      <c r="F946" s="291">
        <v>16.2</v>
      </c>
      <c r="G946" s="291">
        <v>18</v>
      </c>
      <c r="H946" s="291">
        <v>0</v>
      </c>
      <c r="I946" s="291">
        <v>0</v>
      </c>
      <c r="J946" s="291">
        <v>16.520092378752885</v>
      </c>
      <c r="K946" s="291">
        <v>16.52009</v>
      </c>
    </row>
    <row r="947" spans="1:11">
      <c r="A947" s="269" t="s">
        <v>1744</v>
      </c>
      <c r="B947" s="32">
        <v>1</v>
      </c>
      <c r="C947" s="32">
        <v>1</v>
      </c>
      <c r="D947" s="32">
        <v>0</v>
      </c>
      <c r="E947" s="32">
        <v>0</v>
      </c>
      <c r="F947" s="291">
        <v>14.35</v>
      </c>
      <c r="G947" s="291">
        <v>15.8</v>
      </c>
      <c r="H947" s="291">
        <v>0</v>
      </c>
      <c r="I947" s="291">
        <v>0</v>
      </c>
      <c r="J947" s="291">
        <v>14.607852193995379</v>
      </c>
      <c r="K947" s="291">
        <v>14.607849999999999</v>
      </c>
    </row>
    <row r="948" spans="1:11">
      <c r="A948" s="269" t="s">
        <v>1746</v>
      </c>
      <c r="B948" s="32">
        <v>1</v>
      </c>
      <c r="C948" s="32">
        <v>0</v>
      </c>
      <c r="D948" s="32">
        <v>0</v>
      </c>
      <c r="E948" s="32">
        <v>0</v>
      </c>
      <c r="F948" s="291">
        <v>1</v>
      </c>
      <c r="G948" s="291">
        <v>0</v>
      </c>
      <c r="H948" s="291">
        <v>0</v>
      </c>
      <c r="I948" s="291">
        <v>0</v>
      </c>
      <c r="J948" s="291">
        <v>1</v>
      </c>
      <c r="K948" s="291">
        <v>1</v>
      </c>
    </row>
    <row r="949" spans="1:11">
      <c r="A949" s="269" t="s">
        <v>1747</v>
      </c>
      <c r="B949" s="32">
        <v>1</v>
      </c>
      <c r="C949" s="32">
        <v>0</v>
      </c>
      <c r="D949" s="32">
        <v>0</v>
      </c>
      <c r="E949" s="32">
        <v>0</v>
      </c>
      <c r="F949" s="291">
        <v>2</v>
      </c>
      <c r="G949" s="291">
        <v>0</v>
      </c>
      <c r="H949" s="291">
        <v>0</v>
      </c>
      <c r="I949" s="291">
        <v>0</v>
      </c>
      <c r="J949" s="291">
        <v>2</v>
      </c>
      <c r="K949" s="291">
        <v>2</v>
      </c>
    </row>
    <row r="950" spans="1:11">
      <c r="A950" s="269" t="s">
        <v>1751</v>
      </c>
      <c r="B950" s="32">
        <v>1</v>
      </c>
      <c r="C950" s="32">
        <v>0</v>
      </c>
      <c r="D950" s="32">
        <v>0</v>
      </c>
      <c r="E950" s="32">
        <v>0</v>
      </c>
      <c r="F950" s="291">
        <v>4.0750000000000002</v>
      </c>
      <c r="G950" s="291">
        <v>0</v>
      </c>
      <c r="H950" s="291">
        <v>0</v>
      </c>
      <c r="I950" s="291">
        <v>0</v>
      </c>
      <c r="J950" s="291">
        <v>4.0750000000000002</v>
      </c>
      <c r="K950" s="291">
        <v>4.0750000000000002</v>
      </c>
    </row>
    <row r="951" spans="1:11">
      <c r="A951" s="269" t="s">
        <v>1752</v>
      </c>
      <c r="B951" s="32">
        <v>1</v>
      </c>
      <c r="C951" s="32">
        <v>0</v>
      </c>
      <c r="D951" s="32">
        <v>1</v>
      </c>
      <c r="E951" s="32">
        <v>1</v>
      </c>
      <c r="F951" s="291">
        <v>1.5</v>
      </c>
      <c r="G951" s="291">
        <v>0</v>
      </c>
      <c r="H951" s="291">
        <v>1.5</v>
      </c>
      <c r="I951" s="291">
        <v>1.25</v>
      </c>
      <c r="J951" s="291">
        <v>1.4932033096926718</v>
      </c>
      <c r="K951" s="291">
        <v>1.4932000000000001</v>
      </c>
    </row>
    <row r="952" spans="1:11">
      <c r="A952" s="269" t="s">
        <v>1753</v>
      </c>
      <c r="B952" s="32">
        <v>1</v>
      </c>
      <c r="C952" s="32">
        <v>0</v>
      </c>
      <c r="D952" s="32">
        <v>0</v>
      </c>
      <c r="E952" s="32">
        <v>0</v>
      </c>
      <c r="F952" s="291">
        <v>5</v>
      </c>
      <c r="G952" s="291">
        <v>0</v>
      </c>
      <c r="H952" s="291">
        <v>0</v>
      </c>
      <c r="I952" s="291">
        <v>0</v>
      </c>
      <c r="J952" s="291">
        <v>5</v>
      </c>
      <c r="K952" s="291">
        <v>5</v>
      </c>
    </row>
    <row r="953" spans="1:11">
      <c r="A953" s="269" t="s">
        <v>1754</v>
      </c>
      <c r="B953" s="32">
        <v>1</v>
      </c>
      <c r="C953" s="32">
        <v>0</v>
      </c>
      <c r="D953" s="32">
        <v>0</v>
      </c>
      <c r="E953" s="32">
        <v>0</v>
      </c>
      <c r="F953" s="291">
        <v>3.5</v>
      </c>
      <c r="G953" s="291">
        <v>0</v>
      </c>
      <c r="H953" s="291">
        <v>0</v>
      </c>
      <c r="I953" s="291">
        <v>0</v>
      </c>
      <c r="J953" s="291">
        <v>3.5</v>
      </c>
      <c r="K953" s="291">
        <v>3.5</v>
      </c>
    </row>
    <row r="954" spans="1:11">
      <c r="A954" s="269" t="s">
        <v>1758</v>
      </c>
      <c r="B954" s="32">
        <v>1</v>
      </c>
      <c r="C954" s="32">
        <v>1</v>
      </c>
      <c r="D954" s="32">
        <v>1</v>
      </c>
      <c r="E954" s="32">
        <v>1</v>
      </c>
      <c r="F954" s="291">
        <v>4.375</v>
      </c>
      <c r="G954" s="291">
        <v>5</v>
      </c>
      <c r="H954" s="291">
        <v>3.4</v>
      </c>
      <c r="I954" s="291">
        <v>4</v>
      </c>
      <c r="J954" s="291">
        <v>4.3544</v>
      </c>
      <c r="K954" s="291">
        <v>4.3544</v>
      </c>
    </row>
    <row r="955" spans="1:11">
      <c r="A955" s="269" t="s">
        <v>1759</v>
      </c>
      <c r="B955" s="32">
        <v>1</v>
      </c>
      <c r="C955" s="32">
        <v>1</v>
      </c>
      <c r="D955" s="32">
        <v>1</v>
      </c>
      <c r="E955" s="32">
        <v>1</v>
      </c>
      <c r="F955" s="291">
        <v>6.2666666666666666</v>
      </c>
      <c r="G955" s="291">
        <v>5.75</v>
      </c>
      <c r="H955" s="291">
        <v>4.9333333333333336</v>
      </c>
      <c r="I955" s="291">
        <v>5.5</v>
      </c>
      <c r="J955" s="291">
        <v>6.0214666666666661</v>
      </c>
      <c r="K955" s="291">
        <v>6.0214699999999999</v>
      </c>
    </row>
    <row r="956" spans="1:11">
      <c r="A956" s="269" t="s">
        <v>1760</v>
      </c>
      <c r="B956" s="32">
        <v>1</v>
      </c>
      <c r="C956" s="32">
        <v>1</v>
      </c>
      <c r="D956" s="32">
        <v>1</v>
      </c>
      <c r="E956" s="32">
        <v>1</v>
      </c>
      <c r="F956" s="291">
        <v>7.333333333333333</v>
      </c>
      <c r="G956" s="291">
        <v>7.5</v>
      </c>
      <c r="H956" s="291">
        <v>5.5</v>
      </c>
      <c r="I956" s="291">
        <v>6.25</v>
      </c>
      <c r="J956" s="291">
        <v>7.1305833333333331</v>
      </c>
      <c r="K956" s="291">
        <v>7.1305800000000001</v>
      </c>
    </row>
    <row r="957" spans="1:11">
      <c r="A957" s="269" t="s">
        <v>1766</v>
      </c>
      <c r="B957" s="32">
        <v>1</v>
      </c>
      <c r="C957" s="32">
        <v>1</v>
      </c>
      <c r="D957" s="32">
        <v>1</v>
      </c>
      <c r="E957" s="32">
        <v>0</v>
      </c>
      <c r="F957" s="291">
        <v>141.6</v>
      </c>
      <c r="G957" s="291">
        <v>115.95</v>
      </c>
      <c r="H957" s="291">
        <v>95</v>
      </c>
      <c r="I957" s="291">
        <v>0</v>
      </c>
      <c r="J957" s="291">
        <v>132.26253838280448</v>
      </c>
      <c r="K957" s="291">
        <v>132.26254</v>
      </c>
    </row>
    <row r="958" spans="1:11">
      <c r="A958" s="269" t="s">
        <v>1767</v>
      </c>
      <c r="B958" s="32">
        <v>1</v>
      </c>
      <c r="C958" s="32">
        <v>1</v>
      </c>
      <c r="D958" s="32">
        <v>1</v>
      </c>
      <c r="E958" s="32">
        <v>0</v>
      </c>
      <c r="F958" s="291">
        <v>165</v>
      </c>
      <c r="G958" s="291">
        <v>98</v>
      </c>
      <c r="H958" s="291">
        <v>75</v>
      </c>
      <c r="I958" s="291">
        <v>0</v>
      </c>
      <c r="J958" s="291">
        <v>144.21392016376663</v>
      </c>
      <c r="K958" s="291">
        <v>144.21392</v>
      </c>
    </row>
    <row r="959" spans="1:11">
      <c r="A959" s="269" t="s">
        <v>1777</v>
      </c>
      <c r="B959" s="32">
        <v>1</v>
      </c>
      <c r="C959" s="32">
        <v>1</v>
      </c>
      <c r="D959" s="32">
        <v>1</v>
      </c>
      <c r="E959" s="32">
        <v>1</v>
      </c>
      <c r="F959" s="291">
        <v>17</v>
      </c>
      <c r="G959" s="291">
        <v>6</v>
      </c>
      <c r="H959" s="291">
        <v>7</v>
      </c>
      <c r="I959" s="291">
        <v>6.5</v>
      </c>
      <c r="J959" s="291">
        <v>13.954500000000003</v>
      </c>
      <c r="K959" s="291">
        <v>13.954499999999999</v>
      </c>
    </row>
    <row r="960" spans="1:11">
      <c r="A960" s="269" t="s">
        <v>1779</v>
      </c>
      <c r="B960" s="32">
        <v>1</v>
      </c>
      <c r="C960" s="32">
        <v>1</v>
      </c>
      <c r="D960" s="32">
        <v>1</v>
      </c>
      <c r="E960" s="32">
        <v>1</v>
      </c>
      <c r="F960" s="291">
        <v>26.5</v>
      </c>
      <c r="G960" s="291">
        <v>21</v>
      </c>
      <c r="H960" s="291">
        <v>19</v>
      </c>
      <c r="I960" s="291">
        <v>15</v>
      </c>
      <c r="J960" s="291">
        <v>24.556000000000004</v>
      </c>
      <c r="K960" s="291">
        <v>24.556000000000001</v>
      </c>
    </row>
    <row r="961" spans="1:11">
      <c r="A961" s="269" t="s">
        <v>1783</v>
      </c>
      <c r="B961" s="32">
        <v>1</v>
      </c>
      <c r="C961" s="32">
        <v>1</v>
      </c>
      <c r="D961" s="32">
        <v>0</v>
      </c>
      <c r="E961" s="32">
        <v>0</v>
      </c>
      <c r="F961" s="291">
        <v>48</v>
      </c>
      <c r="G961" s="291">
        <v>35</v>
      </c>
      <c r="H961" s="291">
        <v>0</v>
      </c>
      <c r="I961" s="291">
        <v>0</v>
      </c>
      <c r="J961" s="291">
        <v>45.688221709006925</v>
      </c>
      <c r="K961" s="291">
        <v>45.688220000000001</v>
      </c>
    </row>
    <row r="962" spans="1:11">
      <c r="A962" s="269" t="s">
        <v>1789</v>
      </c>
      <c r="B962" s="32">
        <v>1</v>
      </c>
      <c r="C962" s="32">
        <v>1</v>
      </c>
      <c r="D962" s="32">
        <v>1</v>
      </c>
      <c r="E962" s="32">
        <v>0</v>
      </c>
      <c r="F962" s="291">
        <v>2.7916666666666665</v>
      </c>
      <c r="G962" s="291">
        <v>3.05</v>
      </c>
      <c r="H962" s="291">
        <v>3.15</v>
      </c>
      <c r="I962" s="291">
        <v>0</v>
      </c>
      <c r="J962" s="291">
        <v>2.8730979187990444</v>
      </c>
      <c r="K962" s="291">
        <v>2.8731</v>
      </c>
    </row>
    <row r="963" spans="1:11">
      <c r="A963" s="269" t="s">
        <v>1790</v>
      </c>
      <c r="B963" s="32">
        <v>1</v>
      </c>
      <c r="C963" s="32">
        <v>1</v>
      </c>
      <c r="D963" s="32">
        <v>1</v>
      </c>
      <c r="E963" s="32">
        <v>0</v>
      </c>
      <c r="F963" s="291">
        <v>1.8333333333333333</v>
      </c>
      <c r="G963" s="291">
        <v>1.75</v>
      </c>
      <c r="H963" s="291">
        <v>1.7</v>
      </c>
      <c r="I963" s="291">
        <v>0</v>
      </c>
      <c r="J963" s="291">
        <v>1.8050494711702489</v>
      </c>
      <c r="K963" s="291">
        <v>1.80505</v>
      </c>
    </row>
    <row r="964" spans="1:11">
      <c r="A964" s="269" t="s">
        <v>1791</v>
      </c>
      <c r="B964" s="32">
        <v>1</v>
      </c>
      <c r="C964" s="32">
        <v>0</v>
      </c>
      <c r="D964" s="32">
        <v>0</v>
      </c>
      <c r="E964" s="32">
        <v>0</v>
      </c>
      <c r="F964" s="291">
        <v>1.2</v>
      </c>
      <c r="G964" s="291">
        <v>0</v>
      </c>
      <c r="H964" s="291">
        <v>0</v>
      </c>
      <c r="I964" s="291">
        <v>0</v>
      </c>
      <c r="J964" s="291">
        <v>1.2</v>
      </c>
      <c r="K964" s="291">
        <v>1.2</v>
      </c>
    </row>
    <row r="965" spans="1:11">
      <c r="A965" s="269" t="s">
        <v>1793</v>
      </c>
      <c r="B965" s="32">
        <v>1</v>
      </c>
      <c r="C965" s="32">
        <v>1</v>
      </c>
      <c r="D965" s="32">
        <v>0</v>
      </c>
      <c r="E965" s="32">
        <v>0</v>
      </c>
      <c r="F965" s="291">
        <v>1.7723232323232323</v>
      </c>
      <c r="G965" s="291">
        <v>1.3721212121212121</v>
      </c>
      <c r="H965" s="291">
        <v>0</v>
      </c>
      <c r="I965" s="291">
        <v>0</v>
      </c>
      <c r="J965" s="291">
        <v>1.7011556675298012</v>
      </c>
      <c r="K965" s="291">
        <v>1.70116</v>
      </c>
    </row>
    <row r="966" spans="1:11">
      <c r="A966" s="269" t="s">
        <v>1794</v>
      </c>
      <c r="B966" s="32">
        <v>1</v>
      </c>
      <c r="C966" s="32">
        <v>0</v>
      </c>
      <c r="D966" s="32">
        <v>1</v>
      </c>
      <c r="E966" s="32">
        <v>1</v>
      </c>
      <c r="F966" s="291">
        <v>6.6033333333333335</v>
      </c>
      <c r="G966" s="291">
        <v>0</v>
      </c>
      <c r="H966" s="291">
        <v>1.6008080808080807</v>
      </c>
      <c r="I966" s="291">
        <v>2.83</v>
      </c>
      <c r="J966" s="291">
        <v>5.8443889247080749</v>
      </c>
      <c r="K966" s="291">
        <v>5.8443899999999998</v>
      </c>
    </row>
    <row r="967" spans="1:11">
      <c r="A967" s="269" t="s">
        <v>1795</v>
      </c>
      <c r="B967" s="32">
        <v>0</v>
      </c>
      <c r="C967" s="32">
        <v>1</v>
      </c>
      <c r="D967" s="32">
        <v>1</v>
      </c>
      <c r="E967" s="32">
        <v>0</v>
      </c>
      <c r="F967" s="291">
        <v>0</v>
      </c>
      <c r="G967" s="291">
        <v>4.8881818181818186</v>
      </c>
      <c r="H967" s="291">
        <v>2.3440404040404039</v>
      </c>
      <c r="I967" s="291">
        <v>0</v>
      </c>
      <c r="J967" s="291">
        <v>3.822522584333905</v>
      </c>
      <c r="K967" s="291">
        <v>3.8225199999999999</v>
      </c>
    </row>
    <row r="968" spans="1:11">
      <c r="A968" s="269" t="s">
        <v>1799</v>
      </c>
      <c r="B968" s="32">
        <v>1</v>
      </c>
      <c r="C968" s="32">
        <v>1</v>
      </c>
      <c r="D968" s="32">
        <v>1</v>
      </c>
      <c r="E968" s="32">
        <v>1</v>
      </c>
      <c r="F968" s="291">
        <v>2.5666666666666669</v>
      </c>
      <c r="G968" s="291">
        <v>2.6</v>
      </c>
      <c r="H968" s="291">
        <v>2.75</v>
      </c>
      <c r="I968" s="291">
        <v>2.9</v>
      </c>
      <c r="J968" s="291">
        <v>2.5998166666666669</v>
      </c>
      <c r="K968" s="291">
        <v>2.5998199999999998</v>
      </c>
    </row>
    <row r="969" spans="1:11">
      <c r="A969" s="269" t="s">
        <v>1800</v>
      </c>
      <c r="B969" s="32">
        <v>1</v>
      </c>
      <c r="C969" s="32">
        <v>1</v>
      </c>
      <c r="D969" s="32">
        <v>1</v>
      </c>
      <c r="E969" s="32">
        <v>1</v>
      </c>
      <c r="F969" s="291">
        <v>2.3125</v>
      </c>
      <c r="G969" s="291">
        <v>2.2000000000000002</v>
      </c>
      <c r="H969" s="291">
        <v>2.2000000000000002</v>
      </c>
      <c r="I969" s="291">
        <v>1.7</v>
      </c>
      <c r="J969" s="291">
        <v>2.2685999999999997</v>
      </c>
      <c r="K969" s="291">
        <v>2.2686000000000002</v>
      </c>
    </row>
    <row r="970" spans="1:11">
      <c r="A970" s="269" t="s">
        <v>1802</v>
      </c>
      <c r="B970" s="32">
        <v>1</v>
      </c>
      <c r="C970" s="32">
        <v>1</v>
      </c>
      <c r="D970" s="32">
        <v>1</v>
      </c>
      <c r="E970" s="32">
        <v>1</v>
      </c>
      <c r="F970" s="291">
        <v>1.232</v>
      </c>
      <c r="G970" s="291">
        <v>1.125</v>
      </c>
      <c r="H970" s="291">
        <v>1.2</v>
      </c>
      <c r="I970" s="291">
        <v>0.99</v>
      </c>
      <c r="J970" s="291">
        <v>1.206404</v>
      </c>
      <c r="K970" s="291">
        <v>1.2063999999999999</v>
      </c>
    </row>
    <row r="971" spans="1:11">
      <c r="A971" s="269" t="s">
        <v>1803</v>
      </c>
      <c r="B971" s="32">
        <v>1</v>
      </c>
      <c r="C971" s="32">
        <v>1</v>
      </c>
      <c r="D971" s="32">
        <v>1</v>
      </c>
      <c r="E971" s="32">
        <v>0</v>
      </c>
      <c r="F971" s="291">
        <v>1.5999999999999999</v>
      </c>
      <c r="G971" s="291">
        <v>1.55</v>
      </c>
      <c r="H971" s="291">
        <v>1.5</v>
      </c>
      <c r="I971" s="291">
        <v>0</v>
      </c>
      <c r="J971" s="291">
        <v>1.5807574206755373</v>
      </c>
      <c r="K971" s="291">
        <v>1.5807599999999999</v>
      </c>
    </row>
    <row r="972" spans="1:11">
      <c r="A972" s="269" t="s">
        <v>1804</v>
      </c>
      <c r="B972" s="32">
        <v>1</v>
      </c>
      <c r="C972" s="32">
        <v>1</v>
      </c>
      <c r="D972" s="32">
        <v>1</v>
      </c>
      <c r="E972" s="32">
        <v>0</v>
      </c>
      <c r="F972" s="291">
        <v>6.5</v>
      </c>
      <c r="G972" s="291">
        <v>7</v>
      </c>
      <c r="H972" s="291">
        <v>7.25</v>
      </c>
      <c r="I972" s="291">
        <v>0</v>
      </c>
      <c r="J972" s="291">
        <v>6.6640225179119756</v>
      </c>
      <c r="K972" s="291">
        <v>6.6640199999999998</v>
      </c>
    </row>
    <row r="973" spans="1:11">
      <c r="A973" s="269" t="s">
        <v>1805</v>
      </c>
      <c r="B973" s="32">
        <v>1</v>
      </c>
      <c r="C973" s="32">
        <v>1</v>
      </c>
      <c r="D973" s="32">
        <v>1</v>
      </c>
      <c r="E973" s="32">
        <v>0</v>
      </c>
      <c r="F973" s="291">
        <v>6.9099999999999993</v>
      </c>
      <c r="G973" s="291">
        <v>7.4</v>
      </c>
      <c r="H973" s="291">
        <v>7.5</v>
      </c>
      <c r="I973" s="291">
        <v>0</v>
      </c>
      <c r="J973" s="291">
        <v>7.0542681678607986</v>
      </c>
      <c r="K973" s="291">
        <v>7.0542699999999998</v>
      </c>
    </row>
    <row r="974" spans="1:11">
      <c r="A974" s="269" t="s">
        <v>1806</v>
      </c>
      <c r="B974" s="32">
        <v>1</v>
      </c>
      <c r="C974" s="32">
        <v>1</v>
      </c>
      <c r="D974" s="32">
        <v>1</v>
      </c>
      <c r="E974" s="32">
        <v>1</v>
      </c>
      <c r="F974" s="291">
        <v>4.0483333333333329</v>
      </c>
      <c r="G974" s="291">
        <v>4.2</v>
      </c>
      <c r="H974" s="291">
        <v>4.5</v>
      </c>
      <c r="I974" s="291">
        <v>4.2</v>
      </c>
      <c r="J974" s="291">
        <v>4.1253133333333336</v>
      </c>
      <c r="K974" s="291">
        <v>4.1253099999999998</v>
      </c>
    </row>
    <row r="975" spans="1:11">
      <c r="A975" s="269" t="s">
        <v>1808</v>
      </c>
      <c r="B975" s="32">
        <v>1</v>
      </c>
      <c r="C975" s="32">
        <v>1</v>
      </c>
      <c r="D975" s="32">
        <v>1</v>
      </c>
      <c r="E975" s="32">
        <v>0</v>
      </c>
      <c r="F975" s="291">
        <v>3.7116666666666664</v>
      </c>
      <c r="G975" s="291">
        <v>4.37</v>
      </c>
      <c r="H975" s="291">
        <v>3.9280274883784414</v>
      </c>
      <c r="I975" s="291">
        <v>0</v>
      </c>
      <c r="J975" s="291">
        <v>3.8400181349812423</v>
      </c>
      <c r="K975" s="291">
        <v>3.84002</v>
      </c>
    </row>
    <row r="976" spans="1:11">
      <c r="A976" s="269" t="s">
        <v>1809</v>
      </c>
      <c r="B976" s="32">
        <v>1</v>
      </c>
      <c r="C976" s="32">
        <v>1</v>
      </c>
      <c r="D976" s="32">
        <v>1</v>
      </c>
      <c r="E976" s="32">
        <v>0</v>
      </c>
      <c r="F976" s="291">
        <v>4.13</v>
      </c>
      <c r="G976" s="291">
        <v>3.84</v>
      </c>
      <c r="H976" s="291">
        <v>3.83</v>
      </c>
      <c r="I976" s="291">
        <v>0</v>
      </c>
      <c r="J976" s="291">
        <v>4.0502047082906856</v>
      </c>
      <c r="K976" s="291">
        <v>4.0502000000000002</v>
      </c>
    </row>
    <row r="977" spans="1:11">
      <c r="A977" s="269" t="s">
        <v>1811</v>
      </c>
      <c r="B977" s="32">
        <v>1</v>
      </c>
      <c r="C977" s="32">
        <v>1</v>
      </c>
      <c r="D977" s="32">
        <v>1</v>
      </c>
      <c r="E977" s="32">
        <v>0</v>
      </c>
      <c r="F977" s="291">
        <v>4.82</v>
      </c>
      <c r="G977" s="291">
        <v>5.0999999999999996</v>
      </c>
      <c r="H977" s="291">
        <v>4.9000000000000004</v>
      </c>
      <c r="I977" s="291">
        <v>0</v>
      </c>
      <c r="J977" s="291">
        <v>4.8732241555783009</v>
      </c>
      <c r="K977" s="291">
        <v>4.8732199999999999</v>
      </c>
    </row>
    <row r="978" spans="1:11">
      <c r="A978" s="269" t="s">
        <v>1812</v>
      </c>
      <c r="B978" s="32">
        <v>1</v>
      </c>
      <c r="C978" s="32">
        <v>1</v>
      </c>
      <c r="D978" s="32">
        <v>1</v>
      </c>
      <c r="E978" s="32">
        <v>0</v>
      </c>
      <c r="F978" s="291">
        <v>2.0375000000000001</v>
      </c>
      <c r="G978" s="291">
        <v>2.15</v>
      </c>
      <c r="H978" s="291">
        <v>2.15</v>
      </c>
      <c r="I978" s="291">
        <v>0</v>
      </c>
      <c r="J978" s="291">
        <v>2.0680143295803481</v>
      </c>
      <c r="K978" s="291">
        <v>2.0680100000000001</v>
      </c>
    </row>
    <row r="979" spans="1:11">
      <c r="A979" s="269" t="s">
        <v>1814</v>
      </c>
      <c r="B979" s="32">
        <v>1</v>
      </c>
      <c r="C979" s="32">
        <v>1</v>
      </c>
      <c r="D979" s="32">
        <v>1</v>
      </c>
      <c r="E979" s="32">
        <v>0</v>
      </c>
      <c r="F979" s="291">
        <v>3.3374999999999999</v>
      </c>
      <c r="G979" s="291">
        <v>4.75</v>
      </c>
      <c r="H979" s="291">
        <v>4.05</v>
      </c>
      <c r="I979" s="291">
        <v>0</v>
      </c>
      <c r="J979" s="291">
        <v>3.6410951893551684</v>
      </c>
      <c r="K979" s="291">
        <v>3.6410999999999998</v>
      </c>
    </row>
    <row r="980" spans="1:11">
      <c r="A980" s="269" t="s">
        <v>1815</v>
      </c>
      <c r="B980" s="32">
        <v>1</v>
      </c>
      <c r="C980" s="32">
        <v>0</v>
      </c>
      <c r="D980" s="32">
        <v>1</v>
      </c>
      <c r="E980" s="32">
        <v>0</v>
      </c>
      <c r="F980" s="291">
        <v>3.2000000000000006</v>
      </c>
      <c r="G980" s="291">
        <v>0</v>
      </c>
      <c r="H980" s="291">
        <v>3</v>
      </c>
      <c r="I980" s="291">
        <v>0</v>
      </c>
      <c r="J980" s="291">
        <v>3.1730255164034027</v>
      </c>
      <c r="K980" s="291">
        <v>3.1730299999999998</v>
      </c>
    </row>
    <row r="981" spans="1:11">
      <c r="A981" s="269" t="s">
        <v>1817</v>
      </c>
      <c r="B981" s="32">
        <v>1</v>
      </c>
      <c r="C981" s="32">
        <v>1</v>
      </c>
      <c r="D981" s="32">
        <v>1</v>
      </c>
      <c r="E981" s="32">
        <v>1</v>
      </c>
      <c r="F981" s="291">
        <v>4.125</v>
      </c>
      <c r="G981" s="291">
        <v>4.1500000000000004</v>
      </c>
      <c r="H981" s="291">
        <v>4.9000000000000004</v>
      </c>
      <c r="I981" s="291">
        <v>3.9</v>
      </c>
      <c r="J981" s="291">
        <v>4.2097000000000007</v>
      </c>
      <c r="K981" s="291">
        <v>4.2096999999999998</v>
      </c>
    </row>
    <row r="982" spans="1:11">
      <c r="A982" s="269" t="s">
        <v>1818</v>
      </c>
      <c r="B982" s="32">
        <v>1</v>
      </c>
      <c r="C982" s="32">
        <v>1</v>
      </c>
      <c r="D982" s="32">
        <v>1</v>
      </c>
      <c r="E982" s="32">
        <v>1</v>
      </c>
      <c r="F982" s="291">
        <v>3.5499999999999994</v>
      </c>
      <c r="G982" s="291">
        <v>3.7749999999999999</v>
      </c>
      <c r="H982" s="291">
        <v>4.3</v>
      </c>
      <c r="I982" s="291">
        <v>3.9</v>
      </c>
      <c r="J982" s="291">
        <v>3.6759500000000003</v>
      </c>
      <c r="K982" s="291">
        <v>3.6759499999999998</v>
      </c>
    </row>
    <row r="983" spans="1:11">
      <c r="A983" s="269" t="s">
        <v>1822</v>
      </c>
      <c r="B983" s="32">
        <v>1</v>
      </c>
      <c r="C983" s="32">
        <v>0</v>
      </c>
      <c r="D983" s="32">
        <v>0</v>
      </c>
      <c r="E983" s="32">
        <v>0</v>
      </c>
      <c r="F983" s="291">
        <v>7.6898165137614676</v>
      </c>
      <c r="G983" s="291">
        <v>0</v>
      </c>
      <c r="H983" s="291">
        <v>0</v>
      </c>
      <c r="I983" s="291">
        <v>0</v>
      </c>
      <c r="J983" s="291">
        <v>7.6898165137614676</v>
      </c>
      <c r="K983" s="291">
        <v>7.6898200000000001</v>
      </c>
    </row>
    <row r="984" spans="1:11">
      <c r="A984" s="269" t="s">
        <v>1823</v>
      </c>
      <c r="B984" s="32">
        <v>1</v>
      </c>
      <c r="C984" s="32">
        <v>1</v>
      </c>
      <c r="D984" s="32">
        <v>1</v>
      </c>
      <c r="E984" s="32">
        <v>0</v>
      </c>
      <c r="F984" s="291">
        <v>12.332500000000001</v>
      </c>
      <c r="G984" s="291">
        <v>11</v>
      </c>
      <c r="H984" s="291">
        <v>10.4</v>
      </c>
      <c r="I984" s="291">
        <v>0</v>
      </c>
      <c r="J984" s="291">
        <v>11.902906857727739</v>
      </c>
      <c r="K984" s="291">
        <v>11.90291</v>
      </c>
    </row>
    <row r="985" spans="1:11">
      <c r="A985" s="269" t="s">
        <v>2154</v>
      </c>
      <c r="B985" s="32">
        <v>1</v>
      </c>
      <c r="C985" s="32">
        <v>0</v>
      </c>
      <c r="D985" s="32">
        <v>0</v>
      </c>
      <c r="E985" s="32">
        <v>0</v>
      </c>
      <c r="F985" s="291">
        <v>102.6</v>
      </c>
      <c r="G985" s="291">
        <v>0</v>
      </c>
      <c r="H985" s="291">
        <v>0</v>
      </c>
      <c r="I985" s="291">
        <v>0</v>
      </c>
      <c r="J985" s="291">
        <v>102.6</v>
      </c>
      <c r="K985" s="291">
        <v>102.6</v>
      </c>
    </row>
    <row r="986" spans="1:11">
      <c r="A986" s="269" t="s">
        <v>1826</v>
      </c>
      <c r="B986" s="32">
        <v>1</v>
      </c>
      <c r="C986" s="32">
        <v>0</v>
      </c>
      <c r="D986" s="32">
        <v>1</v>
      </c>
      <c r="E986" s="32">
        <v>1</v>
      </c>
      <c r="F986" s="291">
        <v>4.7</v>
      </c>
      <c r="G986" s="291">
        <v>0</v>
      </c>
      <c r="H986" s="291">
        <v>5.4</v>
      </c>
      <c r="I986" s="291">
        <v>5.5</v>
      </c>
      <c r="J986" s="291">
        <v>4.813593380614658</v>
      </c>
      <c r="K986" s="291">
        <v>4.8135899999999996</v>
      </c>
    </row>
    <row r="987" spans="1:11">
      <c r="A987" s="269" t="s">
        <v>1827</v>
      </c>
      <c r="B987" s="32">
        <v>1</v>
      </c>
      <c r="C987" s="32">
        <v>0</v>
      </c>
      <c r="D987" s="32">
        <v>1</v>
      </c>
      <c r="E987" s="32">
        <v>1</v>
      </c>
      <c r="F987" s="291">
        <v>3.2</v>
      </c>
      <c r="G987" s="291">
        <v>0</v>
      </c>
      <c r="H987" s="291">
        <v>3.5</v>
      </c>
      <c r="I987" s="291">
        <v>3.3</v>
      </c>
      <c r="J987" s="291">
        <v>3.2420803782505914</v>
      </c>
      <c r="K987" s="291">
        <v>3.2420800000000001</v>
      </c>
    </row>
    <row r="988" spans="1:11">
      <c r="A988" s="269" t="s">
        <v>1828</v>
      </c>
      <c r="B988" s="32">
        <v>1</v>
      </c>
      <c r="C988" s="32">
        <v>0</v>
      </c>
      <c r="D988" s="32">
        <v>1</v>
      </c>
      <c r="E988" s="32">
        <v>0</v>
      </c>
      <c r="F988" s="291">
        <v>13.375</v>
      </c>
      <c r="G988" s="291">
        <v>0</v>
      </c>
      <c r="H988" s="291">
        <v>4.2</v>
      </c>
      <c r="I988" s="291">
        <v>0</v>
      </c>
      <c r="J988" s="291">
        <v>12.137545565006077</v>
      </c>
      <c r="K988" s="291">
        <v>12.137549999999999</v>
      </c>
    </row>
    <row r="989" spans="1:11">
      <c r="A989" s="292" t="s">
        <v>1830</v>
      </c>
      <c r="B989" s="293">
        <v>1</v>
      </c>
      <c r="C989" s="293">
        <v>0</v>
      </c>
      <c r="D989" s="293">
        <v>0</v>
      </c>
      <c r="E989" s="293">
        <v>0</v>
      </c>
      <c r="F989" s="294">
        <v>26.6</v>
      </c>
      <c r="G989" s="294">
        <v>0</v>
      </c>
      <c r="H989" s="294">
        <v>0</v>
      </c>
      <c r="I989" s="294">
        <v>0</v>
      </c>
      <c r="J989" s="294">
        <v>26.6</v>
      </c>
      <c r="K989" s="294">
        <v>26.6</v>
      </c>
    </row>
    <row r="990" spans="1:11">
      <c r="A990" s="269" t="s">
        <v>1831</v>
      </c>
      <c r="B990" s="32">
        <v>1</v>
      </c>
      <c r="C990" s="32">
        <v>0</v>
      </c>
      <c r="D990" s="32">
        <v>0</v>
      </c>
      <c r="E990" s="32">
        <v>0</v>
      </c>
      <c r="F990" s="291">
        <v>7.9</v>
      </c>
      <c r="G990" s="291">
        <v>0</v>
      </c>
      <c r="H990" s="291">
        <v>0</v>
      </c>
      <c r="I990" s="291">
        <v>0</v>
      </c>
      <c r="J990" s="291">
        <v>7.9</v>
      </c>
      <c r="K990" s="291">
        <v>7.9</v>
      </c>
    </row>
    <row r="991" spans="1:11">
      <c r="A991" s="269" t="s">
        <v>1832</v>
      </c>
      <c r="B991" s="32">
        <v>1</v>
      </c>
      <c r="C991" s="32">
        <v>0</v>
      </c>
      <c r="D991" s="32">
        <v>0</v>
      </c>
      <c r="E991" s="32">
        <v>0</v>
      </c>
      <c r="F991" s="291">
        <v>5.0999999999999996</v>
      </c>
      <c r="G991" s="291">
        <v>0</v>
      </c>
      <c r="H991" s="291">
        <v>0</v>
      </c>
      <c r="I991" s="291">
        <v>0</v>
      </c>
      <c r="J991" s="291">
        <v>5.0999999999999996</v>
      </c>
      <c r="K991" s="291">
        <v>5.0999999999999996</v>
      </c>
    </row>
    <row r="992" spans="1:11">
      <c r="A992" s="269" t="s">
        <v>1834</v>
      </c>
      <c r="B992" s="32">
        <v>1</v>
      </c>
      <c r="C992" s="32">
        <v>1</v>
      </c>
      <c r="D992" s="32">
        <v>1</v>
      </c>
      <c r="E992" s="32">
        <v>0</v>
      </c>
      <c r="F992" s="291">
        <v>2.8224999999999998</v>
      </c>
      <c r="G992" s="291">
        <v>2.46</v>
      </c>
      <c r="H992" s="291">
        <v>3.21</v>
      </c>
      <c r="I992" s="291">
        <v>0</v>
      </c>
      <c r="J992" s="291">
        <v>2.8093858751279424</v>
      </c>
      <c r="K992" s="291">
        <v>2.8093900000000001</v>
      </c>
    </row>
    <row r="993" spans="1:11">
      <c r="A993" s="269" t="s">
        <v>1835</v>
      </c>
      <c r="B993" s="32">
        <v>1</v>
      </c>
      <c r="C993" s="32">
        <v>1</v>
      </c>
      <c r="D993" s="32">
        <v>1</v>
      </c>
      <c r="E993" s="32">
        <v>0</v>
      </c>
      <c r="F993" s="291">
        <v>4.17</v>
      </c>
      <c r="G993" s="291">
        <v>4.0999999999999996</v>
      </c>
      <c r="H993" s="291">
        <v>3.99</v>
      </c>
      <c r="I993" s="291">
        <v>0</v>
      </c>
      <c r="J993" s="291">
        <v>4.1385158648925273</v>
      </c>
      <c r="K993" s="291">
        <v>4.1385199999999998</v>
      </c>
    </row>
    <row r="994" spans="1:11">
      <c r="A994" s="269" t="s">
        <v>1837</v>
      </c>
      <c r="B994" s="32">
        <v>1</v>
      </c>
      <c r="C994" s="32">
        <v>1</v>
      </c>
      <c r="D994" s="32">
        <v>1</v>
      </c>
      <c r="E994" s="32">
        <v>0</v>
      </c>
      <c r="F994" s="291">
        <v>1.6333333333333335</v>
      </c>
      <c r="G994" s="291">
        <v>2.5249999999999999</v>
      </c>
      <c r="H994" s="291">
        <v>1.35</v>
      </c>
      <c r="I994" s="291">
        <v>0</v>
      </c>
      <c r="J994" s="291">
        <v>1.7416922552030025</v>
      </c>
      <c r="K994" s="291">
        <v>1.74169</v>
      </c>
    </row>
    <row r="995" spans="1:11">
      <c r="A995" s="269" t="s">
        <v>1838</v>
      </c>
      <c r="B995" s="32">
        <v>1</v>
      </c>
      <c r="C995" s="32">
        <v>1</v>
      </c>
      <c r="D995" s="32">
        <v>1</v>
      </c>
      <c r="E995" s="32">
        <v>1</v>
      </c>
      <c r="F995" s="291">
        <v>2.2233333333333332</v>
      </c>
      <c r="G995" s="291">
        <v>2.5249999999999999</v>
      </c>
      <c r="H995" s="291">
        <v>1.35</v>
      </c>
      <c r="I995" s="291">
        <v>1.7</v>
      </c>
      <c r="J995" s="291">
        <v>2.1608133333333335</v>
      </c>
      <c r="K995" s="291">
        <v>2.1608100000000001</v>
      </c>
    </row>
    <row r="996" spans="1:11">
      <c r="A996" s="269" t="s">
        <v>1839</v>
      </c>
      <c r="B996" s="32">
        <v>1</v>
      </c>
      <c r="C996" s="32">
        <v>0</v>
      </c>
      <c r="D996" s="32">
        <v>1</v>
      </c>
      <c r="E996" s="32">
        <v>0</v>
      </c>
      <c r="F996" s="291">
        <v>4.9000000000000004</v>
      </c>
      <c r="G996" s="291">
        <v>0</v>
      </c>
      <c r="H996" s="291">
        <v>2.7</v>
      </c>
      <c r="I996" s="291">
        <v>0</v>
      </c>
      <c r="J996" s="291">
        <v>4.6032806804374253</v>
      </c>
      <c r="K996" s="291">
        <v>4.6032799999999998</v>
      </c>
    </row>
    <row r="997" spans="1:11">
      <c r="A997" s="269" t="s">
        <v>1841</v>
      </c>
      <c r="B997" s="32">
        <v>1</v>
      </c>
      <c r="C997" s="32">
        <v>1</v>
      </c>
      <c r="D997" s="32">
        <v>1</v>
      </c>
      <c r="E997" s="32">
        <v>0</v>
      </c>
      <c r="F997" s="291">
        <v>4.6125000000000007</v>
      </c>
      <c r="G997" s="291">
        <v>4.3250000000000002</v>
      </c>
      <c r="H997" s="291">
        <v>4.5999999999999996</v>
      </c>
      <c r="I997" s="291">
        <v>0</v>
      </c>
      <c r="J997" s="291">
        <v>4.5657625383828053</v>
      </c>
      <c r="K997" s="291">
        <v>4.56576</v>
      </c>
    </row>
    <row r="998" spans="1:11">
      <c r="A998" s="269" t="s">
        <v>1842</v>
      </c>
      <c r="B998" s="32">
        <v>1</v>
      </c>
      <c r="C998" s="32">
        <v>1</v>
      </c>
      <c r="D998" s="32">
        <v>0</v>
      </c>
      <c r="E998" s="32">
        <v>0</v>
      </c>
      <c r="F998" s="291">
        <v>4.5625</v>
      </c>
      <c r="G998" s="291">
        <v>5.65</v>
      </c>
      <c r="H998" s="291">
        <v>0</v>
      </c>
      <c r="I998" s="291">
        <v>0</v>
      </c>
      <c r="J998" s="291">
        <v>4.7558891454965355</v>
      </c>
      <c r="K998" s="291">
        <v>4.75589</v>
      </c>
    </row>
    <row r="999" spans="1:11">
      <c r="A999" s="269" t="s">
        <v>1843</v>
      </c>
      <c r="B999" s="32">
        <v>1</v>
      </c>
      <c r="C999" s="32">
        <v>1</v>
      </c>
      <c r="D999" s="32">
        <v>1</v>
      </c>
      <c r="E999" s="32">
        <v>0</v>
      </c>
      <c r="F999" s="291">
        <v>2.7374999999999998</v>
      </c>
      <c r="G999" s="291">
        <v>2.65</v>
      </c>
      <c r="H999" s="291">
        <v>2.8</v>
      </c>
      <c r="I999" s="291">
        <v>0</v>
      </c>
      <c r="J999" s="291">
        <v>2.7308085977482088</v>
      </c>
      <c r="K999" s="291">
        <v>2.73081</v>
      </c>
    </row>
    <row r="1000" spans="1:11">
      <c r="A1000" s="269" t="s">
        <v>1845</v>
      </c>
      <c r="B1000" s="32">
        <v>1</v>
      </c>
      <c r="C1000" s="32">
        <v>0</v>
      </c>
      <c r="D1000" s="32">
        <v>0</v>
      </c>
      <c r="E1000" s="32">
        <v>0</v>
      </c>
      <c r="F1000" s="291">
        <v>12.72</v>
      </c>
      <c r="G1000" s="291">
        <v>0</v>
      </c>
      <c r="H1000" s="291">
        <v>0</v>
      </c>
      <c r="I1000" s="291">
        <v>0</v>
      </c>
      <c r="J1000" s="291">
        <v>12.72</v>
      </c>
      <c r="K1000" s="291">
        <v>12.72</v>
      </c>
    </row>
    <row r="1001" spans="1:11">
      <c r="A1001" s="269" t="s">
        <v>1846</v>
      </c>
      <c r="B1001" s="32">
        <v>1</v>
      </c>
      <c r="C1001" s="32">
        <v>0</v>
      </c>
      <c r="D1001" s="32">
        <v>0</v>
      </c>
      <c r="E1001" s="32">
        <v>0</v>
      </c>
      <c r="F1001" s="291">
        <v>17.28</v>
      </c>
      <c r="G1001" s="291">
        <v>0</v>
      </c>
      <c r="H1001" s="291">
        <v>0</v>
      </c>
      <c r="I1001" s="291">
        <v>0</v>
      </c>
      <c r="J1001" s="291">
        <v>17.28</v>
      </c>
      <c r="K1001" s="291">
        <v>17.28</v>
      </c>
    </row>
    <row r="1002" spans="1:11">
      <c r="A1002" s="269" t="s">
        <v>1850</v>
      </c>
      <c r="B1002" s="32">
        <v>1</v>
      </c>
      <c r="C1002" s="32">
        <v>1</v>
      </c>
      <c r="D1002" s="32">
        <v>1</v>
      </c>
      <c r="E1002" s="32">
        <v>0</v>
      </c>
      <c r="F1002" s="291">
        <v>5.9911578947368422</v>
      </c>
      <c r="G1002" s="291">
        <v>4.6100000000000003</v>
      </c>
      <c r="H1002" s="291">
        <v>6.7352177317987909</v>
      </c>
      <c r="I1002" s="291">
        <v>0</v>
      </c>
      <c r="J1002" s="291">
        <v>5.8579872971159652</v>
      </c>
      <c r="K1002" s="291">
        <v>5.85799</v>
      </c>
    </row>
    <row r="1003" spans="1:11">
      <c r="A1003" s="269" t="s">
        <v>1851</v>
      </c>
      <c r="B1003" s="32">
        <v>1</v>
      </c>
      <c r="C1003" s="32">
        <v>1</v>
      </c>
      <c r="D1003" s="32">
        <v>1</v>
      </c>
      <c r="E1003" s="32">
        <v>0</v>
      </c>
      <c r="F1003" s="291">
        <v>4.3325000000000005</v>
      </c>
      <c r="G1003" s="291">
        <v>3.875</v>
      </c>
      <c r="H1003" s="291">
        <v>4.25</v>
      </c>
      <c r="I1003" s="291">
        <v>0</v>
      </c>
      <c r="J1003" s="291">
        <v>4.251013306038895</v>
      </c>
      <c r="K1003" s="291">
        <v>4.25101</v>
      </c>
    </row>
    <row r="1004" spans="1:11">
      <c r="A1004" s="269" t="s">
        <v>1852</v>
      </c>
      <c r="B1004" s="32">
        <v>1</v>
      </c>
      <c r="C1004" s="32">
        <v>1</v>
      </c>
      <c r="D1004" s="32">
        <v>0</v>
      </c>
      <c r="E1004" s="32">
        <v>0</v>
      </c>
      <c r="F1004" s="291">
        <v>6.375</v>
      </c>
      <c r="G1004" s="291">
        <v>4.9000000000000004</v>
      </c>
      <c r="H1004" s="291">
        <v>0</v>
      </c>
      <c r="I1004" s="291">
        <v>0</v>
      </c>
      <c r="J1004" s="291">
        <v>6.1127020785219397</v>
      </c>
      <c r="K1004" s="291">
        <v>6.1127000000000002</v>
      </c>
    </row>
    <row r="1005" spans="1:11">
      <c r="A1005" s="269" t="s">
        <v>1854</v>
      </c>
      <c r="B1005" s="32">
        <v>1</v>
      </c>
      <c r="C1005" s="32">
        <v>1</v>
      </c>
      <c r="D1005" s="32">
        <v>0</v>
      </c>
      <c r="E1005" s="32">
        <v>1</v>
      </c>
      <c r="F1005" s="291">
        <v>0.83333333333333337</v>
      </c>
      <c r="G1005" s="291">
        <v>1.25</v>
      </c>
      <c r="H1005" s="291">
        <v>0</v>
      </c>
      <c r="I1005" s="291">
        <v>1.3</v>
      </c>
      <c r="J1005" s="291">
        <v>0.91758530183727038</v>
      </c>
      <c r="K1005" s="291">
        <v>0.91759000000000002</v>
      </c>
    </row>
    <row r="1006" spans="1:11">
      <c r="A1006" s="269" t="s">
        <v>1855</v>
      </c>
      <c r="B1006" s="32">
        <v>1</v>
      </c>
      <c r="C1006" s="32">
        <v>1</v>
      </c>
      <c r="D1006" s="32">
        <v>1</v>
      </c>
      <c r="E1006" s="32">
        <v>0</v>
      </c>
      <c r="F1006" s="291">
        <v>1.6800000000000002</v>
      </c>
      <c r="G1006" s="291">
        <v>1.3</v>
      </c>
      <c r="H1006" s="291">
        <v>1.2</v>
      </c>
      <c r="I1006" s="291">
        <v>0</v>
      </c>
      <c r="J1006" s="291">
        <v>1.5655680655066531</v>
      </c>
      <c r="K1006" s="291">
        <v>1.5655699999999999</v>
      </c>
    </row>
    <row r="1007" spans="1:11">
      <c r="A1007" s="269" t="s">
        <v>1856</v>
      </c>
      <c r="B1007" s="32">
        <v>1</v>
      </c>
      <c r="C1007" s="32">
        <v>1</v>
      </c>
      <c r="D1007" s="32">
        <v>0</v>
      </c>
      <c r="E1007" s="32">
        <v>0</v>
      </c>
      <c r="F1007" s="291">
        <v>1.4996449388127058</v>
      </c>
      <c r="G1007" s="291">
        <v>1.7</v>
      </c>
      <c r="H1007" s="291">
        <v>0</v>
      </c>
      <c r="I1007" s="291">
        <v>0</v>
      </c>
      <c r="J1007" s="291">
        <v>1.5352738988852728</v>
      </c>
      <c r="K1007" s="291">
        <v>1.5352699999999999</v>
      </c>
    </row>
    <row r="1008" spans="1:11">
      <c r="A1008" s="269" t="s">
        <v>1858</v>
      </c>
      <c r="B1008" s="32">
        <v>1</v>
      </c>
      <c r="C1008" s="32">
        <v>1</v>
      </c>
      <c r="D1008" s="32">
        <v>1</v>
      </c>
      <c r="E1008" s="32">
        <v>1</v>
      </c>
      <c r="F1008" s="291">
        <v>8.3874999999999993</v>
      </c>
      <c r="G1008" s="291">
        <v>7.8250000000000002</v>
      </c>
      <c r="H1008" s="291">
        <v>8.91</v>
      </c>
      <c r="I1008" s="291">
        <v>8.0500000000000007</v>
      </c>
      <c r="J1008" s="291">
        <v>8.3511099999999985</v>
      </c>
      <c r="K1008" s="291">
        <v>8.3511100000000003</v>
      </c>
    </row>
    <row r="1009" spans="1:11">
      <c r="A1009" s="269" t="s">
        <v>1859</v>
      </c>
      <c r="B1009" s="32">
        <v>1</v>
      </c>
      <c r="C1009" s="32">
        <v>1</v>
      </c>
      <c r="D1009" s="32">
        <v>0</v>
      </c>
      <c r="E1009" s="32">
        <v>0</v>
      </c>
      <c r="F1009" s="291">
        <v>12.69</v>
      </c>
      <c r="G1009" s="291">
        <v>16.2</v>
      </c>
      <c r="H1009" s="291">
        <v>0</v>
      </c>
      <c r="I1009" s="291">
        <v>0</v>
      </c>
      <c r="J1009" s="291">
        <v>13.314180138568128</v>
      </c>
      <c r="K1009" s="291">
        <v>13.31418</v>
      </c>
    </row>
    <row r="1010" spans="1:11">
      <c r="A1010" s="269" t="s">
        <v>1860</v>
      </c>
      <c r="B1010" s="32">
        <v>1</v>
      </c>
      <c r="C1010" s="32">
        <v>1</v>
      </c>
      <c r="D1010" s="32">
        <v>1</v>
      </c>
      <c r="E1010" s="32">
        <v>0</v>
      </c>
      <c r="F1010" s="291">
        <v>8.9833333333333325</v>
      </c>
      <c r="G1010" s="291">
        <v>8.2149999999999999</v>
      </c>
      <c r="H1010" s="291">
        <v>9.66</v>
      </c>
      <c r="I1010" s="291">
        <v>0</v>
      </c>
      <c r="J1010" s="291">
        <v>8.9391026953258272</v>
      </c>
      <c r="K1010" s="291">
        <v>8.9390999999999998</v>
      </c>
    </row>
    <row r="1011" spans="1:11">
      <c r="A1011" s="269" t="s">
        <v>1861</v>
      </c>
      <c r="B1011" s="32">
        <v>1</v>
      </c>
      <c r="C1011" s="32">
        <v>0</v>
      </c>
      <c r="D1011" s="32">
        <v>1</v>
      </c>
      <c r="E1011" s="32">
        <v>0</v>
      </c>
      <c r="F1011" s="291">
        <v>14.4</v>
      </c>
      <c r="G1011" s="291">
        <v>0</v>
      </c>
      <c r="H1011" s="291">
        <v>15.19</v>
      </c>
      <c r="I1011" s="291">
        <v>0</v>
      </c>
      <c r="J1011" s="291">
        <v>14.506549210206561</v>
      </c>
      <c r="K1011" s="291">
        <v>14.506550000000001</v>
      </c>
    </row>
    <row r="1012" spans="1:11">
      <c r="A1012" s="269" t="s">
        <v>1863</v>
      </c>
      <c r="B1012" s="32">
        <v>1</v>
      </c>
      <c r="C1012" s="32">
        <v>1</v>
      </c>
      <c r="D1012" s="32">
        <v>1</v>
      </c>
      <c r="E1012" s="32">
        <v>1</v>
      </c>
      <c r="F1012" s="291">
        <v>1.7639285714285715</v>
      </c>
      <c r="G1012" s="291">
        <v>2.9730936268953445</v>
      </c>
      <c r="H1012" s="291">
        <v>2.99</v>
      </c>
      <c r="I1012" s="291">
        <v>1.8829592970337181</v>
      </c>
      <c r="J1012" s="291">
        <v>2.0889716252308017</v>
      </c>
      <c r="K1012" s="291">
        <v>2.0889700000000002</v>
      </c>
    </row>
    <row r="1013" spans="1:11">
      <c r="A1013" s="269" t="s">
        <v>1864</v>
      </c>
      <c r="B1013" s="32">
        <v>1</v>
      </c>
      <c r="C1013" s="32">
        <v>1</v>
      </c>
      <c r="D1013" s="32">
        <v>0</v>
      </c>
      <c r="E1013" s="32">
        <v>0</v>
      </c>
      <c r="F1013" s="291">
        <v>4.6826224623601682</v>
      </c>
      <c r="G1013" s="291">
        <v>4.4100888798947615</v>
      </c>
      <c r="H1013" s="291">
        <v>0</v>
      </c>
      <c r="I1013" s="291">
        <v>0</v>
      </c>
      <c r="J1013" s="291">
        <v>4.6341580608593915</v>
      </c>
      <c r="K1013" s="291">
        <v>4.6341599999999996</v>
      </c>
    </row>
    <row r="1014" spans="1:11">
      <c r="A1014" s="269" t="s">
        <v>1865</v>
      </c>
      <c r="B1014" s="32">
        <v>1</v>
      </c>
      <c r="C1014" s="32">
        <v>0</v>
      </c>
      <c r="D1014" s="32">
        <v>1</v>
      </c>
      <c r="E1014" s="32">
        <v>0</v>
      </c>
      <c r="F1014" s="291">
        <v>1.875</v>
      </c>
      <c r="G1014" s="291">
        <v>0</v>
      </c>
      <c r="H1014" s="291">
        <v>1.5</v>
      </c>
      <c r="I1014" s="291">
        <v>0</v>
      </c>
      <c r="J1014" s="291">
        <v>1.8244228432563792</v>
      </c>
      <c r="K1014" s="291">
        <v>1.8244199999999999</v>
      </c>
    </row>
    <row r="1015" spans="1:11">
      <c r="A1015" s="269" t="s">
        <v>1867</v>
      </c>
      <c r="B1015" s="32">
        <v>1</v>
      </c>
      <c r="C1015" s="32">
        <v>1</v>
      </c>
      <c r="D1015" s="32">
        <v>1</v>
      </c>
      <c r="E1015" s="32">
        <v>0</v>
      </c>
      <c r="F1015" s="291">
        <v>7.9</v>
      </c>
      <c r="G1015" s="291">
        <v>7.35</v>
      </c>
      <c r="H1015" s="291">
        <v>6.99</v>
      </c>
      <c r="I1015" s="291">
        <v>0</v>
      </c>
      <c r="J1015" s="291">
        <v>7.7099181166837258</v>
      </c>
      <c r="K1015" s="291">
        <v>7.7099200000000003</v>
      </c>
    </row>
    <row r="1016" spans="1:11">
      <c r="A1016" s="269" t="s">
        <v>1868</v>
      </c>
      <c r="B1016" s="32">
        <v>1</v>
      </c>
      <c r="C1016" s="32">
        <v>1</v>
      </c>
      <c r="D1016" s="32">
        <v>1</v>
      </c>
      <c r="E1016" s="32">
        <v>0</v>
      </c>
      <c r="F1016" s="291">
        <v>7.8</v>
      </c>
      <c r="G1016" s="291">
        <v>8.1999999999999993</v>
      </c>
      <c r="H1016" s="291">
        <v>6.6</v>
      </c>
      <c r="I1016" s="291">
        <v>0</v>
      </c>
      <c r="J1016" s="291">
        <v>7.7267144319344929</v>
      </c>
      <c r="K1016" s="291">
        <v>7.7267099999999997</v>
      </c>
    </row>
    <row r="1017" spans="1:11">
      <c r="A1017" s="269" t="s">
        <v>1870</v>
      </c>
      <c r="B1017" s="32">
        <v>1</v>
      </c>
      <c r="C1017" s="32">
        <v>0</v>
      </c>
      <c r="D1017" s="32">
        <v>1</v>
      </c>
      <c r="E1017" s="32">
        <v>1</v>
      </c>
      <c r="F1017" s="291">
        <v>2.3952319710323851</v>
      </c>
      <c r="G1017" s="291">
        <v>0</v>
      </c>
      <c r="H1017" s="291">
        <v>2.1</v>
      </c>
      <c r="I1017" s="291">
        <v>3</v>
      </c>
      <c r="J1017" s="291">
        <v>2.3729375453605894</v>
      </c>
      <c r="K1017" s="291">
        <v>2.3729399999999998</v>
      </c>
    </row>
    <row r="1018" spans="1:11">
      <c r="A1018" s="269" t="s">
        <v>1878</v>
      </c>
      <c r="B1018" s="32">
        <v>1</v>
      </c>
      <c r="C1018" s="32">
        <v>1</v>
      </c>
      <c r="D1018" s="32">
        <v>1</v>
      </c>
      <c r="E1018" s="32">
        <v>0</v>
      </c>
      <c r="F1018" s="291">
        <v>2341.17</v>
      </c>
      <c r="G1018" s="291">
        <v>2329.86</v>
      </c>
      <c r="H1018" s="291">
        <v>2341.17</v>
      </c>
      <c r="I1018" s="291">
        <v>0</v>
      </c>
      <c r="J1018" s="291">
        <v>2339.3872569089049</v>
      </c>
      <c r="K1018" s="291">
        <v>2339.38726</v>
      </c>
    </row>
    <row r="1019" spans="1:11">
      <c r="A1019" s="269" t="s">
        <v>1879</v>
      </c>
      <c r="B1019" s="32">
        <v>1</v>
      </c>
      <c r="C1019" s="32">
        <v>1</v>
      </c>
      <c r="D1019" s="32">
        <v>1</v>
      </c>
      <c r="E1019" s="32">
        <v>0</v>
      </c>
      <c r="F1019" s="291">
        <v>2562.66</v>
      </c>
      <c r="G1019" s="291">
        <v>2550.2799999999997</v>
      </c>
      <c r="H1019" s="291">
        <v>2562.66</v>
      </c>
      <c r="I1019" s="291">
        <v>0</v>
      </c>
      <c r="J1019" s="291">
        <v>2560.7085977482084</v>
      </c>
      <c r="K1019" s="291">
        <v>2560.7085999999999</v>
      </c>
    </row>
    <row r="1020" spans="1:11">
      <c r="A1020" s="269" t="s">
        <v>1880</v>
      </c>
      <c r="B1020" s="32">
        <v>1</v>
      </c>
      <c r="C1020" s="32">
        <v>1</v>
      </c>
      <c r="D1020" s="32">
        <v>1</v>
      </c>
      <c r="E1020" s="32">
        <v>0</v>
      </c>
      <c r="F1020" s="291">
        <v>472.58000000000004</v>
      </c>
      <c r="G1020" s="291">
        <v>470.29999999999995</v>
      </c>
      <c r="H1020" s="291">
        <v>472.58</v>
      </c>
      <c r="I1020" s="291">
        <v>0</v>
      </c>
      <c r="J1020" s="291">
        <v>472.2206141248721</v>
      </c>
      <c r="K1020" s="291">
        <v>472.22061000000002</v>
      </c>
    </row>
    <row r="1021" spans="1:11">
      <c r="A1021" s="269" t="s">
        <v>1884</v>
      </c>
      <c r="B1021" s="32">
        <v>1</v>
      </c>
      <c r="C1021" s="32">
        <v>1</v>
      </c>
      <c r="D1021" s="32">
        <v>1</v>
      </c>
      <c r="E1021" s="32">
        <v>0</v>
      </c>
      <c r="F1021" s="291">
        <v>191.25</v>
      </c>
      <c r="G1021" s="291">
        <v>185</v>
      </c>
      <c r="H1021" s="291">
        <v>149</v>
      </c>
      <c r="I1021" s="291">
        <v>0</v>
      </c>
      <c r="J1021" s="291">
        <v>185.46468781985672</v>
      </c>
      <c r="K1021" s="291">
        <v>185.46468999999999</v>
      </c>
    </row>
    <row r="1022" spans="1:11">
      <c r="A1022" s="269" t="s">
        <v>1885</v>
      </c>
      <c r="B1022" s="32">
        <v>1</v>
      </c>
      <c r="C1022" s="32">
        <v>0</v>
      </c>
      <c r="D1022" s="32">
        <v>0</v>
      </c>
      <c r="E1022" s="32">
        <v>0</v>
      </c>
      <c r="F1022" s="291">
        <v>220</v>
      </c>
      <c r="G1022" s="291">
        <v>0</v>
      </c>
      <c r="H1022" s="291">
        <v>0</v>
      </c>
      <c r="I1022" s="291">
        <v>0</v>
      </c>
      <c r="J1022" s="291">
        <v>220</v>
      </c>
      <c r="K1022" s="291">
        <v>220</v>
      </c>
    </row>
    <row r="1023" spans="1:11">
      <c r="A1023" s="269" t="s">
        <v>1891</v>
      </c>
      <c r="B1023" s="32">
        <v>1</v>
      </c>
      <c r="C1023" s="32">
        <v>0</v>
      </c>
      <c r="D1023" s="32">
        <v>1</v>
      </c>
      <c r="E1023" s="32">
        <v>0</v>
      </c>
      <c r="F1023" s="291">
        <v>159.99666666666667</v>
      </c>
      <c r="G1023" s="291">
        <v>0</v>
      </c>
      <c r="H1023" s="291">
        <v>87</v>
      </c>
      <c r="I1023" s="291">
        <v>0</v>
      </c>
      <c r="J1023" s="291">
        <v>150.15142972863509</v>
      </c>
      <c r="K1023" s="291">
        <v>150.15143</v>
      </c>
    </row>
    <row r="1024" spans="1:11">
      <c r="A1024" s="269" t="s">
        <v>1893</v>
      </c>
      <c r="B1024" s="32">
        <v>1</v>
      </c>
      <c r="C1024" s="32">
        <v>0</v>
      </c>
      <c r="D1024" s="32">
        <v>0</v>
      </c>
      <c r="E1024" s="32">
        <v>0</v>
      </c>
      <c r="F1024" s="291">
        <v>32.445</v>
      </c>
      <c r="G1024" s="291">
        <v>0</v>
      </c>
      <c r="H1024" s="291">
        <v>0</v>
      </c>
      <c r="I1024" s="291">
        <v>0</v>
      </c>
      <c r="J1024" s="291">
        <v>32.445</v>
      </c>
      <c r="K1024" s="291">
        <v>32.445</v>
      </c>
    </row>
    <row r="1025" spans="1:11">
      <c r="A1025" s="269" t="s">
        <v>1894</v>
      </c>
      <c r="B1025" s="32">
        <v>1</v>
      </c>
      <c r="C1025" s="32">
        <v>0</v>
      </c>
      <c r="D1025" s="32">
        <v>0</v>
      </c>
      <c r="E1025" s="32">
        <v>0</v>
      </c>
      <c r="F1025" s="291">
        <v>26.367133551789511</v>
      </c>
      <c r="G1025" s="291">
        <v>0</v>
      </c>
      <c r="H1025" s="291">
        <v>0</v>
      </c>
      <c r="I1025" s="291">
        <v>0</v>
      </c>
      <c r="J1025" s="291">
        <v>26.367133551789511</v>
      </c>
      <c r="K1025" s="291">
        <v>26.36713</v>
      </c>
    </row>
    <row r="1026" spans="1:11">
      <c r="A1026" s="269" t="s">
        <v>1895</v>
      </c>
      <c r="B1026" s="32">
        <v>1</v>
      </c>
      <c r="C1026" s="32">
        <v>0</v>
      </c>
      <c r="D1026" s="32">
        <v>0</v>
      </c>
      <c r="E1026" s="32">
        <v>0</v>
      </c>
      <c r="F1026" s="291">
        <v>1.3333333333333333</v>
      </c>
      <c r="G1026" s="291">
        <v>0</v>
      </c>
      <c r="H1026" s="291">
        <v>0</v>
      </c>
      <c r="I1026" s="291">
        <v>0</v>
      </c>
      <c r="J1026" s="291">
        <v>1.3333333333333333</v>
      </c>
      <c r="K1026" s="291">
        <v>1.3333299999999999</v>
      </c>
    </row>
    <row r="1027" spans="1:11">
      <c r="A1027" s="269" t="s">
        <v>1897</v>
      </c>
      <c r="B1027" s="32">
        <v>1</v>
      </c>
      <c r="C1027" s="32">
        <v>0</v>
      </c>
      <c r="D1027" s="32">
        <v>0</v>
      </c>
      <c r="E1027" s="32">
        <v>0</v>
      </c>
      <c r="F1027" s="291">
        <v>61</v>
      </c>
      <c r="G1027" s="291">
        <v>0</v>
      </c>
      <c r="H1027" s="291">
        <v>0</v>
      </c>
      <c r="I1027" s="291">
        <v>0</v>
      </c>
      <c r="J1027" s="291">
        <v>60.999999999999993</v>
      </c>
      <c r="K1027" s="291">
        <v>61</v>
      </c>
    </row>
    <row r="1028" spans="1:11">
      <c r="A1028" s="269" t="s">
        <v>1898</v>
      </c>
      <c r="B1028" s="32">
        <v>1</v>
      </c>
      <c r="C1028" s="32">
        <v>0</v>
      </c>
      <c r="D1028" s="32">
        <v>0</v>
      </c>
      <c r="E1028" s="32">
        <v>0</v>
      </c>
      <c r="F1028" s="291">
        <v>216</v>
      </c>
      <c r="G1028" s="291">
        <v>0</v>
      </c>
      <c r="H1028" s="291">
        <v>0</v>
      </c>
      <c r="I1028" s="291">
        <v>0</v>
      </c>
      <c r="J1028" s="291">
        <v>216</v>
      </c>
      <c r="K1028" s="291">
        <v>216</v>
      </c>
    </row>
    <row r="1029" spans="1:11">
      <c r="A1029" s="269" t="s">
        <v>1899</v>
      </c>
      <c r="B1029" s="32">
        <v>1</v>
      </c>
      <c r="C1029" s="32">
        <v>0</v>
      </c>
      <c r="D1029" s="32">
        <v>0</v>
      </c>
      <c r="E1029" s="32">
        <v>0</v>
      </c>
      <c r="F1029" s="291">
        <v>169</v>
      </c>
      <c r="G1029" s="291">
        <v>0</v>
      </c>
      <c r="H1029" s="291">
        <v>0</v>
      </c>
      <c r="I1029" s="291">
        <v>0</v>
      </c>
      <c r="J1029" s="291">
        <v>169</v>
      </c>
      <c r="K1029" s="291">
        <v>169</v>
      </c>
    </row>
    <row r="1030" spans="1:11">
      <c r="A1030" s="269" t="s">
        <v>1901</v>
      </c>
      <c r="B1030" s="32">
        <v>1</v>
      </c>
      <c r="C1030" s="32">
        <v>0</v>
      </c>
      <c r="D1030" s="32">
        <v>0</v>
      </c>
      <c r="E1030" s="32">
        <v>0</v>
      </c>
      <c r="F1030" s="291">
        <v>33.533333333333331</v>
      </c>
      <c r="G1030" s="291">
        <v>0</v>
      </c>
      <c r="H1030" s="291">
        <v>0</v>
      </c>
      <c r="I1030" s="291">
        <v>0</v>
      </c>
      <c r="J1030" s="291">
        <v>33.533333333333331</v>
      </c>
      <c r="K1030" s="291">
        <v>33.533329999999999</v>
      </c>
    </row>
    <row r="1031" spans="1:11">
      <c r="A1031" s="269" t="s">
        <v>1902</v>
      </c>
      <c r="B1031" s="32">
        <v>1</v>
      </c>
      <c r="C1031" s="32">
        <v>0</v>
      </c>
      <c r="D1031" s="32">
        <v>0</v>
      </c>
      <c r="E1031" s="32">
        <v>0</v>
      </c>
      <c r="F1031" s="291">
        <v>13.445</v>
      </c>
      <c r="G1031" s="291">
        <v>0</v>
      </c>
      <c r="H1031" s="291">
        <v>0</v>
      </c>
      <c r="I1031" s="291">
        <v>0</v>
      </c>
      <c r="J1031" s="291">
        <v>13.445</v>
      </c>
      <c r="K1031" s="291">
        <v>13.445</v>
      </c>
    </row>
    <row r="1032" spans="1:11">
      <c r="A1032" s="269" t="s">
        <v>1906</v>
      </c>
      <c r="B1032" s="32">
        <v>1</v>
      </c>
      <c r="C1032" s="32">
        <v>0</v>
      </c>
      <c r="D1032" s="32">
        <v>0</v>
      </c>
      <c r="E1032" s="32">
        <v>0</v>
      </c>
      <c r="F1032" s="291">
        <v>133.55000000000001</v>
      </c>
      <c r="G1032" s="291">
        <v>0</v>
      </c>
      <c r="H1032" s="291">
        <v>0</v>
      </c>
      <c r="I1032" s="291">
        <v>0</v>
      </c>
      <c r="J1032" s="291">
        <v>133.55000000000001</v>
      </c>
      <c r="K1032" s="291">
        <v>133.55000000000001</v>
      </c>
    </row>
    <row r="1033" spans="1:11">
      <c r="A1033" s="269" t="s">
        <v>1912</v>
      </c>
      <c r="B1033" s="32">
        <v>1</v>
      </c>
      <c r="C1033" s="32">
        <v>0</v>
      </c>
      <c r="D1033" s="32">
        <v>0</v>
      </c>
      <c r="E1033" s="32">
        <v>0</v>
      </c>
      <c r="F1033" s="291">
        <v>971.44333333333327</v>
      </c>
      <c r="G1033" s="291">
        <v>0</v>
      </c>
      <c r="H1033" s="291">
        <v>0</v>
      </c>
      <c r="I1033" s="291">
        <v>0</v>
      </c>
      <c r="J1033" s="291">
        <v>971.44333333333327</v>
      </c>
      <c r="K1033" s="291">
        <v>971.44332999999995</v>
      </c>
    </row>
    <row r="1034" spans="1:11">
      <c r="A1034" s="269" t="s">
        <v>1914</v>
      </c>
      <c r="B1034" s="32">
        <v>1</v>
      </c>
      <c r="C1034" s="32">
        <v>0</v>
      </c>
      <c r="D1034" s="32">
        <v>0</v>
      </c>
      <c r="E1034" s="32">
        <v>0</v>
      </c>
      <c r="F1034" s="291">
        <v>134.58333333333334</v>
      </c>
      <c r="G1034" s="291">
        <v>0</v>
      </c>
      <c r="H1034" s="291">
        <v>0</v>
      </c>
      <c r="I1034" s="291">
        <v>0</v>
      </c>
      <c r="J1034" s="291">
        <v>134.58333333333334</v>
      </c>
      <c r="K1034" s="291">
        <v>134.58332999999999</v>
      </c>
    </row>
    <row r="1035" spans="1:11">
      <c r="A1035" s="269" t="s">
        <v>1915</v>
      </c>
      <c r="B1035" s="32">
        <v>1</v>
      </c>
      <c r="C1035" s="32">
        <v>0</v>
      </c>
      <c r="D1035" s="32">
        <v>0</v>
      </c>
      <c r="E1035" s="32">
        <v>0</v>
      </c>
      <c r="F1035" s="291">
        <v>156.58333333333334</v>
      </c>
      <c r="G1035" s="291">
        <v>0</v>
      </c>
      <c r="H1035" s="291">
        <v>0</v>
      </c>
      <c r="I1035" s="291">
        <v>0</v>
      </c>
      <c r="J1035" s="291">
        <v>156.58333333333334</v>
      </c>
      <c r="K1035" s="291">
        <v>156.58332999999999</v>
      </c>
    </row>
    <row r="1036" spans="1:11">
      <c r="A1036" s="269" t="s">
        <v>1917</v>
      </c>
      <c r="B1036" s="32">
        <v>1</v>
      </c>
      <c r="C1036" s="32">
        <v>0</v>
      </c>
      <c r="D1036" s="32">
        <v>0</v>
      </c>
      <c r="E1036" s="32">
        <v>0</v>
      </c>
      <c r="F1036" s="291">
        <v>182.1875</v>
      </c>
      <c r="G1036" s="291">
        <v>0</v>
      </c>
      <c r="H1036" s="291">
        <v>0</v>
      </c>
      <c r="I1036" s="291">
        <v>0</v>
      </c>
      <c r="J1036" s="291">
        <v>182.1875</v>
      </c>
      <c r="K1036" s="291">
        <v>182.1875</v>
      </c>
    </row>
    <row r="1037" spans="1:11">
      <c r="A1037" s="269" t="s">
        <v>1923</v>
      </c>
      <c r="B1037" s="32">
        <v>1</v>
      </c>
      <c r="C1037" s="32">
        <v>0</v>
      </c>
      <c r="D1037" s="32">
        <v>0</v>
      </c>
      <c r="E1037" s="32">
        <v>0</v>
      </c>
      <c r="F1037" s="291">
        <v>9.3333333333333339</v>
      </c>
      <c r="G1037" s="291">
        <v>0</v>
      </c>
      <c r="H1037" s="291">
        <v>0</v>
      </c>
      <c r="I1037" s="291">
        <v>0</v>
      </c>
      <c r="J1037" s="291">
        <v>9.3333333333333339</v>
      </c>
      <c r="K1037" s="291">
        <v>9.3333300000000001</v>
      </c>
    </row>
    <row r="1038" spans="1:11">
      <c r="A1038" s="269" t="s">
        <v>1924</v>
      </c>
      <c r="B1038" s="32">
        <v>1</v>
      </c>
      <c r="C1038" s="32">
        <v>0</v>
      </c>
      <c r="D1038" s="32">
        <v>0</v>
      </c>
      <c r="E1038" s="32">
        <v>0</v>
      </c>
      <c r="F1038" s="291">
        <v>5</v>
      </c>
      <c r="G1038" s="291">
        <v>0</v>
      </c>
      <c r="H1038" s="291">
        <v>0</v>
      </c>
      <c r="I1038" s="291">
        <v>0</v>
      </c>
      <c r="J1038" s="291">
        <v>5</v>
      </c>
      <c r="K1038" s="291">
        <v>5</v>
      </c>
    </row>
    <row r="1039" spans="1:11">
      <c r="A1039" s="269" t="s">
        <v>1925</v>
      </c>
      <c r="B1039" s="32">
        <v>1</v>
      </c>
      <c r="C1039" s="32">
        <v>0</v>
      </c>
      <c r="D1039" s="32">
        <v>0</v>
      </c>
      <c r="E1039" s="32">
        <v>0</v>
      </c>
      <c r="F1039" s="291">
        <v>10.666666666666666</v>
      </c>
      <c r="G1039" s="291">
        <v>0</v>
      </c>
      <c r="H1039" s="291">
        <v>0</v>
      </c>
      <c r="I1039" s="291">
        <v>0</v>
      </c>
      <c r="J1039" s="291">
        <v>10.666666666666666</v>
      </c>
      <c r="K1039" s="291">
        <v>10.66667</v>
      </c>
    </row>
    <row r="1040" spans="1:11">
      <c r="A1040" s="269" t="s">
        <v>1926</v>
      </c>
      <c r="B1040" s="32">
        <v>1</v>
      </c>
      <c r="C1040" s="32">
        <v>0</v>
      </c>
      <c r="D1040" s="32">
        <v>0</v>
      </c>
      <c r="E1040" s="32">
        <v>0</v>
      </c>
      <c r="F1040" s="291">
        <v>6</v>
      </c>
      <c r="G1040" s="291">
        <v>0</v>
      </c>
      <c r="H1040" s="291">
        <v>0</v>
      </c>
      <c r="I1040" s="291">
        <v>0</v>
      </c>
      <c r="J1040" s="291">
        <v>6</v>
      </c>
      <c r="K1040" s="291">
        <v>6</v>
      </c>
    </row>
    <row r="1041" spans="1:11">
      <c r="A1041" s="269" t="s">
        <v>1932</v>
      </c>
      <c r="B1041" s="32">
        <v>1</v>
      </c>
      <c r="C1041" s="32">
        <v>0</v>
      </c>
      <c r="D1041" s="32">
        <v>0</v>
      </c>
      <c r="E1041" s="32">
        <v>0</v>
      </c>
      <c r="F1041" s="291">
        <v>15</v>
      </c>
      <c r="G1041" s="291">
        <v>0</v>
      </c>
      <c r="H1041" s="291">
        <v>0</v>
      </c>
      <c r="I1041" s="291">
        <v>0</v>
      </c>
      <c r="J1041" s="291">
        <v>15</v>
      </c>
      <c r="K1041" s="291">
        <v>15</v>
      </c>
    </row>
    <row r="1042" spans="1:11">
      <c r="A1042" s="269" t="s">
        <v>1933</v>
      </c>
      <c r="B1042" s="32">
        <v>1</v>
      </c>
      <c r="C1042" s="32">
        <v>0</v>
      </c>
      <c r="D1042" s="32">
        <v>0</v>
      </c>
      <c r="E1042" s="32">
        <v>0</v>
      </c>
      <c r="F1042" s="291">
        <v>20</v>
      </c>
      <c r="G1042" s="291">
        <v>0</v>
      </c>
      <c r="H1042" s="291">
        <v>0</v>
      </c>
      <c r="I1042" s="291">
        <v>0</v>
      </c>
      <c r="J1042" s="291">
        <v>20</v>
      </c>
      <c r="K1042" s="291">
        <v>20</v>
      </c>
    </row>
    <row r="1043" spans="1:11">
      <c r="A1043" s="269" t="s">
        <v>1934</v>
      </c>
      <c r="B1043" s="32">
        <v>1</v>
      </c>
      <c r="C1043" s="32">
        <v>0</v>
      </c>
      <c r="D1043" s="32">
        <v>0</v>
      </c>
      <c r="E1043" s="32">
        <v>0</v>
      </c>
      <c r="F1043" s="291">
        <v>20</v>
      </c>
      <c r="G1043" s="291">
        <v>0</v>
      </c>
      <c r="H1043" s="291">
        <v>0</v>
      </c>
      <c r="I1043" s="291">
        <v>0</v>
      </c>
      <c r="J1043" s="291">
        <v>20</v>
      </c>
      <c r="K1043" s="291">
        <v>20</v>
      </c>
    </row>
    <row r="1044" spans="1:11">
      <c r="A1044" s="269" t="s">
        <v>1936</v>
      </c>
      <c r="B1044" s="32">
        <v>1</v>
      </c>
      <c r="C1044" s="32">
        <v>0</v>
      </c>
      <c r="D1044" s="32">
        <v>0</v>
      </c>
      <c r="E1044" s="32">
        <v>0</v>
      </c>
      <c r="F1044" s="291">
        <v>60</v>
      </c>
      <c r="G1044" s="291">
        <v>0</v>
      </c>
      <c r="H1044" s="291">
        <v>0</v>
      </c>
      <c r="I1044" s="291">
        <v>0</v>
      </c>
      <c r="J1044" s="291">
        <v>60</v>
      </c>
      <c r="K1044" s="291">
        <v>60</v>
      </c>
    </row>
    <row r="1045" spans="1:11">
      <c r="A1045" s="269" t="s">
        <v>1937</v>
      </c>
      <c r="B1045" s="32">
        <v>1</v>
      </c>
      <c r="C1045" s="32">
        <v>0</v>
      </c>
      <c r="D1045" s="32">
        <v>0</v>
      </c>
      <c r="E1045" s="32">
        <v>0</v>
      </c>
      <c r="F1045" s="291">
        <v>35</v>
      </c>
      <c r="G1045" s="291">
        <v>0</v>
      </c>
      <c r="H1045" s="291">
        <v>0</v>
      </c>
      <c r="I1045" s="291">
        <v>0</v>
      </c>
      <c r="J1045" s="291">
        <v>35</v>
      </c>
      <c r="K1045" s="291">
        <v>35</v>
      </c>
    </row>
    <row r="1046" spans="1:11">
      <c r="A1046" s="269" t="s">
        <v>1939</v>
      </c>
      <c r="B1046" s="32">
        <v>1</v>
      </c>
      <c r="C1046" s="32">
        <v>0</v>
      </c>
      <c r="D1046" s="32">
        <v>0</v>
      </c>
      <c r="E1046" s="32">
        <v>0</v>
      </c>
      <c r="F1046" s="291">
        <v>20</v>
      </c>
      <c r="G1046" s="291">
        <v>0</v>
      </c>
      <c r="H1046" s="291">
        <v>0</v>
      </c>
      <c r="I1046" s="291">
        <v>0</v>
      </c>
      <c r="J1046" s="291">
        <v>20</v>
      </c>
      <c r="K1046" s="291">
        <v>20</v>
      </c>
    </row>
    <row r="1047" spans="1:11">
      <c r="A1047" s="269" t="s">
        <v>1940</v>
      </c>
      <c r="B1047" s="32">
        <v>1</v>
      </c>
      <c r="C1047" s="32">
        <v>0</v>
      </c>
      <c r="D1047" s="32">
        <v>0</v>
      </c>
      <c r="E1047" s="32">
        <v>0</v>
      </c>
      <c r="F1047" s="291">
        <v>30</v>
      </c>
      <c r="G1047" s="291">
        <v>0</v>
      </c>
      <c r="H1047" s="291">
        <v>0</v>
      </c>
      <c r="I1047" s="291">
        <v>0</v>
      </c>
      <c r="J1047" s="291">
        <v>30</v>
      </c>
      <c r="K1047" s="291">
        <v>30</v>
      </c>
    </row>
    <row r="1048" spans="1:11">
      <c r="A1048" s="269" t="s">
        <v>1941</v>
      </c>
      <c r="B1048" s="32">
        <v>1</v>
      </c>
      <c r="C1048" s="32">
        <v>0</v>
      </c>
      <c r="D1048" s="32">
        <v>0</v>
      </c>
      <c r="E1048" s="32">
        <v>0</v>
      </c>
      <c r="F1048" s="291">
        <v>50</v>
      </c>
      <c r="G1048" s="291">
        <v>0</v>
      </c>
      <c r="H1048" s="291">
        <v>0</v>
      </c>
      <c r="I1048" s="291">
        <v>0</v>
      </c>
      <c r="J1048" s="291">
        <v>50</v>
      </c>
      <c r="K1048" s="291">
        <v>50</v>
      </c>
    </row>
    <row r="1049" spans="1:11">
      <c r="A1049" s="269" t="s">
        <v>1943</v>
      </c>
      <c r="B1049" s="32">
        <v>1</v>
      </c>
      <c r="C1049" s="32">
        <v>0</v>
      </c>
      <c r="D1049" s="32">
        <v>0</v>
      </c>
      <c r="E1049" s="32">
        <v>0</v>
      </c>
      <c r="F1049" s="291">
        <v>3144.7450910168559</v>
      </c>
      <c r="G1049" s="291">
        <v>0</v>
      </c>
      <c r="H1049" s="291">
        <v>0</v>
      </c>
      <c r="I1049" s="291">
        <v>0</v>
      </c>
      <c r="J1049" s="291">
        <v>3144.7450910168559</v>
      </c>
      <c r="K1049" s="291">
        <v>3144.7450899999999</v>
      </c>
    </row>
    <row r="1050" spans="1:11">
      <c r="A1050" s="269" t="s">
        <v>1944</v>
      </c>
      <c r="B1050" s="32">
        <v>1</v>
      </c>
      <c r="C1050" s="32">
        <v>0</v>
      </c>
      <c r="D1050" s="32">
        <v>0</v>
      </c>
      <c r="E1050" s="32">
        <v>0</v>
      </c>
      <c r="F1050" s="291">
        <v>3300</v>
      </c>
      <c r="G1050" s="291">
        <v>0</v>
      </c>
      <c r="H1050" s="291">
        <v>0</v>
      </c>
      <c r="I1050" s="291">
        <v>0</v>
      </c>
      <c r="J1050" s="291">
        <v>3300</v>
      </c>
      <c r="K1050" s="291">
        <v>3300</v>
      </c>
    </row>
    <row r="1051" spans="1:11">
      <c r="A1051" s="269" t="s">
        <v>1946</v>
      </c>
      <c r="B1051" s="32">
        <v>1</v>
      </c>
      <c r="C1051" s="32">
        <v>0</v>
      </c>
      <c r="D1051" s="32">
        <v>0</v>
      </c>
      <c r="E1051" s="32">
        <v>0</v>
      </c>
      <c r="F1051" s="291">
        <v>5.000000000000001E-2</v>
      </c>
      <c r="G1051" s="291">
        <v>0</v>
      </c>
      <c r="H1051" s="291">
        <v>0</v>
      </c>
      <c r="I1051" s="291">
        <v>0</v>
      </c>
      <c r="J1051" s="291">
        <v>5.000000000000001E-2</v>
      </c>
      <c r="K1051" s="291">
        <v>0.05</v>
      </c>
    </row>
    <row r="1052" spans="1:11">
      <c r="A1052" s="269" t="s">
        <v>1952</v>
      </c>
      <c r="B1052" s="32">
        <v>1</v>
      </c>
      <c r="C1052" s="32">
        <v>0</v>
      </c>
      <c r="D1052" s="32">
        <v>0</v>
      </c>
      <c r="E1052" s="32">
        <v>0</v>
      </c>
      <c r="F1052" s="291">
        <v>262.33333333333331</v>
      </c>
      <c r="G1052" s="291">
        <v>0</v>
      </c>
      <c r="H1052" s="291">
        <v>0</v>
      </c>
      <c r="I1052" s="291">
        <v>0</v>
      </c>
      <c r="J1052" s="291">
        <v>262.33333333333331</v>
      </c>
      <c r="K1052" s="291">
        <v>262.33332999999999</v>
      </c>
    </row>
    <row r="1053" spans="1:11">
      <c r="A1053" s="269" t="s">
        <v>1953</v>
      </c>
      <c r="B1053" s="32">
        <v>1</v>
      </c>
      <c r="C1053" s="32">
        <v>0</v>
      </c>
      <c r="D1053" s="32">
        <v>0</v>
      </c>
      <c r="E1053" s="32">
        <v>0</v>
      </c>
      <c r="F1053" s="291">
        <v>314</v>
      </c>
      <c r="G1053" s="291">
        <v>0</v>
      </c>
      <c r="H1053" s="291">
        <v>0</v>
      </c>
      <c r="I1053" s="291">
        <v>0</v>
      </c>
      <c r="J1053" s="291">
        <v>314</v>
      </c>
      <c r="K1053" s="291">
        <v>314</v>
      </c>
    </row>
  </sheetData>
  <autoFilter ref="J1:K1053" xr:uid="{653D7182-4BFF-4607-ACD3-A423E8CFA1DB}"/>
  <pageMargins left="0.7" right="0.7" top="0.75" bottom="0.75" header="0.3" footer="0.3"/>
  <pageSetup paperSize="9" orientation="portrait" horizontalDpi="4294967293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3F26-7AA0-4277-A225-693146AD33A0}">
  <sheetPr codeName="Sheet9"/>
  <dimension ref="A1:Y1749"/>
  <sheetViews>
    <sheetView topLeftCell="A1722" zoomScale="70" zoomScaleNormal="70" workbookViewId="0">
      <selection activeCell="I1749" sqref="I1749"/>
    </sheetView>
  </sheetViews>
  <sheetFormatPr defaultColWidth="8.7109375" defaultRowHeight="15"/>
  <cols>
    <col min="1" max="2" width="8.7109375" style="32"/>
    <col min="3" max="3" width="12.85546875" style="234" customWidth="1"/>
    <col min="4" max="4" width="16" style="235" customWidth="1"/>
    <col min="5" max="9" width="16" style="48" customWidth="1"/>
    <col min="10" max="10" width="11.5703125" style="236" bestFit="1" customWidth="1"/>
    <col min="11" max="25" width="11.5703125" style="236" customWidth="1"/>
    <col min="26" max="26" width="8.7109375" style="48"/>
    <col min="27" max="27" width="14" style="48" customWidth="1"/>
    <col min="28" max="16384" width="8.7109375" style="48"/>
  </cols>
  <sheetData>
    <row r="1" spans="1:25" ht="45">
      <c r="A1" s="29" t="s">
        <v>2108</v>
      </c>
      <c r="B1" s="29" t="s">
        <v>0</v>
      </c>
      <c r="C1" s="29" t="s">
        <v>1</v>
      </c>
      <c r="D1" s="33" t="s">
        <v>1954</v>
      </c>
      <c r="E1" s="29" t="s">
        <v>2109</v>
      </c>
      <c r="F1" s="29" t="s">
        <v>2110</v>
      </c>
      <c r="G1" s="29" t="s">
        <v>2111</v>
      </c>
      <c r="H1" s="29" t="s">
        <v>2112</v>
      </c>
      <c r="I1" s="29" t="s">
        <v>2113</v>
      </c>
      <c r="J1" s="30" t="s">
        <v>2114</v>
      </c>
      <c r="K1" s="30" t="s">
        <v>2115</v>
      </c>
      <c r="L1" s="30" t="s">
        <v>2116</v>
      </c>
      <c r="M1" s="30" t="s">
        <v>2117</v>
      </c>
      <c r="N1" s="30" t="s">
        <v>2118</v>
      </c>
      <c r="O1" s="30" t="s">
        <v>2119</v>
      </c>
      <c r="P1" s="30" t="s">
        <v>2120</v>
      </c>
      <c r="Q1" s="30" t="s">
        <v>2121</v>
      </c>
      <c r="R1" s="30" t="s">
        <v>2122</v>
      </c>
      <c r="S1" s="30" t="s">
        <v>2123</v>
      </c>
      <c r="T1" s="30" t="s">
        <v>2124</v>
      </c>
      <c r="U1" s="30" t="s">
        <v>2125</v>
      </c>
      <c r="V1" s="30" t="s">
        <v>2126</v>
      </c>
      <c r="W1" s="30" t="s">
        <v>2127</v>
      </c>
      <c r="X1" s="30" t="s">
        <v>2128</v>
      </c>
      <c r="Y1" s="30" t="s">
        <v>2129</v>
      </c>
    </row>
    <row r="2" spans="1:25">
      <c r="A2" s="32" t="s">
        <v>3</v>
      </c>
      <c r="B2" s="32" t="s">
        <v>4</v>
      </c>
      <c r="C2" s="328" t="s">
        <v>5</v>
      </c>
      <c r="D2" s="235">
        <v>10000</v>
      </c>
      <c r="E2" s="48" t="s">
        <v>4</v>
      </c>
      <c r="F2" s="48" t="s">
        <v>4</v>
      </c>
      <c r="G2" s="48" t="s">
        <v>4</v>
      </c>
      <c r="H2" s="48" t="s">
        <v>4</v>
      </c>
      <c r="I2" s="48" t="s">
        <v>4</v>
      </c>
      <c r="J2" s="236" t="s">
        <v>4</v>
      </c>
      <c r="K2" s="236" t="s">
        <v>4</v>
      </c>
      <c r="L2" s="236" t="s">
        <v>4</v>
      </c>
      <c r="M2" s="236" t="s">
        <v>4</v>
      </c>
      <c r="N2" s="236" t="s">
        <v>4</v>
      </c>
      <c r="O2" s="236" t="s">
        <v>4</v>
      </c>
      <c r="P2" s="236" t="s">
        <v>4</v>
      </c>
      <c r="Q2" s="236" t="s">
        <v>4</v>
      </c>
      <c r="R2" s="236" t="s">
        <v>4</v>
      </c>
      <c r="S2" s="236" t="s">
        <v>4</v>
      </c>
      <c r="T2" s="236" t="s">
        <v>4</v>
      </c>
      <c r="U2" s="236" t="s">
        <v>4</v>
      </c>
      <c r="V2" s="236">
        <v>106.10532917417818</v>
      </c>
      <c r="W2" s="236">
        <v>106.10533</v>
      </c>
      <c r="X2" s="291">
        <v>106.10532917417818</v>
      </c>
      <c r="Y2" s="236">
        <v>106.10533</v>
      </c>
    </row>
    <row r="3" spans="1:25">
      <c r="A3" s="32" t="s">
        <v>7</v>
      </c>
      <c r="B3" s="32" t="s">
        <v>4</v>
      </c>
      <c r="C3" s="328" t="s">
        <v>8</v>
      </c>
      <c r="D3" s="235">
        <v>1883</v>
      </c>
      <c r="E3" s="48" t="s">
        <v>4</v>
      </c>
      <c r="F3" s="48" t="s">
        <v>4</v>
      </c>
      <c r="G3" s="48" t="s">
        <v>4</v>
      </c>
      <c r="H3" s="48" t="s">
        <v>4</v>
      </c>
      <c r="I3" s="48" t="s">
        <v>8</v>
      </c>
      <c r="J3" s="236" t="s">
        <v>4</v>
      </c>
      <c r="K3" s="236" t="s">
        <v>4</v>
      </c>
      <c r="L3" s="236" t="s">
        <v>4</v>
      </c>
      <c r="M3" s="236" t="s">
        <v>4</v>
      </c>
      <c r="N3" s="236" t="s">
        <v>4</v>
      </c>
      <c r="O3" s="236" t="s">
        <v>4</v>
      </c>
      <c r="P3" s="236" t="s">
        <v>4</v>
      </c>
      <c r="Q3" s="236" t="s">
        <v>4</v>
      </c>
      <c r="R3" s="236" t="s">
        <v>4</v>
      </c>
      <c r="S3" s="236" t="s">
        <v>4</v>
      </c>
      <c r="T3" s="236">
        <v>116.77732817748529</v>
      </c>
      <c r="U3" s="236">
        <v>116.77733000000001</v>
      </c>
      <c r="V3" s="236" t="s">
        <v>4</v>
      </c>
      <c r="W3" s="236" t="s">
        <v>4</v>
      </c>
      <c r="X3" s="291">
        <v>116.77732817748529</v>
      </c>
      <c r="Y3" s="236">
        <v>116.77733000000001</v>
      </c>
    </row>
    <row r="4" spans="1:25">
      <c r="A4" s="32" t="s">
        <v>10</v>
      </c>
      <c r="B4" s="32" t="s">
        <v>4</v>
      </c>
      <c r="C4" s="328" t="s">
        <v>11</v>
      </c>
      <c r="D4" s="235">
        <v>1642</v>
      </c>
      <c r="E4" s="48" t="s">
        <v>4</v>
      </c>
      <c r="F4" s="48" t="s">
        <v>4</v>
      </c>
      <c r="G4" s="48" t="s">
        <v>4</v>
      </c>
      <c r="H4" s="48" t="s">
        <v>11</v>
      </c>
      <c r="I4" s="48" t="s">
        <v>8</v>
      </c>
      <c r="J4" s="236" t="s">
        <v>4</v>
      </c>
      <c r="K4" s="236" t="s">
        <v>4</v>
      </c>
      <c r="L4" s="236" t="s">
        <v>4</v>
      </c>
      <c r="M4" s="236" t="s">
        <v>4</v>
      </c>
      <c r="N4" s="236" t="s">
        <v>4</v>
      </c>
      <c r="O4" s="236" t="s">
        <v>4</v>
      </c>
      <c r="P4" s="236" t="s">
        <v>4</v>
      </c>
      <c r="Q4" s="236" t="s">
        <v>4</v>
      </c>
      <c r="R4" s="236">
        <v>116.09703917050764</v>
      </c>
      <c r="S4" s="236">
        <v>116.09704000000001</v>
      </c>
      <c r="T4" s="236" t="s">
        <v>4</v>
      </c>
      <c r="U4" s="236" t="s">
        <v>4</v>
      </c>
      <c r="V4" s="236" t="s">
        <v>4</v>
      </c>
      <c r="W4" s="236" t="s">
        <v>4</v>
      </c>
      <c r="X4" s="291">
        <v>116.09703917050764</v>
      </c>
      <c r="Y4" s="236">
        <v>116.09704000000001</v>
      </c>
    </row>
    <row r="5" spans="1:25">
      <c r="A5" s="32" t="s">
        <v>13</v>
      </c>
      <c r="B5" s="32" t="s">
        <v>4</v>
      </c>
      <c r="C5" s="328" t="s">
        <v>14</v>
      </c>
      <c r="D5" s="235">
        <v>370</v>
      </c>
      <c r="E5" s="48" t="s">
        <v>4</v>
      </c>
      <c r="F5" s="48" t="s">
        <v>4</v>
      </c>
      <c r="G5" s="48" t="s">
        <v>14</v>
      </c>
      <c r="H5" s="48" t="s">
        <v>11</v>
      </c>
      <c r="I5" s="48" t="s">
        <v>8</v>
      </c>
      <c r="J5" s="236" t="s">
        <v>4</v>
      </c>
      <c r="K5" s="236" t="s">
        <v>4</v>
      </c>
      <c r="L5" s="236" t="s">
        <v>4</v>
      </c>
      <c r="M5" s="236" t="s">
        <v>4</v>
      </c>
      <c r="N5" s="236" t="s">
        <v>4</v>
      </c>
      <c r="O5" s="236" t="s">
        <v>4</v>
      </c>
      <c r="P5" s="236">
        <v>108.66467425300551</v>
      </c>
      <c r="Q5" s="236">
        <v>108.66467</v>
      </c>
      <c r="R5" s="236" t="s">
        <v>4</v>
      </c>
      <c r="S5" s="236" t="s">
        <v>4</v>
      </c>
      <c r="T5" s="236" t="s">
        <v>4</v>
      </c>
      <c r="U5" s="236" t="s">
        <v>4</v>
      </c>
      <c r="V5" s="236" t="s">
        <v>4</v>
      </c>
      <c r="W5" s="236" t="s">
        <v>4</v>
      </c>
      <c r="X5" s="291">
        <v>108.66467425300551</v>
      </c>
      <c r="Y5" s="236">
        <v>108.66467</v>
      </c>
    </row>
    <row r="6" spans="1:25">
      <c r="A6" s="32" t="s">
        <v>16</v>
      </c>
      <c r="B6" s="32" t="s">
        <v>4</v>
      </c>
      <c r="C6" s="328" t="s">
        <v>17</v>
      </c>
      <c r="D6" s="235">
        <v>109</v>
      </c>
      <c r="E6" s="48" t="s">
        <v>4</v>
      </c>
      <c r="F6" s="48" t="s">
        <v>17</v>
      </c>
      <c r="G6" s="48" t="s">
        <v>14</v>
      </c>
      <c r="H6" s="48" t="s">
        <v>11</v>
      </c>
      <c r="I6" s="48" t="s">
        <v>8</v>
      </c>
      <c r="J6" s="236" t="s">
        <v>4</v>
      </c>
      <c r="K6" s="236" t="s">
        <v>4</v>
      </c>
      <c r="L6" s="236" t="s">
        <v>4</v>
      </c>
      <c r="M6" s="236" t="s">
        <v>4</v>
      </c>
      <c r="N6" s="236">
        <v>101.1317667489657</v>
      </c>
      <c r="O6" s="236">
        <v>101.13177</v>
      </c>
      <c r="P6" s="236" t="s">
        <v>4</v>
      </c>
      <c r="Q6" s="236" t="s">
        <v>4</v>
      </c>
      <c r="R6" s="236" t="s">
        <v>4</v>
      </c>
      <c r="S6" s="236" t="s">
        <v>4</v>
      </c>
      <c r="T6" s="236" t="s">
        <v>4</v>
      </c>
      <c r="U6" s="236" t="s">
        <v>4</v>
      </c>
      <c r="V6" s="236" t="s">
        <v>4</v>
      </c>
      <c r="W6" s="236" t="s">
        <v>4</v>
      </c>
      <c r="X6" s="291">
        <v>101.1317667489657</v>
      </c>
      <c r="Y6" s="236">
        <v>101.13177</v>
      </c>
    </row>
    <row r="7" spans="1:25">
      <c r="A7" s="32" t="s">
        <v>19</v>
      </c>
      <c r="B7" s="32" t="s">
        <v>20</v>
      </c>
      <c r="C7" s="328" t="s">
        <v>22</v>
      </c>
      <c r="D7" s="235">
        <v>103</v>
      </c>
      <c r="E7" s="48" t="s">
        <v>22</v>
      </c>
      <c r="F7" s="48" t="s">
        <v>17</v>
      </c>
      <c r="G7" s="48" t="s">
        <v>14</v>
      </c>
      <c r="H7" s="48" t="s">
        <v>11</v>
      </c>
      <c r="I7" s="48" t="s">
        <v>8</v>
      </c>
      <c r="J7" s="236" t="s">
        <v>4</v>
      </c>
      <c r="K7" s="236" t="s">
        <v>4</v>
      </c>
      <c r="L7" s="236">
        <v>101.49560037983929</v>
      </c>
      <c r="M7" s="236">
        <v>101.4956</v>
      </c>
      <c r="N7" s="236" t="s">
        <v>4</v>
      </c>
      <c r="O7" s="236" t="s">
        <v>4</v>
      </c>
      <c r="P7" s="236" t="s">
        <v>4</v>
      </c>
      <c r="Q7" s="236" t="s">
        <v>4</v>
      </c>
      <c r="R7" s="236" t="s">
        <v>4</v>
      </c>
      <c r="S7" s="236" t="s">
        <v>4</v>
      </c>
      <c r="T7" s="236" t="s">
        <v>4</v>
      </c>
      <c r="U7" s="236" t="s">
        <v>4</v>
      </c>
      <c r="V7" s="236" t="s">
        <v>4</v>
      </c>
      <c r="W7" s="236" t="s">
        <v>4</v>
      </c>
      <c r="X7" s="291">
        <v>101.49560037983929</v>
      </c>
      <c r="Y7" s="236">
        <v>101.4956</v>
      </c>
    </row>
    <row r="8" spans="1:25">
      <c r="A8" s="32" t="s">
        <v>23</v>
      </c>
      <c r="B8" s="32" t="s">
        <v>20</v>
      </c>
      <c r="C8" s="328" t="s">
        <v>24</v>
      </c>
      <c r="D8" s="235">
        <v>91</v>
      </c>
      <c r="E8" s="48" t="s">
        <v>22</v>
      </c>
      <c r="F8" s="48" t="s">
        <v>17</v>
      </c>
      <c r="G8" s="48" t="s">
        <v>14</v>
      </c>
      <c r="H8" s="48" t="s">
        <v>11</v>
      </c>
      <c r="I8" s="48" t="s">
        <v>8</v>
      </c>
      <c r="J8" s="236">
        <v>101.94265779297807</v>
      </c>
      <c r="K8" s="236">
        <v>101.94266</v>
      </c>
      <c r="L8" s="236" t="s">
        <v>4</v>
      </c>
      <c r="M8" s="236" t="s">
        <v>4</v>
      </c>
      <c r="N8" s="236" t="s">
        <v>4</v>
      </c>
      <c r="O8" s="236" t="s">
        <v>4</v>
      </c>
      <c r="P8" s="236" t="s">
        <v>4</v>
      </c>
      <c r="Q8" s="236" t="s">
        <v>4</v>
      </c>
      <c r="R8" s="236" t="s">
        <v>4</v>
      </c>
      <c r="S8" s="236" t="s">
        <v>4</v>
      </c>
      <c r="T8" s="236" t="s">
        <v>4</v>
      </c>
      <c r="U8" s="236" t="s">
        <v>4</v>
      </c>
      <c r="V8" s="236" t="s">
        <v>4</v>
      </c>
      <c r="W8" s="236" t="s">
        <v>4</v>
      </c>
      <c r="X8" s="291">
        <v>101.94265779297807</v>
      </c>
      <c r="Y8" s="236">
        <v>101.94266</v>
      </c>
    </row>
    <row r="9" spans="1:25">
      <c r="A9" s="32" t="s">
        <v>23</v>
      </c>
      <c r="B9" s="32" t="s">
        <v>20</v>
      </c>
      <c r="C9" s="328" t="s">
        <v>25</v>
      </c>
      <c r="D9" s="235">
        <v>7</v>
      </c>
      <c r="E9" s="48" t="s">
        <v>22</v>
      </c>
      <c r="F9" s="48" t="s">
        <v>17</v>
      </c>
      <c r="G9" s="48" t="s">
        <v>14</v>
      </c>
      <c r="H9" s="48" t="s">
        <v>11</v>
      </c>
      <c r="I9" s="48" t="s">
        <v>8</v>
      </c>
      <c r="J9" s="236">
        <v>102.13003198684886</v>
      </c>
      <c r="K9" s="236">
        <v>102.13003</v>
      </c>
      <c r="L9" s="236" t="s">
        <v>4</v>
      </c>
      <c r="M9" s="236" t="s">
        <v>4</v>
      </c>
      <c r="N9" s="236" t="s">
        <v>4</v>
      </c>
      <c r="O9" s="236" t="s">
        <v>4</v>
      </c>
      <c r="P9" s="236" t="s">
        <v>4</v>
      </c>
      <c r="Q9" s="236" t="s">
        <v>4</v>
      </c>
      <c r="R9" s="236" t="s">
        <v>4</v>
      </c>
      <c r="S9" s="236" t="s">
        <v>4</v>
      </c>
      <c r="T9" s="236" t="s">
        <v>4</v>
      </c>
      <c r="U9" s="236" t="s">
        <v>4</v>
      </c>
      <c r="V9" s="236" t="s">
        <v>4</v>
      </c>
      <c r="W9" s="236" t="s">
        <v>4</v>
      </c>
      <c r="X9" s="291">
        <v>102.13003198684886</v>
      </c>
      <c r="Y9" s="236">
        <v>102.13003</v>
      </c>
    </row>
    <row r="10" spans="1:25">
      <c r="A10" s="32" t="s">
        <v>23</v>
      </c>
      <c r="B10" s="32" t="s">
        <v>20</v>
      </c>
      <c r="C10" s="328" t="s">
        <v>26</v>
      </c>
      <c r="D10" s="235">
        <v>2</v>
      </c>
      <c r="E10" s="48" t="s">
        <v>22</v>
      </c>
      <c r="F10" s="48" t="s">
        <v>17</v>
      </c>
      <c r="G10" s="48" t="s">
        <v>14</v>
      </c>
      <c r="H10" s="48" t="s">
        <v>11</v>
      </c>
      <c r="I10" s="48" t="s">
        <v>8</v>
      </c>
      <c r="J10" s="236">
        <v>100.5227581463737</v>
      </c>
      <c r="K10" s="236">
        <v>100.52276000000001</v>
      </c>
      <c r="L10" s="236" t="s">
        <v>4</v>
      </c>
      <c r="M10" s="236" t="s">
        <v>4</v>
      </c>
      <c r="N10" s="236" t="s">
        <v>4</v>
      </c>
      <c r="O10" s="236" t="s">
        <v>4</v>
      </c>
      <c r="P10" s="236" t="s">
        <v>4</v>
      </c>
      <c r="Q10" s="236" t="s">
        <v>4</v>
      </c>
      <c r="R10" s="236" t="s">
        <v>4</v>
      </c>
      <c r="S10" s="236" t="s">
        <v>4</v>
      </c>
      <c r="T10" s="236" t="s">
        <v>4</v>
      </c>
      <c r="U10" s="236" t="s">
        <v>4</v>
      </c>
      <c r="V10" s="236" t="s">
        <v>4</v>
      </c>
      <c r="W10" s="236" t="s">
        <v>4</v>
      </c>
      <c r="X10" s="291">
        <v>100.5227581463737</v>
      </c>
      <c r="Y10" s="236">
        <v>100.52276000000001</v>
      </c>
    </row>
    <row r="11" spans="1:25">
      <c r="A11" s="32" t="s">
        <v>23</v>
      </c>
      <c r="B11" s="32" t="s">
        <v>20</v>
      </c>
      <c r="C11" s="328" t="s">
        <v>27</v>
      </c>
      <c r="D11" s="235">
        <v>3</v>
      </c>
      <c r="E11" s="48" t="s">
        <v>22</v>
      </c>
      <c r="F11" s="48" t="s">
        <v>17</v>
      </c>
      <c r="G11" s="48" t="s">
        <v>14</v>
      </c>
      <c r="H11" s="48" t="s">
        <v>11</v>
      </c>
      <c r="I11" s="48" t="s">
        <v>8</v>
      </c>
      <c r="J11" s="236">
        <v>87.103079920584008</v>
      </c>
      <c r="K11" s="236">
        <v>87.103080000000006</v>
      </c>
      <c r="L11" s="236" t="s">
        <v>4</v>
      </c>
      <c r="M11" s="236" t="s">
        <v>4</v>
      </c>
      <c r="N11" s="236" t="s">
        <v>4</v>
      </c>
      <c r="O11" s="236" t="s">
        <v>4</v>
      </c>
      <c r="P11" s="236" t="s">
        <v>4</v>
      </c>
      <c r="Q11" s="236" t="s">
        <v>4</v>
      </c>
      <c r="R11" s="236" t="s">
        <v>4</v>
      </c>
      <c r="S11" s="236" t="s">
        <v>4</v>
      </c>
      <c r="T11" s="236" t="s">
        <v>4</v>
      </c>
      <c r="U11" s="236" t="s">
        <v>4</v>
      </c>
      <c r="V11" s="236" t="s">
        <v>4</v>
      </c>
      <c r="W11" s="236" t="s">
        <v>4</v>
      </c>
      <c r="X11" s="291">
        <v>87.103079920584008</v>
      </c>
      <c r="Y11" s="236">
        <v>87.103080000000006</v>
      </c>
    </row>
    <row r="12" spans="1:25">
      <c r="A12" s="32" t="s">
        <v>19</v>
      </c>
      <c r="B12" s="32" t="s">
        <v>20</v>
      </c>
      <c r="C12" s="328" t="s">
        <v>28</v>
      </c>
      <c r="D12" s="235">
        <v>6</v>
      </c>
      <c r="E12" s="48" t="s">
        <v>28</v>
      </c>
      <c r="F12" s="48" t="s">
        <v>17</v>
      </c>
      <c r="G12" s="48" t="s">
        <v>14</v>
      </c>
      <c r="H12" s="48" t="s">
        <v>11</v>
      </c>
      <c r="I12" s="48" t="s">
        <v>8</v>
      </c>
      <c r="J12" s="236" t="s">
        <v>4</v>
      </c>
      <c r="K12" s="236" t="s">
        <v>4</v>
      </c>
      <c r="L12" s="236">
        <v>94.88595608563584</v>
      </c>
      <c r="M12" s="236">
        <v>94.885959999999997</v>
      </c>
      <c r="N12" s="236" t="s">
        <v>4</v>
      </c>
      <c r="O12" s="236" t="s">
        <v>4</v>
      </c>
      <c r="P12" s="236" t="s">
        <v>4</v>
      </c>
      <c r="Q12" s="236" t="s">
        <v>4</v>
      </c>
      <c r="R12" s="236" t="s">
        <v>4</v>
      </c>
      <c r="S12" s="236" t="s">
        <v>4</v>
      </c>
      <c r="T12" s="236" t="s">
        <v>4</v>
      </c>
      <c r="U12" s="236" t="s">
        <v>4</v>
      </c>
      <c r="V12" s="236" t="s">
        <v>4</v>
      </c>
      <c r="W12" s="236" t="s">
        <v>4</v>
      </c>
      <c r="X12" s="291">
        <v>94.88595608563584</v>
      </c>
      <c r="Y12" s="236">
        <v>94.885959999999997</v>
      </c>
    </row>
    <row r="13" spans="1:25">
      <c r="A13" s="32" t="s">
        <v>23</v>
      </c>
      <c r="B13" s="32" t="s">
        <v>20</v>
      </c>
      <c r="C13" s="328" t="s">
        <v>29</v>
      </c>
      <c r="D13" s="235">
        <v>6</v>
      </c>
      <c r="E13" s="48" t="s">
        <v>28</v>
      </c>
      <c r="F13" s="48" t="s">
        <v>17</v>
      </c>
      <c r="G13" s="48" t="s">
        <v>14</v>
      </c>
      <c r="H13" s="48" t="s">
        <v>11</v>
      </c>
      <c r="I13" s="48" t="s">
        <v>8</v>
      </c>
      <c r="J13" s="236">
        <v>94.88595608563584</v>
      </c>
      <c r="K13" s="236">
        <v>94.885959999999997</v>
      </c>
      <c r="L13" s="236" t="s">
        <v>4</v>
      </c>
      <c r="M13" s="236" t="s">
        <v>4</v>
      </c>
      <c r="N13" s="236" t="s">
        <v>4</v>
      </c>
      <c r="O13" s="236" t="s">
        <v>4</v>
      </c>
      <c r="P13" s="236" t="s">
        <v>4</v>
      </c>
      <c r="Q13" s="236" t="s">
        <v>4</v>
      </c>
      <c r="R13" s="236" t="s">
        <v>4</v>
      </c>
      <c r="S13" s="236" t="s">
        <v>4</v>
      </c>
      <c r="T13" s="236" t="s">
        <v>4</v>
      </c>
      <c r="U13" s="236" t="s">
        <v>4</v>
      </c>
      <c r="V13" s="236" t="s">
        <v>4</v>
      </c>
      <c r="W13" s="236" t="s">
        <v>4</v>
      </c>
      <c r="X13" s="291">
        <v>94.88595608563584</v>
      </c>
      <c r="Y13" s="236">
        <v>94.885959999999997</v>
      </c>
    </row>
    <row r="14" spans="1:25">
      <c r="A14" s="32" t="s">
        <v>16</v>
      </c>
      <c r="B14" s="32" t="s">
        <v>4</v>
      </c>
      <c r="C14" s="328" t="s">
        <v>30</v>
      </c>
      <c r="D14" s="235">
        <v>14</v>
      </c>
      <c r="E14" s="48" t="s">
        <v>4</v>
      </c>
      <c r="F14" s="48" t="s">
        <v>30</v>
      </c>
      <c r="G14" s="48" t="s">
        <v>14</v>
      </c>
      <c r="H14" s="48" t="s">
        <v>11</v>
      </c>
      <c r="I14" s="48" t="s">
        <v>8</v>
      </c>
      <c r="J14" s="236" t="s">
        <v>4</v>
      </c>
      <c r="K14" s="236" t="s">
        <v>4</v>
      </c>
      <c r="L14" s="236" t="s">
        <v>4</v>
      </c>
      <c r="M14" s="236" t="s">
        <v>4</v>
      </c>
      <c r="N14" s="236">
        <v>103.80910482940983</v>
      </c>
      <c r="O14" s="236">
        <v>103.8091</v>
      </c>
      <c r="P14" s="236" t="s">
        <v>4</v>
      </c>
      <c r="Q14" s="236" t="s">
        <v>4</v>
      </c>
      <c r="R14" s="236" t="s">
        <v>4</v>
      </c>
      <c r="S14" s="236" t="s">
        <v>4</v>
      </c>
      <c r="T14" s="236" t="s">
        <v>4</v>
      </c>
      <c r="U14" s="236" t="s">
        <v>4</v>
      </c>
      <c r="V14" s="236" t="s">
        <v>4</v>
      </c>
      <c r="W14" s="236" t="s">
        <v>4</v>
      </c>
      <c r="X14" s="291">
        <v>103.80910482940983</v>
      </c>
      <c r="Y14" s="236">
        <v>103.8091</v>
      </c>
    </row>
    <row r="15" spans="1:25">
      <c r="A15" s="32" t="s">
        <v>19</v>
      </c>
      <c r="B15" s="32" t="s">
        <v>32</v>
      </c>
      <c r="C15" s="328" t="s">
        <v>33</v>
      </c>
      <c r="D15" s="235">
        <v>6</v>
      </c>
      <c r="E15" s="48" t="s">
        <v>33</v>
      </c>
      <c r="F15" s="48" t="s">
        <v>30</v>
      </c>
      <c r="G15" s="48" t="s">
        <v>14</v>
      </c>
      <c r="H15" s="48" t="s">
        <v>11</v>
      </c>
      <c r="I15" s="48" t="s">
        <v>8</v>
      </c>
      <c r="J15" s="236" t="s">
        <v>4</v>
      </c>
      <c r="K15" s="236" t="s">
        <v>4</v>
      </c>
      <c r="L15" s="236">
        <v>92.741034585513944</v>
      </c>
      <c r="M15" s="236">
        <v>92.741029999999995</v>
      </c>
      <c r="N15" s="236" t="s">
        <v>4</v>
      </c>
      <c r="O15" s="236" t="s">
        <v>4</v>
      </c>
      <c r="P15" s="236" t="s">
        <v>4</v>
      </c>
      <c r="Q15" s="236" t="s">
        <v>4</v>
      </c>
      <c r="R15" s="236" t="s">
        <v>4</v>
      </c>
      <c r="S15" s="236" t="s">
        <v>4</v>
      </c>
      <c r="T15" s="236" t="s">
        <v>4</v>
      </c>
      <c r="U15" s="236" t="s">
        <v>4</v>
      </c>
      <c r="V15" s="236" t="s">
        <v>4</v>
      </c>
      <c r="W15" s="236" t="s">
        <v>4</v>
      </c>
      <c r="X15" s="291">
        <v>92.741034585513944</v>
      </c>
      <c r="Y15" s="236">
        <v>92.741029999999995</v>
      </c>
    </row>
    <row r="16" spans="1:25">
      <c r="A16" s="32" t="s">
        <v>23</v>
      </c>
      <c r="B16" s="32" t="s">
        <v>32</v>
      </c>
      <c r="C16" s="328" t="s">
        <v>34</v>
      </c>
      <c r="D16" s="235">
        <v>1.56508</v>
      </c>
      <c r="E16" s="48" t="s">
        <v>33</v>
      </c>
      <c r="F16" s="48" t="s">
        <v>30</v>
      </c>
      <c r="G16" s="48" t="s">
        <v>14</v>
      </c>
      <c r="H16" s="48" t="s">
        <v>11</v>
      </c>
      <c r="I16" s="48" t="s">
        <v>8</v>
      </c>
      <c r="J16" s="236">
        <v>109.00021663952224</v>
      </c>
      <c r="K16" s="236">
        <v>109.00022</v>
      </c>
      <c r="L16" s="236" t="s">
        <v>4</v>
      </c>
      <c r="M16" s="236" t="s">
        <v>4</v>
      </c>
      <c r="N16" s="236" t="s">
        <v>4</v>
      </c>
      <c r="O16" s="236" t="s">
        <v>4</v>
      </c>
      <c r="P16" s="236" t="s">
        <v>4</v>
      </c>
      <c r="Q16" s="236" t="s">
        <v>4</v>
      </c>
      <c r="R16" s="236" t="s">
        <v>4</v>
      </c>
      <c r="S16" s="236" t="s">
        <v>4</v>
      </c>
      <c r="T16" s="236" t="s">
        <v>4</v>
      </c>
      <c r="U16" s="236" t="s">
        <v>4</v>
      </c>
      <c r="V16" s="236" t="s">
        <v>4</v>
      </c>
      <c r="W16" s="236" t="s">
        <v>4</v>
      </c>
      <c r="X16" s="291">
        <v>109.00021663952224</v>
      </c>
      <c r="Y16" s="236">
        <v>109.00022</v>
      </c>
    </row>
    <row r="17" spans="1:25">
      <c r="A17" s="32" t="s">
        <v>23</v>
      </c>
      <c r="B17" s="32" t="s">
        <v>32</v>
      </c>
      <c r="C17" s="328" t="s">
        <v>35</v>
      </c>
      <c r="D17" s="235">
        <v>1.56508</v>
      </c>
      <c r="E17" s="48" t="s">
        <v>33</v>
      </c>
      <c r="F17" s="48" t="s">
        <v>30</v>
      </c>
      <c r="G17" s="48" t="s">
        <v>14</v>
      </c>
      <c r="H17" s="48" t="s">
        <v>11</v>
      </c>
      <c r="I17" s="48" t="s">
        <v>8</v>
      </c>
      <c r="J17" s="236">
        <v>100.82971095905899</v>
      </c>
      <c r="K17" s="236">
        <v>100.82971000000001</v>
      </c>
      <c r="L17" s="236" t="s">
        <v>4</v>
      </c>
      <c r="M17" s="236" t="s">
        <v>4</v>
      </c>
      <c r="N17" s="236" t="s">
        <v>4</v>
      </c>
      <c r="O17" s="236" t="s">
        <v>4</v>
      </c>
      <c r="P17" s="236" t="s">
        <v>4</v>
      </c>
      <c r="Q17" s="236" t="s">
        <v>4</v>
      </c>
      <c r="R17" s="236" t="s">
        <v>4</v>
      </c>
      <c r="S17" s="236" t="s">
        <v>4</v>
      </c>
      <c r="T17" s="236" t="s">
        <v>4</v>
      </c>
      <c r="U17" s="236" t="s">
        <v>4</v>
      </c>
      <c r="V17" s="236" t="s">
        <v>4</v>
      </c>
      <c r="W17" s="236" t="s">
        <v>4</v>
      </c>
      <c r="X17" s="291">
        <v>100.82971095905899</v>
      </c>
      <c r="Y17" s="236">
        <v>100.82971000000001</v>
      </c>
    </row>
    <row r="18" spans="1:25">
      <c r="A18" s="32" t="s">
        <v>23</v>
      </c>
      <c r="B18" s="32" t="s">
        <v>32</v>
      </c>
      <c r="C18" s="328" t="s">
        <v>36</v>
      </c>
      <c r="D18" s="235">
        <v>1.56508</v>
      </c>
      <c r="E18" s="48" t="s">
        <v>33</v>
      </c>
      <c r="F18" s="48" t="s">
        <v>30</v>
      </c>
      <c r="G18" s="48" t="s">
        <v>14</v>
      </c>
      <c r="H18" s="48" t="s">
        <v>11</v>
      </c>
      <c r="I18" s="48" t="s">
        <v>8</v>
      </c>
      <c r="J18" s="236">
        <v>77.710080575865803</v>
      </c>
      <c r="K18" s="236">
        <v>77.710080000000005</v>
      </c>
      <c r="L18" s="236" t="s">
        <v>4</v>
      </c>
      <c r="M18" s="236" t="s">
        <v>4</v>
      </c>
      <c r="N18" s="236" t="s">
        <v>4</v>
      </c>
      <c r="O18" s="236" t="s">
        <v>4</v>
      </c>
      <c r="P18" s="236" t="s">
        <v>4</v>
      </c>
      <c r="Q18" s="236" t="s">
        <v>4</v>
      </c>
      <c r="R18" s="236" t="s">
        <v>4</v>
      </c>
      <c r="S18" s="236" t="s">
        <v>4</v>
      </c>
      <c r="T18" s="236" t="s">
        <v>4</v>
      </c>
      <c r="U18" s="236" t="s">
        <v>4</v>
      </c>
      <c r="V18" s="236" t="s">
        <v>4</v>
      </c>
      <c r="W18" s="236" t="s">
        <v>4</v>
      </c>
      <c r="X18" s="291">
        <v>77.710080575865803</v>
      </c>
      <c r="Y18" s="236">
        <v>77.710080000000005</v>
      </c>
    </row>
    <row r="19" spans="1:25">
      <c r="A19" s="32" t="s">
        <v>23</v>
      </c>
      <c r="B19" s="32" t="s">
        <v>32</v>
      </c>
      <c r="C19" s="328" t="s">
        <v>2143</v>
      </c>
      <c r="D19" s="235">
        <v>1.56508</v>
      </c>
      <c r="E19" s="48" t="s">
        <v>33</v>
      </c>
      <c r="F19" s="48" t="s">
        <v>30</v>
      </c>
      <c r="G19" s="48" t="s">
        <v>14</v>
      </c>
      <c r="H19" s="48" t="s">
        <v>11</v>
      </c>
      <c r="I19" s="48" t="s">
        <v>8</v>
      </c>
      <c r="J19" s="236">
        <v>86.615277887169626</v>
      </c>
      <c r="K19" s="236">
        <v>86.615279999999998</v>
      </c>
      <c r="L19" s="236" t="s">
        <v>4</v>
      </c>
      <c r="M19" s="236" t="s">
        <v>4</v>
      </c>
      <c r="N19" s="236" t="s">
        <v>4</v>
      </c>
      <c r="O19" s="236" t="s">
        <v>4</v>
      </c>
      <c r="P19" s="236" t="s">
        <v>4</v>
      </c>
      <c r="Q19" s="236" t="s">
        <v>4</v>
      </c>
      <c r="R19" s="236" t="s">
        <v>4</v>
      </c>
      <c r="S19" s="236" t="s">
        <v>4</v>
      </c>
      <c r="T19" s="236" t="s">
        <v>4</v>
      </c>
      <c r="U19" s="236" t="s">
        <v>4</v>
      </c>
      <c r="V19" s="236" t="s">
        <v>4</v>
      </c>
      <c r="W19" s="236" t="s">
        <v>4</v>
      </c>
      <c r="X19" s="291">
        <v>86.615277887169626</v>
      </c>
      <c r="Y19" s="236">
        <v>86.615279999999998</v>
      </c>
    </row>
    <row r="20" spans="1:25">
      <c r="A20" s="32" t="s">
        <v>19</v>
      </c>
      <c r="B20" s="32" t="s">
        <v>32</v>
      </c>
      <c r="C20" s="328" t="s">
        <v>37</v>
      </c>
      <c r="D20" s="235">
        <v>2</v>
      </c>
      <c r="E20" s="48" t="s">
        <v>37</v>
      </c>
      <c r="F20" s="48" t="s">
        <v>30</v>
      </c>
      <c r="G20" s="48" t="s">
        <v>14</v>
      </c>
      <c r="H20" s="48" t="s">
        <v>11</v>
      </c>
      <c r="I20" s="48" t="s">
        <v>8</v>
      </c>
      <c r="J20" s="236" t="s">
        <v>4</v>
      </c>
      <c r="K20" s="236" t="s">
        <v>4</v>
      </c>
      <c r="L20" s="236">
        <v>120.47236608942771</v>
      </c>
      <c r="M20" s="236">
        <v>120.47237</v>
      </c>
      <c r="N20" s="236" t="s">
        <v>4</v>
      </c>
      <c r="O20" s="236" t="s">
        <v>4</v>
      </c>
      <c r="P20" s="236" t="s">
        <v>4</v>
      </c>
      <c r="Q20" s="236" t="s">
        <v>4</v>
      </c>
      <c r="R20" s="236" t="s">
        <v>4</v>
      </c>
      <c r="S20" s="236" t="s">
        <v>4</v>
      </c>
      <c r="T20" s="236" t="s">
        <v>4</v>
      </c>
      <c r="U20" s="236" t="s">
        <v>4</v>
      </c>
      <c r="V20" s="236" t="s">
        <v>4</v>
      </c>
      <c r="W20" s="236" t="s">
        <v>4</v>
      </c>
      <c r="X20" s="291">
        <v>120.47236608942771</v>
      </c>
      <c r="Y20" s="236">
        <v>120.47237</v>
      </c>
    </row>
    <row r="21" spans="1:25">
      <c r="A21" s="32" t="s">
        <v>23</v>
      </c>
      <c r="B21" s="32" t="s">
        <v>32</v>
      </c>
      <c r="C21" s="328" t="s">
        <v>38</v>
      </c>
      <c r="D21" s="235">
        <v>1.41421</v>
      </c>
      <c r="E21" s="48" t="s">
        <v>37</v>
      </c>
      <c r="F21" s="48" t="s">
        <v>30</v>
      </c>
      <c r="G21" s="48" t="s">
        <v>14</v>
      </c>
      <c r="H21" s="48" t="s">
        <v>11</v>
      </c>
      <c r="I21" s="48" t="s">
        <v>8</v>
      </c>
      <c r="J21" s="236">
        <v>117.55883859405233</v>
      </c>
      <c r="K21" s="236">
        <v>117.55884</v>
      </c>
      <c r="L21" s="236" t="s">
        <v>4</v>
      </c>
      <c r="M21" s="236" t="s">
        <v>4</v>
      </c>
      <c r="N21" s="236" t="s">
        <v>4</v>
      </c>
      <c r="O21" s="236" t="s">
        <v>4</v>
      </c>
      <c r="P21" s="236" t="s">
        <v>4</v>
      </c>
      <c r="Q21" s="236" t="s">
        <v>4</v>
      </c>
      <c r="R21" s="236" t="s">
        <v>4</v>
      </c>
      <c r="S21" s="236" t="s">
        <v>4</v>
      </c>
      <c r="T21" s="236" t="s">
        <v>4</v>
      </c>
      <c r="U21" s="236" t="s">
        <v>4</v>
      </c>
      <c r="V21" s="236" t="s">
        <v>4</v>
      </c>
      <c r="W21" s="236" t="s">
        <v>4</v>
      </c>
      <c r="X21" s="291">
        <v>117.55883859405233</v>
      </c>
      <c r="Y21" s="236">
        <v>117.55884</v>
      </c>
    </row>
    <row r="22" spans="1:25">
      <c r="A22" s="32" t="s">
        <v>23</v>
      </c>
      <c r="B22" s="32" t="s">
        <v>32</v>
      </c>
      <c r="C22" s="328" t="s">
        <v>39</v>
      </c>
      <c r="D22" s="235">
        <v>1.41421</v>
      </c>
      <c r="E22" s="48" t="s">
        <v>37</v>
      </c>
      <c r="F22" s="48" t="s">
        <v>30</v>
      </c>
      <c r="G22" s="48" t="s">
        <v>14</v>
      </c>
      <c r="H22" s="48" t="s">
        <v>11</v>
      </c>
      <c r="I22" s="48" t="s">
        <v>8</v>
      </c>
      <c r="J22" s="236">
        <v>123.45810119222612</v>
      </c>
      <c r="K22" s="236">
        <v>123.4581</v>
      </c>
      <c r="L22" s="236" t="s">
        <v>4</v>
      </c>
      <c r="M22" s="236" t="s">
        <v>4</v>
      </c>
      <c r="N22" s="236" t="s">
        <v>4</v>
      </c>
      <c r="O22" s="236" t="s">
        <v>4</v>
      </c>
      <c r="P22" s="236" t="s">
        <v>4</v>
      </c>
      <c r="Q22" s="236" t="s">
        <v>4</v>
      </c>
      <c r="R22" s="236" t="s">
        <v>4</v>
      </c>
      <c r="S22" s="236" t="s">
        <v>4</v>
      </c>
      <c r="T22" s="236" t="s">
        <v>4</v>
      </c>
      <c r="U22" s="236" t="s">
        <v>4</v>
      </c>
      <c r="V22" s="236" t="s">
        <v>4</v>
      </c>
      <c r="W22" s="236" t="s">
        <v>4</v>
      </c>
      <c r="X22" s="291">
        <v>123.45810119222612</v>
      </c>
      <c r="Y22" s="236">
        <v>123.4581</v>
      </c>
    </row>
    <row r="23" spans="1:25">
      <c r="A23" s="32" t="s">
        <v>19</v>
      </c>
      <c r="B23" s="32" t="s">
        <v>20</v>
      </c>
      <c r="C23" s="328" t="s">
        <v>40</v>
      </c>
      <c r="D23" s="235">
        <v>6</v>
      </c>
      <c r="E23" s="48" t="s">
        <v>40</v>
      </c>
      <c r="F23" s="48" t="s">
        <v>30</v>
      </c>
      <c r="G23" s="48" t="s">
        <v>14</v>
      </c>
      <c r="H23" s="48" t="s">
        <v>11</v>
      </c>
      <c r="I23" s="48" t="s">
        <v>8</v>
      </c>
      <c r="J23" s="236" t="s">
        <v>4</v>
      </c>
      <c r="K23" s="236" t="s">
        <v>4</v>
      </c>
      <c r="L23" s="236">
        <v>109.32275465329975</v>
      </c>
      <c r="M23" s="236">
        <v>109.32275</v>
      </c>
      <c r="N23" s="236" t="s">
        <v>4</v>
      </c>
      <c r="O23" s="236" t="s">
        <v>4</v>
      </c>
      <c r="P23" s="236" t="s">
        <v>4</v>
      </c>
      <c r="Q23" s="236" t="s">
        <v>4</v>
      </c>
      <c r="R23" s="236" t="s">
        <v>4</v>
      </c>
      <c r="S23" s="236" t="s">
        <v>4</v>
      </c>
      <c r="T23" s="236" t="s">
        <v>4</v>
      </c>
      <c r="U23" s="236" t="s">
        <v>4</v>
      </c>
      <c r="V23" s="236" t="s">
        <v>4</v>
      </c>
      <c r="W23" s="236" t="s">
        <v>4</v>
      </c>
      <c r="X23" s="291">
        <v>109.32275465329975</v>
      </c>
      <c r="Y23" s="236">
        <v>109.32275</v>
      </c>
    </row>
    <row r="24" spans="1:25">
      <c r="A24" s="32" t="s">
        <v>23</v>
      </c>
      <c r="B24" s="32" t="s">
        <v>20</v>
      </c>
      <c r="C24" s="328" t="s">
        <v>41</v>
      </c>
      <c r="D24" s="235">
        <v>1</v>
      </c>
      <c r="E24" s="48" t="s">
        <v>40</v>
      </c>
      <c r="F24" s="48" t="s">
        <v>30</v>
      </c>
      <c r="G24" s="48" t="s">
        <v>14</v>
      </c>
      <c r="H24" s="48" t="s">
        <v>11</v>
      </c>
      <c r="I24" s="48" t="s">
        <v>8</v>
      </c>
      <c r="J24" s="236">
        <v>100.64314088989589</v>
      </c>
      <c r="K24" s="236">
        <v>100.64314</v>
      </c>
      <c r="L24" s="236" t="s">
        <v>4</v>
      </c>
      <c r="M24" s="236" t="s">
        <v>4</v>
      </c>
      <c r="N24" s="236" t="s">
        <v>4</v>
      </c>
      <c r="O24" s="236" t="s">
        <v>4</v>
      </c>
      <c r="P24" s="236" t="s">
        <v>4</v>
      </c>
      <c r="Q24" s="236" t="s">
        <v>4</v>
      </c>
      <c r="R24" s="236" t="s">
        <v>4</v>
      </c>
      <c r="S24" s="236" t="s">
        <v>4</v>
      </c>
      <c r="T24" s="236" t="s">
        <v>4</v>
      </c>
      <c r="U24" s="236" t="s">
        <v>4</v>
      </c>
      <c r="V24" s="236" t="s">
        <v>4</v>
      </c>
      <c r="W24" s="236" t="s">
        <v>4</v>
      </c>
      <c r="X24" s="291">
        <v>100.64314088989589</v>
      </c>
      <c r="Y24" s="236">
        <v>100.64314</v>
      </c>
    </row>
    <row r="25" spans="1:25">
      <c r="A25" s="32" t="s">
        <v>23</v>
      </c>
      <c r="B25" s="32" t="s">
        <v>20</v>
      </c>
      <c r="C25" s="328" t="s">
        <v>42</v>
      </c>
      <c r="D25" s="235">
        <v>1</v>
      </c>
      <c r="E25" s="48" t="s">
        <v>40</v>
      </c>
      <c r="F25" s="48" t="s">
        <v>30</v>
      </c>
      <c r="G25" s="48" t="s">
        <v>14</v>
      </c>
      <c r="H25" s="48" t="s">
        <v>11</v>
      </c>
      <c r="I25" s="48" t="s">
        <v>8</v>
      </c>
      <c r="J25" s="236">
        <v>122.64581653605283</v>
      </c>
      <c r="K25" s="236">
        <v>122.64582</v>
      </c>
      <c r="L25" s="236" t="s">
        <v>4</v>
      </c>
      <c r="M25" s="236" t="s">
        <v>4</v>
      </c>
      <c r="N25" s="236" t="s">
        <v>4</v>
      </c>
      <c r="O25" s="236" t="s">
        <v>4</v>
      </c>
      <c r="P25" s="236" t="s">
        <v>4</v>
      </c>
      <c r="Q25" s="236" t="s">
        <v>4</v>
      </c>
      <c r="R25" s="236" t="s">
        <v>4</v>
      </c>
      <c r="S25" s="236" t="s">
        <v>4</v>
      </c>
      <c r="T25" s="236" t="s">
        <v>4</v>
      </c>
      <c r="U25" s="236" t="s">
        <v>4</v>
      </c>
      <c r="V25" s="236" t="s">
        <v>4</v>
      </c>
      <c r="W25" s="236" t="s">
        <v>4</v>
      </c>
      <c r="X25" s="291">
        <v>122.64581653605283</v>
      </c>
      <c r="Y25" s="236">
        <v>122.64582</v>
      </c>
    </row>
    <row r="26" spans="1:25">
      <c r="A26" s="32" t="s">
        <v>23</v>
      </c>
      <c r="B26" s="32" t="s">
        <v>20</v>
      </c>
      <c r="C26" s="328" t="s">
        <v>43</v>
      </c>
      <c r="D26" s="235">
        <v>1</v>
      </c>
      <c r="E26" s="48" t="s">
        <v>40</v>
      </c>
      <c r="F26" s="48" t="s">
        <v>30</v>
      </c>
      <c r="G26" s="48" t="s">
        <v>14</v>
      </c>
      <c r="H26" s="48" t="s">
        <v>11</v>
      </c>
      <c r="I26" s="48" t="s">
        <v>8</v>
      </c>
      <c r="J26" s="236">
        <v>116.02430390607489</v>
      </c>
      <c r="K26" s="236">
        <v>116.0243</v>
      </c>
      <c r="L26" s="236" t="s">
        <v>4</v>
      </c>
      <c r="M26" s="236" t="s">
        <v>4</v>
      </c>
      <c r="N26" s="236" t="s">
        <v>4</v>
      </c>
      <c r="O26" s="236" t="s">
        <v>4</v>
      </c>
      <c r="P26" s="236" t="s">
        <v>4</v>
      </c>
      <c r="Q26" s="236" t="s">
        <v>4</v>
      </c>
      <c r="R26" s="236" t="s">
        <v>4</v>
      </c>
      <c r="S26" s="236" t="s">
        <v>4</v>
      </c>
      <c r="T26" s="236" t="s">
        <v>4</v>
      </c>
      <c r="U26" s="236" t="s">
        <v>4</v>
      </c>
      <c r="V26" s="236" t="s">
        <v>4</v>
      </c>
      <c r="W26" s="236" t="s">
        <v>4</v>
      </c>
      <c r="X26" s="291">
        <v>116.02430390607489</v>
      </c>
      <c r="Y26" s="236">
        <v>116.0243</v>
      </c>
    </row>
    <row r="27" spans="1:25">
      <c r="A27" s="32" t="s">
        <v>23</v>
      </c>
      <c r="B27" s="32" t="s">
        <v>20</v>
      </c>
      <c r="C27" s="328" t="s">
        <v>44</v>
      </c>
      <c r="D27" s="235">
        <v>2</v>
      </c>
      <c r="E27" s="48" t="s">
        <v>40</v>
      </c>
      <c r="F27" s="48" t="s">
        <v>30</v>
      </c>
      <c r="G27" s="48" t="s">
        <v>14</v>
      </c>
      <c r="H27" s="48" t="s">
        <v>11</v>
      </c>
      <c r="I27" s="48" t="s">
        <v>8</v>
      </c>
      <c r="J27" s="236">
        <v>106.72717758551713</v>
      </c>
      <c r="K27" s="236">
        <v>106.72718</v>
      </c>
      <c r="L27" s="236" t="s">
        <v>4</v>
      </c>
      <c r="M27" s="236" t="s">
        <v>4</v>
      </c>
      <c r="N27" s="236" t="s">
        <v>4</v>
      </c>
      <c r="O27" s="236" t="s">
        <v>4</v>
      </c>
      <c r="P27" s="236" t="s">
        <v>4</v>
      </c>
      <c r="Q27" s="236" t="s">
        <v>4</v>
      </c>
      <c r="R27" s="236" t="s">
        <v>4</v>
      </c>
      <c r="S27" s="236" t="s">
        <v>4</v>
      </c>
      <c r="T27" s="236" t="s">
        <v>4</v>
      </c>
      <c r="U27" s="236" t="s">
        <v>4</v>
      </c>
      <c r="V27" s="236" t="s">
        <v>4</v>
      </c>
      <c r="W27" s="236" t="s">
        <v>4</v>
      </c>
      <c r="X27" s="291">
        <v>106.72717758551713</v>
      </c>
      <c r="Y27" s="236">
        <v>106.72718</v>
      </c>
    </row>
    <row r="28" spans="1:25">
      <c r="A28" s="32" t="s">
        <v>23</v>
      </c>
      <c r="B28" s="32" t="s">
        <v>20</v>
      </c>
      <c r="C28" s="328" t="s">
        <v>45</v>
      </c>
      <c r="D28" s="235">
        <v>1</v>
      </c>
      <c r="E28" s="48" t="s">
        <v>40</v>
      </c>
      <c r="F28" s="48" t="s">
        <v>30</v>
      </c>
      <c r="G28" s="48" t="s">
        <v>14</v>
      </c>
      <c r="H28" s="48" t="s">
        <v>11</v>
      </c>
      <c r="I28" s="48" t="s">
        <v>8</v>
      </c>
      <c r="J28" s="236">
        <v>103.16891141674064</v>
      </c>
      <c r="K28" s="236">
        <v>103.16891</v>
      </c>
      <c r="L28" s="236" t="s">
        <v>4</v>
      </c>
      <c r="M28" s="236" t="s">
        <v>4</v>
      </c>
      <c r="N28" s="236" t="s">
        <v>4</v>
      </c>
      <c r="O28" s="236" t="s">
        <v>4</v>
      </c>
      <c r="P28" s="236" t="s">
        <v>4</v>
      </c>
      <c r="Q28" s="236" t="s">
        <v>4</v>
      </c>
      <c r="R28" s="236" t="s">
        <v>4</v>
      </c>
      <c r="S28" s="236" t="s">
        <v>4</v>
      </c>
      <c r="T28" s="236" t="s">
        <v>4</v>
      </c>
      <c r="U28" s="236" t="s">
        <v>4</v>
      </c>
      <c r="V28" s="236" t="s">
        <v>4</v>
      </c>
      <c r="W28" s="236" t="s">
        <v>4</v>
      </c>
      <c r="X28" s="291">
        <v>103.16891141674064</v>
      </c>
      <c r="Y28" s="236">
        <v>103.16891</v>
      </c>
    </row>
    <row r="29" spans="1:25">
      <c r="A29" s="32" t="s">
        <v>16</v>
      </c>
      <c r="B29" s="32" t="s">
        <v>4</v>
      </c>
      <c r="C29" s="328" t="s">
        <v>46</v>
      </c>
      <c r="D29" s="235">
        <v>17</v>
      </c>
      <c r="E29" s="48" t="s">
        <v>4</v>
      </c>
      <c r="F29" s="48" t="s">
        <v>46</v>
      </c>
      <c r="G29" s="48" t="s">
        <v>14</v>
      </c>
      <c r="H29" s="48" t="s">
        <v>11</v>
      </c>
      <c r="I29" s="48" t="s">
        <v>8</v>
      </c>
      <c r="J29" s="236" t="s">
        <v>4</v>
      </c>
      <c r="K29" s="236" t="s">
        <v>4</v>
      </c>
      <c r="L29" s="236" t="s">
        <v>4</v>
      </c>
      <c r="M29" s="236" t="s">
        <v>4</v>
      </c>
      <c r="N29" s="236">
        <v>113.47562079461908</v>
      </c>
      <c r="O29" s="236">
        <v>113.47562000000001</v>
      </c>
      <c r="P29" s="236" t="s">
        <v>4</v>
      </c>
      <c r="Q29" s="236" t="s">
        <v>4</v>
      </c>
      <c r="R29" s="236" t="s">
        <v>4</v>
      </c>
      <c r="S29" s="236" t="s">
        <v>4</v>
      </c>
      <c r="T29" s="236" t="s">
        <v>4</v>
      </c>
      <c r="U29" s="236" t="s">
        <v>4</v>
      </c>
      <c r="V29" s="236" t="s">
        <v>4</v>
      </c>
      <c r="W29" s="236" t="s">
        <v>4</v>
      </c>
      <c r="X29" s="291">
        <v>113.47562079461908</v>
      </c>
      <c r="Y29" s="236">
        <v>113.47562000000001</v>
      </c>
    </row>
    <row r="30" spans="1:25">
      <c r="A30" s="32" t="s">
        <v>19</v>
      </c>
      <c r="B30" s="32" t="s">
        <v>32</v>
      </c>
      <c r="C30" s="328" t="s">
        <v>48</v>
      </c>
      <c r="D30" s="235">
        <v>4</v>
      </c>
      <c r="E30" s="48" t="s">
        <v>48</v>
      </c>
      <c r="F30" s="48" t="s">
        <v>46</v>
      </c>
      <c r="G30" s="48" t="s">
        <v>14</v>
      </c>
      <c r="H30" s="48" t="s">
        <v>11</v>
      </c>
      <c r="I30" s="48" t="s">
        <v>8</v>
      </c>
      <c r="J30" s="236" t="s">
        <v>4</v>
      </c>
      <c r="K30" s="236" t="s">
        <v>4</v>
      </c>
      <c r="L30" s="236">
        <v>107.36938423025816</v>
      </c>
      <c r="M30" s="236">
        <v>107.36938000000001</v>
      </c>
      <c r="N30" s="236" t="s">
        <v>4</v>
      </c>
      <c r="O30" s="236" t="s">
        <v>4</v>
      </c>
      <c r="P30" s="236" t="s">
        <v>4</v>
      </c>
      <c r="Q30" s="236" t="s">
        <v>4</v>
      </c>
      <c r="R30" s="236" t="s">
        <v>4</v>
      </c>
      <c r="S30" s="236" t="s">
        <v>4</v>
      </c>
      <c r="T30" s="236" t="s">
        <v>4</v>
      </c>
      <c r="U30" s="236" t="s">
        <v>4</v>
      </c>
      <c r="V30" s="236" t="s">
        <v>4</v>
      </c>
      <c r="W30" s="236" t="s">
        <v>4</v>
      </c>
      <c r="X30" s="291">
        <v>107.36938423025816</v>
      </c>
      <c r="Y30" s="236">
        <v>107.36938000000001</v>
      </c>
    </row>
    <row r="31" spans="1:25">
      <c r="A31" s="32" t="s">
        <v>23</v>
      </c>
      <c r="B31" s="32" t="s">
        <v>32</v>
      </c>
      <c r="C31" s="328" t="s">
        <v>49</v>
      </c>
      <c r="D31" s="235">
        <v>1.41421</v>
      </c>
      <c r="E31" s="48" t="s">
        <v>48</v>
      </c>
      <c r="F31" s="48" t="s">
        <v>46</v>
      </c>
      <c r="G31" s="48" t="s">
        <v>14</v>
      </c>
      <c r="H31" s="48" t="s">
        <v>11</v>
      </c>
      <c r="I31" s="48" t="s">
        <v>8</v>
      </c>
      <c r="J31" s="236">
        <v>111.24292546023386</v>
      </c>
      <c r="K31" s="236">
        <v>111.24293</v>
      </c>
      <c r="L31" s="236" t="s">
        <v>4</v>
      </c>
      <c r="M31" s="236" t="s">
        <v>4</v>
      </c>
      <c r="N31" s="236" t="s">
        <v>4</v>
      </c>
      <c r="O31" s="236" t="s">
        <v>4</v>
      </c>
      <c r="P31" s="236" t="s">
        <v>4</v>
      </c>
      <c r="Q31" s="236" t="s">
        <v>4</v>
      </c>
      <c r="R31" s="236" t="s">
        <v>4</v>
      </c>
      <c r="S31" s="236" t="s">
        <v>4</v>
      </c>
      <c r="T31" s="236" t="s">
        <v>4</v>
      </c>
      <c r="U31" s="236" t="s">
        <v>4</v>
      </c>
      <c r="V31" s="236" t="s">
        <v>4</v>
      </c>
      <c r="W31" s="236" t="s">
        <v>4</v>
      </c>
      <c r="X31" s="291">
        <v>111.24292546023386</v>
      </c>
      <c r="Y31" s="236">
        <v>111.24293</v>
      </c>
    </row>
    <row r="32" spans="1:25">
      <c r="A32" s="32" t="s">
        <v>23</v>
      </c>
      <c r="B32" s="32" t="s">
        <v>32</v>
      </c>
      <c r="C32" s="328" t="s">
        <v>50</v>
      </c>
      <c r="D32" s="235">
        <v>1.41421</v>
      </c>
      <c r="E32" s="48" t="s">
        <v>48</v>
      </c>
      <c r="F32" s="48" t="s">
        <v>46</v>
      </c>
      <c r="G32" s="48" t="s">
        <v>14</v>
      </c>
      <c r="H32" s="48" t="s">
        <v>11</v>
      </c>
      <c r="I32" s="48" t="s">
        <v>8</v>
      </c>
      <c r="J32" s="236">
        <v>122.80612824425651</v>
      </c>
      <c r="K32" s="236">
        <v>122.80613</v>
      </c>
      <c r="L32" s="236" t="s">
        <v>4</v>
      </c>
      <c r="M32" s="236" t="s">
        <v>4</v>
      </c>
      <c r="N32" s="236" t="s">
        <v>4</v>
      </c>
      <c r="O32" s="236" t="s">
        <v>4</v>
      </c>
      <c r="P32" s="236" t="s">
        <v>4</v>
      </c>
      <c r="Q32" s="236" t="s">
        <v>4</v>
      </c>
      <c r="R32" s="236" t="s">
        <v>4</v>
      </c>
      <c r="S32" s="236" t="s">
        <v>4</v>
      </c>
      <c r="T32" s="236" t="s">
        <v>4</v>
      </c>
      <c r="U32" s="236" t="s">
        <v>4</v>
      </c>
      <c r="V32" s="236" t="s">
        <v>4</v>
      </c>
      <c r="W32" s="236" t="s">
        <v>4</v>
      </c>
      <c r="X32" s="291">
        <v>122.80612824425651</v>
      </c>
      <c r="Y32" s="236">
        <v>122.80613</v>
      </c>
    </row>
    <row r="33" spans="1:25">
      <c r="A33" s="32" t="s">
        <v>23</v>
      </c>
      <c r="B33" s="32" t="s">
        <v>32</v>
      </c>
      <c r="C33" s="328" t="s">
        <v>51</v>
      </c>
      <c r="D33" s="235">
        <v>1.41421</v>
      </c>
      <c r="E33" s="48" t="s">
        <v>48</v>
      </c>
      <c r="F33" s="48" t="s">
        <v>46</v>
      </c>
      <c r="G33" s="48" t="s">
        <v>14</v>
      </c>
      <c r="H33" s="48" t="s">
        <v>11</v>
      </c>
      <c r="I33" s="48" t="s">
        <v>8</v>
      </c>
      <c r="J33" s="236">
        <v>96.94413146288619</v>
      </c>
      <c r="K33" s="236">
        <v>96.944130000000001</v>
      </c>
      <c r="L33" s="236" t="s">
        <v>4</v>
      </c>
      <c r="M33" s="236" t="s">
        <v>4</v>
      </c>
      <c r="N33" s="236" t="s">
        <v>4</v>
      </c>
      <c r="O33" s="236" t="s">
        <v>4</v>
      </c>
      <c r="P33" s="236" t="s">
        <v>4</v>
      </c>
      <c r="Q33" s="236" t="s">
        <v>4</v>
      </c>
      <c r="R33" s="236" t="s">
        <v>4</v>
      </c>
      <c r="S33" s="236" t="s">
        <v>4</v>
      </c>
      <c r="T33" s="236" t="s">
        <v>4</v>
      </c>
      <c r="U33" s="236" t="s">
        <v>4</v>
      </c>
      <c r="V33" s="236" t="s">
        <v>4</v>
      </c>
      <c r="W33" s="236" t="s">
        <v>4</v>
      </c>
      <c r="X33" s="291">
        <v>96.94413146288619</v>
      </c>
      <c r="Y33" s="236">
        <v>96.944130000000001</v>
      </c>
    </row>
    <row r="34" spans="1:25">
      <c r="A34" s="32" t="s">
        <v>23</v>
      </c>
      <c r="B34" s="32" t="s">
        <v>32</v>
      </c>
      <c r="C34" s="328" t="s">
        <v>52</v>
      </c>
      <c r="D34" s="235">
        <v>1.41421</v>
      </c>
      <c r="E34" s="48" t="s">
        <v>48</v>
      </c>
      <c r="F34" s="48" t="s">
        <v>46</v>
      </c>
      <c r="G34" s="48" t="s">
        <v>14</v>
      </c>
      <c r="H34" s="48" t="s">
        <v>11</v>
      </c>
      <c r="I34" s="48" t="s">
        <v>8</v>
      </c>
      <c r="J34" s="236">
        <v>100.34780674499085</v>
      </c>
      <c r="K34" s="236">
        <v>100.34781</v>
      </c>
      <c r="L34" s="236" t="s">
        <v>4</v>
      </c>
      <c r="M34" s="236" t="s">
        <v>4</v>
      </c>
      <c r="N34" s="236" t="s">
        <v>4</v>
      </c>
      <c r="O34" s="236" t="s">
        <v>4</v>
      </c>
      <c r="P34" s="236" t="s">
        <v>4</v>
      </c>
      <c r="Q34" s="236" t="s">
        <v>4</v>
      </c>
      <c r="R34" s="236" t="s">
        <v>4</v>
      </c>
      <c r="S34" s="236" t="s">
        <v>4</v>
      </c>
      <c r="T34" s="236" t="s">
        <v>4</v>
      </c>
      <c r="U34" s="236" t="s">
        <v>4</v>
      </c>
      <c r="V34" s="236" t="s">
        <v>4</v>
      </c>
      <c r="W34" s="236" t="s">
        <v>4</v>
      </c>
      <c r="X34" s="291">
        <v>100.34780674499085</v>
      </c>
      <c r="Y34" s="236">
        <v>100.34781</v>
      </c>
    </row>
    <row r="35" spans="1:25">
      <c r="A35" s="32" t="s">
        <v>19</v>
      </c>
      <c r="B35" s="32" t="s">
        <v>32</v>
      </c>
      <c r="C35" s="328" t="s">
        <v>53</v>
      </c>
      <c r="D35" s="235">
        <v>11</v>
      </c>
      <c r="E35" s="48" t="s">
        <v>53</v>
      </c>
      <c r="F35" s="48" t="s">
        <v>46</v>
      </c>
      <c r="G35" s="48" t="s">
        <v>14</v>
      </c>
      <c r="H35" s="48" t="s">
        <v>11</v>
      </c>
      <c r="I35" s="48" t="s">
        <v>8</v>
      </c>
      <c r="J35" s="236" t="s">
        <v>4</v>
      </c>
      <c r="K35" s="236" t="s">
        <v>4</v>
      </c>
      <c r="L35" s="236">
        <v>109.21716240072554</v>
      </c>
      <c r="M35" s="236">
        <v>109.21716000000001</v>
      </c>
      <c r="N35" s="236" t="s">
        <v>4</v>
      </c>
      <c r="O35" s="236" t="s">
        <v>4</v>
      </c>
      <c r="P35" s="236" t="s">
        <v>4</v>
      </c>
      <c r="Q35" s="236" t="s">
        <v>4</v>
      </c>
      <c r="R35" s="236" t="s">
        <v>4</v>
      </c>
      <c r="S35" s="236" t="s">
        <v>4</v>
      </c>
      <c r="T35" s="236" t="s">
        <v>4</v>
      </c>
      <c r="U35" s="236" t="s">
        <v>4</v>
      </c>
      <c r="V35" s="236" t="s">
        <v>4</v>
      </c>
      <c r="W35" s="236" t="s">
        <v>4</v>
      </c>
      <c r="X35" s="291">
        <v>109.21716240072554</v>
      </c>
      <c r="Y35" s="236">
        <v>109.21716000000001</v>
      </c>
    </row>
    <row r="36" spans="1:25">
      <c r="A36" s="32" t="s">
        <v>23</v>
      </c>
      <c r="B36" s="32" t="s">
        <v>32</v>
      </c>
      <c r="C36" s="328" t="s">
        <v>54</v>
      </c>
      <c r="D36" s="235">
        <v>1.6153900000000001</v>
      </c>
      <c r="E36" s="48" t="s">
        <v>53</v>
      </c>
      <c r="F36" s="48" t="s">
        <v>46</v>
      </c>
      <c r="G36" s="48" t="s">
        <v>14</v>
      </c>
      <c r="H36" s="48" t="s">
        <v>11</v>
      </c>
      <c r="I36" s="48" t="s">
        <v>8</v>
      </c>
      <c r="J36" s="236">
        <v>102.88066590154556</v>
      </c>
      <c r="K36" s="236">
        <v>102.88066999999999</v>
      </c>
      <c r="L36" s="236" t="s">
        <v>4</v>
      </c>
      <c r="M36" s="236" t="s">
        <v>4</v>
      </c>
      <c r="N36" s="236" t="s">
        <v>4</v>
      </c>
      <c r="O36" s="236" t="s">
        <v>4</v>
      </c>
      <c r="P36" s="236" t="s">
        <v>4</v>
      </c>
      <c r="Q36" s="236" t="s">
        <v>4</v>
      </c>
      <c r="R36" s="236" t="s">
        <v>4</v>
      </c>
      <c r="S36" s="236" t="s">
        <v>4</v>
      </c>
      <c r="T36" s="236" t="s">
        <v>4</v>
      </c>
      <c r="U36" s="236" t="s">
        <v>4</v>
      </c>
      <c r="V36" s="236" t="s">
        <v>4</v>
      </c>
      <c r="W36" s="236" t="s">
        <v>4</v>
      </c>
      <c r="X36" s="291">
        <v>102.88066590154556</v>
      </c>
      <c r="Y36" s="236">
        <v>102.88066999999999</v>
      </c>
    </row>
    <row r="37" spans="1:25">
      <c r="A37" s="32" t="s">
        <v>23</v>
      </c>
      <c r="B37" s="32" t="s">
        <v>32</v>
      </c>
      <c r="C37" s="328" t="s">
        <v>55</v>
      </c>
      <c r="D37" s="235">
        <v>1.6153900000000001</v>
      </c>
      <c r="E37" s="48" t="s">
        <v>53</v>
      </c>
      <c r="F37" s="48" t="s">
        <v>46</v>
      </c>
      <c r="G37" s="48" t="s">
        <v>14</v>
      </c>
      <c r="H37" s="48" t="s">
        <v>11</v>
      </c>
      <c r="I37" s="48" t="s">
        <v>8</v>
      </c>
      <c r="J37" s="236">
        <v>129.04098725192321</v>
      </c>
      <c r="K37" s="236">
        <v>129.04098999999999</v>
      </c>
      <c r="L37" s="236" t="s">
        <v>4</v>
      </c>
      <c r="M37" s="236" t="s">
        <v>4</v>
      </c>
      <c r="N37" s="236" t="s">
        <v>4</v>
      </c>
      <c r="O37" s="236" t="s">
        <v>4</v>
      </c>
      <c r="P37" s="236" t="s">
        <v>4</v>
      </c>
      <c r="Q37" s="236" t="s">
        <v>4</v>
      </c>
      <c r="R37" s="236" t="s">
        <v>4</v>
      </c>
      <c r="S37" s="236" t="s">
        <v>4</v>
      </c>
      <c r="T37" s="236" t="s">
        <v>4</v>
      </c>
      <c r="U37" s="236" t="s">
        <v>4</v>
      </c>
      <c r="V37" s="236" t="s">
        <v>4</v>
      </c>
      <c r="W37" s="236" t="s">
        <v>4</v>
      </c>
      <c r="X37" s="291">
        <v>129.04098725192321</v>
      </c>
      <c r="Y37" s="236">
        <v>129.04098999999999</v>
      </c>
    </row>
    <row r="38" spans="1:25">
      <c r="A38" s="32" t="s">
        <v>23</v>
      </c>
      <c r="B38" s="32" t="s">
        <v>32</v>
      </c>
      <c r="C38" s="328" t="s">
        <v>56</v>
      </c>
      <c r="D38" s="235">
        <v>1.6153900000000001</v>
      </c>
      <c r="E38" s="48" t="s">
        <v>53</v>
      </c>
      <c r="F38" s="48" t="s">
        <v>46</v>
      </c>
      <c r="G38" s="48" t="s">
        <v>14</v>
      </c>
      <c r="H38" s="48" t="s">
        <v>11</v>
      </c>
      <c r="I38" s="48" t="s">
        <v>8</v>
      </c>
      <c r="J38" s="236">
        <v>107.12930437537169</v>
      </c>
      <c r="K38" s="236">
        <v>107.1293</v>
      </c>
      <c r="L38" s="236" t="s">
        <v>4</v>
      </c>
      <c r="M38" s="236" t="s">
        <v>4</v>
      </c>
      <c r="N38" s="236" t="s">
        <v>4</v>
      </c>
      <c r="O38" s="236" t="s">
        <v>4</v>
      </c>
      <c r="P38" s="236" t="s">
        <v>4</v>
      </c>
      <c r="Q38" s="236" t="s">
        <v>4</v>
      </c>
      <c r="R38" s="236" t="s">
        <v>4</v>
      </c>
      <c r="S38" s="236" t="s">
        <v>4</v>
      </c>
      <c r="T38" s="236" t="s">
        <v>4</v>
      </c>
      <c r="U38" s="236" t="s">
        <v>4</v>
      </c>
      <c r="V38" s="236" t="s">
        <v>4</v>
      </c>
      <c r="W38" s="236" t="s">
        <v>4</v>
      </c>
      <c r="X38" s="291">
        <v>107.12930437537169</v>
      </c>
      <c r="Y38" s="236">
        <v>107.1293</v>
      </c>
    </row>
    <row r="39" spans="1:25">
      <c r="A39" s="32" t="s">
        <v>23</v>
      </c>
      <c r="B39" s="32" t="s">
        <v>32</v>
      </c>
      <c r="C39" s="328" t="s">
        <v>57</v>
      </c>
      <c r="D39" s="235">
        <v>1.6153900000000001</v>
      </c>
      <c r="E39" s="48" t="s">
        <v>53</v>
      </c>
      <c r="F39" s="48" t="s">
        <v>46</v>
      </c>
      <c r="G39" s="48" t="s">
        <v>14</v>
      </c>
      <c r="H39" s="48" t="s">
        <v>11</v>
      </c>
      <c r="I39" s="48" t="s">
        <v>8</v>
      </c>
      <c r="J39" s="236">
        <v>106.65566669141825</v>
      </c>
      <c r="K39" s="236">
        <v>106.65567</v>
      </c>
      <c r="L39" s="236" t="s">
        <v>4</v>
      </c>
      <c r="M39" s="236" t="s">
        <v>4</v>
      </c>
      <c r="N39" s="236" t="s">
        <v>4</v>
      </c>
      <c r="O39" s="236" t="s">
        <v>4</v>
      </c>
      <c r="P39" s="236" t="s">
        <v>4</v>
      </c>
      <c r="Q39" s="236" t="s">
        <v>4</v>
      </c>
      <c r="R39" s="236" t="s">
        <v>4</v>
      </c>
      <c r="S39" s="236" t="s">
        <v>4</v>
      </c>
      <c r="T39" s="236" t="s">
        <v>4</v>
      </c>
      <c r="U39" s="236" t="s">
        <v>4</v>
      </c>
      <c r="V39" s="236" t="s">
        <v>4</v>
      </c>
      <c r="W39" s="236" t="s">
        <v>4</v>
      </c>
      <c r="X39" s="291">
        <v>106.65566669141825</v>
      </c>
      <c r="Y39" s="236">
        <v>106.65567</v>
      </c>
    </row>
    <row r="40" spans="1:25">
      <c r="A40" s="32" t="s">
        <v>23</v>
      </c>
      <c r="B40" s="32" t="s">
        <v>32</v>
      </c>
      <c r="C40" s="328" t="s">
        <v>58</v>
      </c>
      <c r="D40" s="235">
        <v>1.6153900000000001</v>
      </c>
      <c r="E40" s="48" t="s">
        <v>53</v>
      </c>
      <c r="F40" s="48" t="s">
        <v>46</v>
      </c>
      <c r="G40" s="48" t="s">
        <v>14</v>
      </c>
      <c r="H40" s="48" t="s">
        <v>11</v>
      </c>
      <c r="I40" s="48" t="s">
        <v>8</v>
      </c>
      <c r="J40" s="236">
        <v>102.44736222421606</v>
      </c>
      <c r="K40" s="236">
        <v>102.44736</v>
      </c>
      <c r="L40" s="236" t="s">
        <v>4</v>
      </c>
      <c r="M40" s="236" t="s">
        <v>4</v>
      </c>
      <c r="N40" s="236" t="s">
        <v>4</v>
      </c>
      <c r="O40" s="236" t="s">
        <v>4</v>
      </c>
      <c r="P40" s="236" t="s">
        <v>4</v>
      </c>
      <c r="Q40" s="236" t="s">
        <v>4</v>
      </c>
      <c r="R40" s="236" t="s">
        <v>4</v>
      </c>
      <c r="S40" s="236" t="s">
        <v>4</v>
      </c>
      <c r="T40" s="236" t="s">
        <v>4</v>
      </c>
      <c r="U40" s="236" t="s">
        <v>4</v>
      </c>
      <c r="V40" s="236" t="s">
        <v>4</v>
      </c>
      <c r="W40" s="236" t="s">
        <v>4</v>
      </c>
      <c r="X40" s="291">
        <v>102.44736222421606</v>
      </c>
      <c r="Y40" s="236">
        <v>102.44736</v>
      </c>
    </row>
    <row r="41" spans="1:25">
      <c r="A41" s="32" t="s">
        <v>19</v>
      </c>
      <c r="B41" s="32" t="s">
        <v>32</v>
      </c>
      <c r="C41" s="328" t="s">
        <v>59</v>
      </c>
      <c r="D41" s="235">
        <v>2</v>
      </c>
      <c r="E41" s="48" t="s">
        <v>59</v>
      </c>
      <c r="F41" s="48" t="s">
        <v>46</v>
      </c>
      <c r="G41" s="48" t="s">
        <v>14</v>
      </c>
      <c r="H41" s="48" t="s">
        <v>11</v>
      </c>
      <c r="I41" s="48" t="s">
        <v>8</v>
      </c>
      <c r="J41" s="236" t="s">
        <v>4</v>
      </c>
      <c r="K41" s="236" t="s">
        <v>4</v>
      </c>
      <c r="L41" s="236">
        <v>149.10961508975541</v>
      </c>
      <c r="M41" s="236">
        <v>149.10962000000001</v>
      </c>
      <c r="N41" s="236" t="s">
        <v>4</v>
      </c>
      <c r="O41" s="236" t="s">
        <v>4</v>
      </c>
      <c r="P41" s="236" t="s">
        <v>4</v>
      </c>
      <c r="Q41" s="236" t="s">
        <v>4</v>
      </c>
      <c r="R41" s="236" t="s">
        <v>4</v>
      </c>
      <c r="S41" s="236" t="s">
        <v>4</v>
      </c>
      <c r="T41" s="236" t="s">
        <v>4</v>
      </c>
      <c r="U41" s="236" t="s">
        <v>4</v>
      </c>
      <c r="V41" s="236" t="s">
        <v>4</v>
      </c>
      <c r="W41" s="236" t="s">
        <v>4</v>
      </c>
      <c r="X41" s="291">
        <v>149.10961508975541</v>
      </c>
      <c r="Y41" s="236">
        <v>149.10962000000001</v>
      </c>
    </row>
    <row r="42" spans="1:25">
      <c r="A42" s="32" t="s">
        <v>23</v>
      </c>
      <c r="B42" s="32" t="s">
        <v>32</v>
      </c>
      <c r="C42" s="328" t="s">
        <v>60</v>
      </c>
      <c r="D42" s="235">
        <v>1.1892100000000001</v>
      </c>
      <c r="E42" s="48" t="s">
        <v>59</v>
      </c>
      <c r="F42" s="48" t="s">
        <v>46</v>
      </c>
      <c r="G42" s="48" t="s">
        <v>14</v>
      </c>
      <c r="H42" s="48" t="s">
        <v>11</v>
      </c>
      <c r="I42" s="48" t="s">
        <v>8</v>
      </c>
      <c r="J42" s="236">
        <v>172.30496344051409</v>
      </c>
      <c r="K42" s="236">
        <v>172.30495999999999</v>
      </c>
      <c r="L42" s="236" t="s">
        <v>4</v>
      </c>
      <c r="M42" s="236" t="s">
        <v>4</v>
      </c>
      <c r="N42" s="236" t="s">
        <v>4</v>
      </c>
      <c r="O42" s="236" t="s">
        <v>4</v>
      </c>
      <c r="P42" s="236" t="s">
        <v>4</v>
      </c>
      <c r="Q42" s="236" t="s">
        <v>4</v>
      </c>
      <c r="R42" s="236" t="s">
        <v>4</v>
      </c>
      <c r="S42" s="236" t="s">
        <v>4</v>
      </c>
      <c r="T42" s="236" t="s">
        <v>4</v>
      </c>
      <c r="U42" s="236" t="s">
        <v>4</v>
      </c>
      <c r="V42" s="236" t="s">
        <v>4</v>
      </c>
      <c r="W42" s="236" t="s">
        <v>4</v>
      </c>
      <c r="X42" s="291">
        <v>172.30496344051409</v>
      </c>
      <c r="Y42" s="236">
        <v>172.30495999999999</v>
      </c>
    </row>
    <row r="43" spans="1:25">
      <c r="A43" s="32" t="s">
        <v>23</v>
      </c>
      <c r="B43" s="32" t="s">
        <v>32</v>
      </c>
      <c r="C43" s="328" t="s">
        <v>61</v>
      </c>
      <c r="D43" s="235">
        <v>1.1892100000000001</v>
      </c>
      <c r="E43" s="48" t="s">
        <v>59</v>
      </c>
      <c r="F43" s="48" t="s">
        <v>46</v>
      </c>
      <c r="G43" s="48" t="s">
        <v>14</v>
      </c>
      <c r="H43" s="48" t="s">
        <v>11</v>
      </c>
      <c r="I43" s="48" t="s">
        <v>8</v>
      </c>
      <c r="J43" s="236">
        <v>234.57710545265022</v>
      </c>
      <c r="K43" s="236">
        <v>234.57711</v>
      </c>
      <c r="L43" s="236" t="s">
        <v>4</v>
      </c>
      <c r="M43" s="236" t="s">
        <v>4</v>
      </c>
      <c r="N43" s="236" t="s">
        <v>4</v>
      </c>
      <c r="O43" s="236" t="s">
        <v>4</v>
      </c>
      <c r="P43" s="236" t="s">
        <v>4</v>
      </c>
      <c r="Q43" s="236" t="s">
        <v>4</v>
      </c>
      <c r="R43" s="236" t="s">
        <v>4</v>
      </c>
      <c r="S43" s="236" t="s">
        <v>4</v>
      </c>
      <c r="T43" s="236" t="s">
        <v>4</v>
      </c>
      <c r="U43" s="236" t="s">
        <v>4</v>
      </c>
      <c r="V43" s="236" t="s">
        <v>4</v>
      </c>
      <c r="W43" s="236" t="s">
        <v>4</v>
      </c>
      <c r="X43" s="291">
        <v>234.57710545265022</v>
      </c>
      <c r="Y43" s="236">
        <v>234.57711</v>
      </c>
    </row>
    <row r="44" spans="1:25">
      <c r="A44" s="32" t="s">
        <v>23</v>
      </c>
      <c r="B44" s="32" t="s">
        <v>32</v>
      </c>
      <c r="C44" s="328" t="s">
        <v>62</v>
      </c>
      <c r="D44" s="235">
        <v>1.1892100000000001</v>
      </c>
      <c r="E44" s="48" t="s">
        <v>59</v>
      </c>
      <c r="F44" s="48" t="s">
        <v>46</v>
      </c>
      <c r="G44" s="48" t="s">
        <v>14</v>
      </c>
      <c r="H44" s="48" t="s">
        <v>11</v>
      </c>
      <c r="I44" s="48" t="s">
        <v>8</v>
      </c>
      <c r="J44" s="236">
        <v>123.65311024829089</v>
      </c>
      <c r="K44" s="236">
        <v>123.65311</v>
      </c>
      <c r="L44" s="236" t="s">
        <v>4</v>
      </c>
      <c r="M44" s="236" t="s">
        <v>4</v>
      </c>
      <c r="N44" s="236" t="s">
        <v>4</v>
      </c>
      <c r="O44" s="236" t="s">
        <v>4</v>
      </c>
      <c r="P44" s="236" t="s">
        <v>4</v>
      </c>
      <c r="Q44" s="236" t="s">
        <v>4</v>
      </c>
      <c r="R44" s="236" t="s">
        <v>4</v>
      </c>
      <c r="S44" s="236" t="s">
        <v>4</v>
      </c>
      <c r="T44" s="236" t="s">
        <v>4</v>
      </c>
      <c r="U44" s="236" t="s">
        <v>4</v>
      </c>
      <c r="V44" s="236" t="s">
        <v>4</v>
      </c>
      <c r="W44" s="236" t="s">
        <v>4</v>
      </c>
      <c r="X44" s="291">
        <v>123.65311024829089</v>
      </c>
      <c r="Y44" s="236">
        <v>123.65311</v>
      </c>
    </row>
    <row r="45" spans="1:25">
      <c r="A45" s="32" t="s">
        <v>23</v>
      </c>
      <c r="B45" s="32" t="s">
        <v>32</v>
      </c>
      <c r="C45" s="328" t="s">
        <v>63</v>
      </c>
      <c r="D45" s="235">
        <v>1.1892100000000001</v>
      </c>
      <c r="E45" s="48" t="s">
        <v>59</v>
      </c>
      <c r="F45" s="48" t="s">
        <v>46</v>
      </c>
      <c r="G45" s="48" t="s">
        <v>14</v>
      </c>
      <c r="H45" s="48" t="s">
        <v>11</v>
      </c>
      <c r="I45" s="48" t="s">
        <v>8</v>
      </c>
      <c r="J45" s="236">
        <v>98.908619620042188</v>
      </c>
      <c r="K45" s="236">
        <v>98.908619999999999</v>
      </c>
      <c r="L45" s="236" t="s">
        <v>4</v>
      </c>
      <c r="M45" s="236" t="s">
        <v>4</v>
      </c>
      <c r="N45" s="236" t="s">
        <v>4</v>
      </c>
      <c r="O45" s="236" t="s">
        <v>4</v>
      </c>
      <c r="P45" s="236" t="s">
        <v>4</v>
      </c>
      <c r="Q45" s="236" t="s">
        <v>4</v>
      </c>
      <c r="R45" s="236" t="s">
        <v>4</v>
      </c>
      <c r="S45" s="236" t="s">
        <v>4</v>
      </c>
      <c r="T45" s="236" t="s">
        <v>4</v>
      </c>
      <c r="U45" s="236" t="s">
        <v>4</v>
      </c>
      <c r="V45" s="236" t="s">
        <v>4</v>
      </c>
      <c r="W45" s="236" t="s">
        <v>4</v>
      </c>
      <c r="X45" s="291">
        <v>98.908619620042188</v>
      </c>
      <c r="Y45" s="236">
        <v>98.908619999999999</v>
      </c>
    </row>
    <row r="46" spans="1:25">
      <c r="A46" s="32" t="s">
        <v>16</v>
      </c>
      <c r="B46" s="32" t="s">
        <v>4</v>
      </c>
      <c r="C46" s="328" t="s">
        <v>64</v>
      </c>
      <c r="D46" s="235">
        <v>38</v>
      </c>
      <c r="E46" s="48" t="s">
        <v>4</v>
      </c>
      <c r="F46" s="48" t="s">
        <v>64</v>
      </c>
      <c r="G46" s="48" t="s">
        <v>14</v>
      </c>
      <c r="H46" s="48" t="s">
        <v>11</v>
      </c>
      <c r="I46" s="48" t="s">
        <v>8</v>
      </c>
      <c r="J46" s="236" t="s">
        <v>4</v>
      </c>
      <c r="K46" s="236" t="s">
        <v>4</v>
      </c>
      <c r="L46" s="236" t="s">
        <v>4</v>
      </c>
      <c r="M46" s="236" t="s">
        <v>4</v>
      </c>
      <c r="N46" s="236">
        <v>109.63864833915125</v>
      </c>
      <c r="O46" s="236">
        <v>109.63865</v>
      </c>
      <c r="P46" s="236" t="s">
        <v>4</v>
      </c>
      <c r="Q46" s="236" t="s">
        <v>4</v>
      </c>
      <c r="R46" s="236" t="s">
        <v>4</v>
      </c>
      <c r="S46" s="236" t="s">
        <v>4</v>
      </c>
      <c r="T46" s="236" t="s">
        <v>4</v>
      </c>
      <c r="U46" s="236" t="s">
        <v>4</v>
      </c>
      <c r="V46" s="236" t="s">
        <v>4</v>
      </c>
      <c r="W46" s="236" t="s">
        <v>4</v>
      </c>
      <c r="X46" s="291">
        <v>109.63864833915125</v>
      </c>
      <c r="Y46" s="236">
        <v>109.63865</v>
      </c>
    </row>
    <row r="47" spans="1:25">
      <c r="A47" s="32" t="s">
        <v>19</v>
      </c>
      <c r="B47" s="32" t="s">
        <v>32</v>
      </c>
      <c r="C47" s="328" t="s">
        <v>66</v>
      </c>
      <c r="D47" s="235">
        <v>4</v>
      </c>
      <c r="E47" s="48" t="s">
        <v>66</v>
      </c>
      <c r="F47" s="48" t="s">
        <v>64</v>
      </c>
      <c r="G47" s="48" t="s">
        <v>14</v>
      </c>
      <c r="H47" s="48" t="s">
        <v>11</v>
      </c>
      <c r="I47" s="48" t="s">
        <v>8</v>
      </c>
      <c r="J47" s="236" t="s">
        <v>4</v>
      </c>
      <c r="K47" s="236" t="s">
        <v>4</v>
      </c>
      <c r="L47" s="236">
        <v>111.85904659663987</v>
      </c>
      <c r="M47" s="236">
        <v>111.85905</v>
      </c>
      <c r="N47" s="236" t="s">
        <v>4</v>
      </c>
      <c r="O47" s="236" t="s">
        <v>4</v>
      </c>
      <c r="P47" s="236" t="s">
        <v>4</v>
      </c>
      <c r="Q47" s="236" t="s">
        <v>4</v>
      </c>
      <c r="R47" s="236" t="s">
        <v>4</v>
      </c>
      <c r="S47" s="236" t="s">
        <v>4</v>
      </c>
      <c r="T47" s="236" t="s">
        <v>4</v>
      </c>
      <c r="U47" s="236" t="s">
        <v>4</v>
      </c>
      <c r="V47" s="236" t="s">
        <v>4</v>
      </c>
      <c r="W47" s="236" t="s">
        <v>4</v>
      </c>
      <c r="X47" s="291">
        <v>111.85904659663987</v>
      </c>
      <c r="Y47" s="236">
        <v>111.85905</v>
      </c>
    </row>
    <row r="48" spans="1:25">
      <c r="A48" s="32" t="s">
        <v>23</v>
      </c>
      <c r="B48" s="32" t="s">
        <v>32</v>
      </c>
      <c r="C48" s="328" t="s">
        <v>67</v>
      </c>
      <c r="D48" s="235">
        <v>4</v>
      </c>
      <c r="E48" s="48" t="s">
        <v>66</v>
      </c>
      <c r="F48" s="48" t="s">
        <v>64</v>
      </c>
      <c r="G48" s="48" t="s">
        <v>14</v>
      </c>
      <c r="H48" s="48" t="s">
        <v>11</v>
      </c>
      <c r="I48" s="48" t="s">
        <v>8</v>
      </c>
      <c r="J48" s="236">
        <v>111.85904659663987</v>
      </c>
      <c r="K48" s="236">
        <v>111.85905</v>
      </c>
      <c r="L48" s="236" t="s">
        <v>4</v>
      </c>
      <c r="M48" s="236" t="s">
        <v>4</v>
      </c>
      <c r="N48" s="236" t="s">
        <v>4</v>
      </c>
      <c r="O48" s="236" t="s">
        <v>4</v>
      </c>
      <c r="P48" s="236" t="s">
        <v>4</v>
      </c>
      <c r="Q48" s="236" t="s">
        <v>4</v>
      </c>
      <c r="R48" s="236" t="s">
        <v>4</v>
      </c>
      <c r="S48" s="236" t="s">
        <v>4</v>
      </c>
      <c r="T48" s="236" t="s">
        <v>4</v>
      </c>
      <c r="U48" s="236" t="s">
        <v>4</v>
      </c>
      <c r="V48" s="236" t="s">
        <v>4</v>
      </c>
      <c r="W48" s="236" t="s">
        <v>4</v>
      </c>
      <c r="X48" s="291">
        <v>111.85904659663987</v>
      </c>
      <c r="Y48" s="236">
        <v>111.85905</v>
      </c>
    </row>
    <row r="49" spans="1:25">
      <c r="A49" s="32" t="s">
        <v>19</v>
      </c>
      <c r="B49" s="32" t="s">
        <v>32</v>
      </c>
      <c r="C49" s="328" t="s">
        <v>68</v>
      </c>
      <c r="D49" s="235">
        <v>17</v>
      </c>
      <c r="E49" s="48" t="s">
        <v>68</v>
      </c>
      <c r="F49" s="48" t="s">
        <v>64</v>
      </c>
      <c r="G49" s="48" t="s">
        <v>14</v>
      </c>
      <c r="H49" s="48" t="s">
        <v>11</v>
      </c>
      <c r="I49" s="48" t="s">
        <v>8</v>
      </c>
      <c r="J49" s="236" t="s">
        <v>4</v>
      </c>
      <c r="K49" s="236" t="s">
        <v>4</v>
      </c>
      <c r="L49" s="236">
        <v>118.98575979487283</v>
      </c>
      <c r="M49" s="236">
        <v>118.98576</v>
      </c>
      <c r="N49" s="236" t="s">
        <v>4</v>
      </c>
      <c r="O49" s="236" t="s">
        <v>4</v>
      </c>
      <c r="P49" s="236" t="s">
        <v>4</v>
      </c>
      <c r="Q49" s="236" t="s">
        <v>4</v>
      </c>
      <c r="R49" s="236" t="s">
        <v>4</v>
      </c>
      <c r="S49" s="236" t="s">
        <v>4</v>
      </c>
      <c r="T49" s="236" t="s">
        <v>4</v>
      </c>
      <c r="U49" s="236" t="s">
        <v>4</v>
      </c>
      <c r="V49" s="236" t="s">
        <v>4</v>
      </c>
      <c r="W49" s="236" t="s">
        <v>4</v>
      </c>
      <c r="X49" s="291">
        <v>118.98575979487283</v>
      </c>
      <c r="Y49" s="236">
        <v>118.98576</v>
      </c>
    </row>
    <row r="50" spans="1:25">
      <c r="A50" s="32" t="s">
        <v>23</v>
      </c>
      <c r="B50" s="32" t="s">
        <v>32</v>
      </c>
      <c r="C50" s="328" t="s">
        <v>69</v>
      </c>
      <c r="D50" s="235">
        <v>17</v>
      </c>
      <c r="E50" s="48" t="s">
        <v>68</v>
      </c>
      <c r="F50" s="48" t="s">
        <v>64</v>
      </c>
      <c r="G50" s="48" t="s">
        <v>14</v>
      </c>
      <c r="H50" s="48" t="s">
        <v>11</v>
      </c>
      <c r="I50" s="48" t="s">
        <v>8</v>
      </c>
      <c r="J50" s="236">
        <v>118.98575979487283</v>
      </c>
      <c r="K50" s="236">
        <v>118.98576</v>
      </c>
      <c r="L50" s="236" t="s">
        <v>4</v>
      </c>
      <c r="M50" s="236" t="s">
        <v>4</v>
      </c>
      <c r="N50" s="236" t="s">
        <v>4</v>
      </c>
      <c r="O50" s="236" t="s">
        <v>4</v>
      </c>
      <c r="P50" s="236" t="s">
        <v>4</v>
      </c>
      <c r="Q50" s="236" t="s">
        <v>4</v>
      </c>
      <c r="R50" s="236" t="s">
        <v>4</v>
      </c>
      <c r="S50" s="236" t="s">
        <v>4</v>
      </c>
      <c r="T50" s="236" t="s">
        <v>4</v>
      </c>
      <c r="U50" s="236" t="s">
        <v>4</v>
      </c>
      <c r="V50" s="236" t="s">
        <v>4</v>
      </c>
      <c r="W50" s="236" t="s">
        <v>4</v>
      </c>
      <c r="X50" s="291">
        <v>118.98575979487283</v>
      </c>
      <c r="Y50" s="236">
        <v>118.98576</v>
      </c>
    </row>
    <row r="51" spans="1:25">
      <c r="A51" s="32" t="s">
        <v>19</v>
      </c>
      <c r="B51" s="32" t="s">
        <v>32</v>
      </c>
      <c r="C51" s="328" t="s">
        <v>70</v>
      </c>
      <c r="D51" s="235">
        <v>17</v>
      </c>
      <c r="E51" s="48" t="s">
        <v>70</v>
      </c>
      <c r="F51" s="48" t="s">
        <v>64</v>
      </c>
      <c r="G51" s="48" t="s">
        <v>14</v>
      </c>
      <c r="H51" s="48" t="s">
        <v>11</v>
      </c>
      <c r="I51" s="48" t="s">
        <v>8</v>
      </c>
      <c r="J51" s="236" t="s">
        <v>4</v>
      </c>
      <c r="K51" s="236" t="s">
        <v>4</v>
      </c>
      <c r="L51" s="236">
        <v>99.769090234608825</v>
      </c>
      <c r="M51" s="236">
        <v>99.769090000000006</v>
      </c>
      <c r="N51" s="236" t="s">
        <v>4</v>
      </c>
      <c r="O51" s="236" t="s">
        <v>4</v>
      </c>
      <c r="P51" s="236" t="s">
        <v>4</v>
      </c>
      <c r="Q51" s="236" t="s">
        <v>4</v>
      </c>
      <c r="R51" s="236" t="s">
        <v>4</v>
      </c>
      <c r="S51" s="236" t="s">
        <v>4</v>
      </c>
      <c r="T51" s="236" t="s">
        <v>4</v>
      </c>
      <c r="U51" s="236" t="s">
        <v>4</v>
      </c>
      <c r="V51" s="236" t="s">
        <v>4</v>
      </c>
      <c r="W51" s="236" t="s">
        <v>4</v>
      </c>
      <c r="X51" s="291">
        <v>99.769090234608825</v>
      </c>
      <c r="Y51" s="236">
        <v>99.769090000000006</v>
      </c>
    </row>
    <row r="52" spans="1:25">
      <c r="A52" s="32" t="s">
        <v>23</v>
      </c>
      <c r="B52" s="32" t="s">
        <v>32</v>
      </c>
      <c r="C52" s="328" t="s">
        <v>71</v>
      </c>
      <c r="D52" s="235">
        <v>2.5712799999999998</v>
      </c>
      <c r="E52" s="48" t="s">
        <v>70</v>
      </c>
      <c r="F52" s="48" t="s">
        <v>64</v>
      </c>
      <c r="G52" s="48" t="s">
        <v>14</v>
      </c>
      <c r="H52" s="48" t="s">
        <v>11</v>
      </c>
      <c r="I52" s="48" t="s">
        <v>8</v>
      </c>
      <c r="J52" s="236">
        <v>68.850548675018402</v>
      </c>
      <c r="K52" s="236">
        <v>68.850549999999998</v>
      </c>
      <c r="L52" s="236" t="s">
        <v>4</v>
      </c>
      <c r="M52" s="236" t="s">
        <v>4</v>
      </c>
      <c r="N52" s="236" t="s">
        <v>4</v>
      </c>
      <c r="O52" s="236" t="s">
        <v>4</v>
      </c>
      <c r="P52" s="236" t="s">
        <v>4</v>
      </c>
      <c r="Q52" s="236" t="s">
        <v>4</v>
      </c>
      <c r="R52" s="236" t="s">
        <v>4</v>
      </c>
      <c r="S52" s="236" t="s">
        <v>4</v>
      </c>
      <c r="T52" s="236" t="s">
        <v>4</v>
      </c>
      <c r="U52" s="236" t="s">
        <v>4</v>
      </c>
      <c r="V52" s="236" t="s">
        <v>4</v>
      </c>
      <c r="W52" s="236" t="s">
        <v>4</v>
      </c>
      <c r="X52" s="291">
        <v>68.850548675018402</v>
      </c>
      <c r="Y52" s="236">
        <v>68.850549999999998</v>
      </c>
    </row>
    <row r="53" spans="1:25">
      <c r="A53" s="32" t="s">
        <v>23</v>
      </c>
      <c r="B53" s="32" t="s">
        <v>32</v>
      </c>
      <c r="C53" s="328" t="s">
        <v>72</v>
      </c>
      <c r="D53" s="235">
        <v>2.5712799999999998</v>
      </c>
      <c r="E53" s="48" t="s">
        <v>70</v>
      </c>
      <c r="F53" s="48" t="s">
        <v>64</v>
      </c>
      <c r="G53" s="48" t="s">
        <v>14</v>
      </c>
      <c r="H53" s="48" t="s">
        <v>11</v>
      </c>
      <c r="I53" s="48" t="s">
        <v>8</v>
      </c>
      <c r="J53" s="236">
        <v>119.94733002269044</v>
      </c>
      <c r="K53" s="236">
        <v>119.94732999999999</v>
      </c>
      <c r="L53" s="236" t="s">
        <v>4</v>
      </c>
      <c r="M53" s="236" t="s">
        <v>4</v>
      </c>
      <c r="N53" s="236" t="s">
        <v>4</v>
      </c>
      <c r="O53" s="236" t="s">
        <v>4</v>
      </c>
      <c r="P53" s="236" t="s">
        <v>4</v>
      </c>
      <c r="Q53" s="236" t="s">
        <v>4</v>
      </c>
      <c r="R53" s="236" t="s">
        <v>4</v>
      </c>
      <c r="S53" s="236" t="s">
        <v>4</v>
      </c>
      <c r="T53" s="236" t="s">
        <v>4</v>
      </c>
      <c r="U53" s="236" t="s">
        <v>4</v>
      </c>
      <c r="V53" s="236" t="s">
        <v>4</v>
      </c>
      <c r="W53" s="236" t="s">
        <v>4</v>
      </c>
      <c r="X53" s="291">
        <v>119.94733002269044</v>
      </c>
      <c r="Y53" s="236">
        <v>119.94732999999999</v>
      </c>
    </row>
    <row r="54" spans="1:25">
      <c r="A54" s="32" t="s">
        <v>23</v>
      </c>
      <c r="B54" s="32" t="s">
        <v>32</v>
      </c>
      <c r="C54" s="328" t="s">
        <v>73</v>
      </c>
      <c r="D54" s="235">
        <v>2.5712799999999998</v>
      </c>
      <c r="E54" s="48" t="s">
        <v>70</v>
      </c>
      <c r="F54" s="48" t="s">
        <v>64</v>
      </c>
      <c r="G54" s="48" t="s">
        <v>14</v>
      </c>
      <c r="H54" s="48" t="s">
        <v>11</v>
      </c>
      <c r="I54" s="48" t="s">
        <v>8</v>
      </c>
      <c r="J54" s="236">
        <v>120.25137344970923</v>
      </c>
      <c r="K54" s="236">
        <v>120.25136999999999</v>
      </c>
      <c r="L54" s="236" t="s">
        <v>4</v>
      </c>
      <c r="M54" s="236" t="s">
        <v>4</v>
      </c>
      <c r="N54" s="236" t="s">
        <v>4</v>
      </c>
      <c r="O54" s="236" t="s">
        <v>4</v>
      </c>
      <c r="P54" s="236" t="s">
        <v>4</v>
      </c>
      <c r="Q54" s="236" t="s">
        <v>4</v>
      </c>
      <c r="R54" s="236" t="s">
        <v>4</v>
      </c>
      <c r="S54" s="236" t="s">
        <v>4</v>
      </c>
      <c r="T54" s="236" t="s">
        <v>4</v>
      </c>
      <c r="U54" s="236" t="s">
        <v>4</v>
      </c>
      <c r="V54" s="236" t="s">
        <v>4</v>
      </c>
      <c r="W54" s="236" t="s">
        <v>4</v>
      </c>
      <c r="X54" s="291">
        <v>120.25137344970923</v>
      </c>
      <c r="Y54" s="236">
        <v>120.25136999999999</v>
      </c>
    </row>
    <row r="55" spans="1:25">
      <c r="A55" s="32" t="s">
        <v>16</v>
      </c>
      <c r="B55" s="32" t="s">
        <v>4</v>
      </c>
      <c r="C55" s="328" t="s">
        <v>74</v>
      </c>
      <c r="D55" s="235">
        <v>134</v>
      </c>
      <c r="E55" s="48" t="s">
        <v>4</v>
      </c>
      <c r="F55" s="48" t="s">
        <v>74</v>
      </c>
      <c r="G55" s="48" t="s">
        <v>14</v>
      </c>
      <c r="H55" s="48" t="s">
        <v>11</v>
      </c>
      <c r="I55" s="48" t="s">
        <v>8</v>
      </c>
      <c r="J55" s="236" t="s">
        <v>4</v>
      </c>
      <c r="K55" s="236" t="s">
        <v>4</v>
      </c>
      <c r="L55" s="236" t="s">
        <v>4</v>
      </c>
      <c r="M55" s="236" t="s">
        <v>4</v>
      </c>
      <c r="N55" s="236">
        <v>115.89843918912463</v>
      </c>
      <c r="O55" s="236">
        <v>115.89843999999999</v>
      </c>
      <c r="P55" s="236" t="s">
        <v>4</v>
      </c>
      <c r="Q55" s="236" t="s">
        <v>4</v>
      </c>
      <c r="R55" s="236" t="s">
        <v>4</v>
      </c>
      <c r="S55" s="236" t="s">
        <v>4</v>
      </c>
      <c r="T55" s="236" t="s">
        <v>4</v>
      </c>
      <c r="U55" s="236" t="s">
        <v>4</v>
      </c>
      <c r="V55" s="236" t="s">
        <v>4</v>
      </c>
      <c r="W55" s="236" t="s">
        <v>4</v>
      </c>
      <c r="X55" s="291">
        <v>115.89843918912463</v>
      </c>
      <c r="Y55" s="236">
        <v>115.89843999999999</v>
      </c>
    </row>
    <row r="56" spans="1:25">
      <c r="A56" s="32" t="s">
        <v>19</v>
      </c>
      <c r="B56" s="32" t="s">
        <v>32</v>
      </c>
      <c r="C56" s="328" t="s">
        <v>76</v>
      </c>
      <c r="D56" s="235">
        <v>8</v>
      </c>
      <c r="E56" s="48" t="s">
        <v>76</v>
      </c>
      <c r="F56" s="48" t="s">
        <v>74</v>
      </c>
      <c r="G56" s="48" t="s">
        <v>14</v>
      </c>
      <c r="H56" s="48" t="s">
        <v>11</v>
      </c>
      <c r="I56" s="48" t="s">
        <v>8</v>
      </c>
      <c r="J56" s="236" t="s">
        <v>4</v>
      </c>
      <c r="K56" s="236" t="s">
        <v>4</v>
      </c>
      <c r="L56" s="236">
        <v>168.18466265512427</v>
      </c>
      <c r="M56" s="236">
        <v>168.18466000000001</v>
      </c>
      <c r="N56" s="236" t="s">
        <v>4</v>
      </c>
      <c r="O56" s="236" t="s">
        <v>4</v>
      </c>
      <c r="P56" s="236" t="s">
        <v>4</v>
      </c>
      <c r="Q56" s="236" t="s">
        <v>4</v>
      </c>
      <c r="R56" s="236" t="s">
        <v>4</v>
      </c>
      <c r="S56" s="236" t="s">
        <v>4</v>
      </c>
      <c r="T56" s="236" t="s">
        <v>4</v>
      </c>
      <c r="U56" s="236" t="s">
        <v>4</v>
      </c>
      <c r="V56" s="236" t="s">
        <v>4</v>
      </c>
      <c r="W56" s="236" t="s">
        <v>4</v>
      </c>
      <c r="X56" s="291">
        <v>168.18466265512427</v>
      </c>
      <c r="Y56" s="236">
        <v>168.18466000000001</v>
      </c>
    </row>
    <row r="57" spans="1:25">
      <c r="A57" s="32" t="s">
        <v>23</v>
      </c>
      <c r="B57" s="32" t="s">
        <v>32</v>
      </c>
      <c r="C57" s="328" t="s">
        <v>77</v>
      </c>
      <c r="D57" s="235">
        <v>8</v>
      </c>
      <c r="E57" s="48" t="s">
        <v>76</v>
      </c>
      <c r="F57" s="48" t="s">
        <v>74</v>
      </c>
      <c r="G57" s="48" t="s">
        <v>14</v>
      </c>
      <c r="H57" s="48" t="s">
        <v>11</v>
      </c>
      <c r="I57" s="48" t="s">
        <v>8</v>
      </c>
      <c r="J57" s="236">
        <v>168.18466265512427</v>
      </c>
      <c r="K57" s="236">
        <v>168.18466000000001</v>
      </c>
      <c r="L57" s="236" t="s">
        <v>4</v>
      </c>
      <c r="M57" s="236" t="s">
        <v>4</v>
      </c>
      <c r="N57" s="236" t="s">
        <v>4</v>
      </c>
      <c r="O57" s="236" t="s">
        <v>4</v>
      </c>
      <c r="P57" s="236" t="s">
        <v>4</v>
      </c>
      <c r="Q57" s="236" t="s">
        <v>4</v>
      </c>
      <c r="R57" s="236" t="s">
        <v>4</v>
      </c>
      <c r="S57" s="236" t="s">
        <v>4</v>
      </c>
      <c r="T57" s="236" t="s">
        <v>4</v>
      </c>
      <c r="U57" s="236" t="s">
        <v>4</v>
      </c>
      <c r="V57" s="236" t="s">
        <v>4</v>
      </c>
      <c r="W57" s="236" t="s">
        <v>4</v>
      </c>
      <c r="X57" s="291">
        <v>168.18466265512427</v>
      </c>
      <c r="Y57" s="236">
        <v>168.18466000000001</v>
      </c>
    </row>
    <row r="58" spans="1:25">
      <c r="A58" s="32" t="s">
        <v>19</v>
      </c>
      <c r="B58" s="32" t="s">
        <v>32</v>
      </c>
      <c r="C58" s="328" t="s">
        <v>78</v>
      </c>
      <c r="D58" s="235">
        <v>10</v>
      </c>
      <c r="E58" s="48" t="s">
        <v>78</v>
      </c>
      <c r="F58" s="48" t="s">
        <v>74</v>
      </c>
      <c r="G58" s="48" t="s">
        <v>14</v>
      </c>
      <c r="H58" s="48" t="s">
        <v>11</v>
      </c>
      <c r="I58" s="48" t="s">
        <v>8</v>
      </c>
      <c r="J58" s="236" t="s">
        <v>4</v>
      </c>
      <c r="K58" s="236" t="s">
        <v>4</v>
      </c>
      <c r="L58" s="236">
        <v>121.11005912800628</v>
      </c>
      <c r="M58" s="236">
        <v>121.11006</v>
      </c>
      <c r="N58" s="236" t="s">
        <v>4</v>
      </c>
      <c r="O58" s="236" t="s">
        <v>4</v>
      </c>
      <c r="P58" s="236" t="s">
        <v>4</v>
      </c>
      <c r="Q58" s="236" t="s">
        <v>4</v>
      </c>
      <c r="R58" s="236" t="s">
        <v>4</v>
      </c>
      <c r="S58" s="236" t="s">
        <v>4</v>
      </c>
      <c r="T58" s="236" t="s">
        <v>4</v>
      </c>
      <c r="U58" s="236" t="s">
        <v>4</v>
      </c>
      <c r="V58" s="236" t="s">
        <v>4</v>
      </c>
      <c r="W58" s="236" t="s">
        <v>4</v>
      </c>
      <c r="X58" s="291">
        <v>121.11005912800628</v>
      </c>
      <c r="Y58" s="236">
        <v>121.11006</v>
      </c>
    </row>
    <row r="59" spans="1:25">
      <c r="A59" s="32" t="s">
        <v>23</v>
      </c>
      <c r="B59" s="32" t="s">
        <v>32</v>
      </c>
      <c r="C59" s="328" t="s">
        <v>79</v>
      </c>
      <c r="D59" s="235">
        <v>2.1544300000000001</v>
      </c>
      <c r="E59" s="48" t="s">
        <v>78</v>
      </c>
      <c r="F59" s="48" t="s">
        <v>74</v>
      </c>
      <c r="G59" s="48" t="s">
        <v>14</v>
      </c>
      <c r="H59" s="48" t="s">
        <v>11</v>
      </c>
      <c r="I59" s="48" t="s">
        <v>8</v>
      </c>
      <c r="J59" s="236">
        <v>127.02145520207299</v>
      </c>
      <c r="K59" s="236">
        <v>127.02146</v>
      </c>
      <c r="L59" s="236" t="s">
        <v>4</v>
      </c>
      <c r="M59" s="236" t="s">
        <v>4</v>
      </c>
      <c r="N59" s="236" t="s">
        <v>4</v>
      </c>
      <c r="O59" s="236" t="s">
        <v>4</v>
      </c>
      <c r="P59" s="236" t="s">
        <v>4</v>
      </c>
      <c r="Q59" s="236" t="s">
        <v>4</v>
      </c>
      <c r="R59" s="236" t="s">
        <v>4</v>
      </c>
      <c r="S59" s="236" t="s">
        <v>4</v>
      </c>
      <c r="T59" s="236" t="s">
        <v>4</v>
      </c>
      <c r="U59" s="236" t="s">
        <v>4</v>
      </c>
      <c r="V59" s="236" t="s">
        <v>4</v>
      </c>
      <c r="W59" s="236" t="s">
        <v>4</v>
      </c>
      <c r="X59" s="291">
        <v>127.02145520207299</v>
      </c>
      <c r="Y59" s="236">
        <v>127.02146</v>
      </c>
    </row>
    <row r="60" spans="1:25">
      <c r="A60" s="32" t="s">
        <v>23</v>
      </c>
      <c r="B60" s="32" t="s">
        <v>32</v>
      </c>
      <c r="C60" s="328" t="s">
        <v>80</v>
      </c>
      <c r="D60" s="235">
        <v>2.1544300000000001</v>
      </c>
      <c r="E60" s="48" t="s">
        <v>78</v>
      </c>
      <c r="F60" s="48" t="s">
        <v>74</v>
      </c>
      <c r="G60" s="48" t="s">
        <v>14</v>
      </c>
      <c r="H60" s="48" t="s">
        <v>11</v>
      </c>
      <c r="I60" s="48" t="s">
        <v>8</v>
      </c>
      <c r="J60" s="236">
        <v>113.20707120853085</v>
      </c>
      <c r="K60" s="236">
        <v>113.20707</v>
      </c>
      <c r="L60" s="236" t="s">
        <v>4</v>
      </c>
      <c r="M60" s="236" t="s">
        <v>4</v>
      </c>
      <c r="N60" s="236" t="s">
        <v>4</v>
      </c>
      <c r="O60" s="236" t="s">
        <v>4</v>
      </c>
      <c r="P60" s="236" t="s">
        <v>4</v>
      </c>
      <c r="Q60" s="236" t="s">
        <v>4</v>
      </c>
      <c r="R60" s="236" t="s">
        <v>4</v>
      </c>
      <c r="S60" s="236" t="s">
        <v>4</v>
      </c>
      <c r="T60" s="236" t="s">
        <v>4</v>
      </c>
      <c r="U60" s="236" t="s">
        <v>4</v>
      </c>
      <c r="V60" s="236" t="s">
        <v>4</v>
      </c>
      <c r="W60" s="236" t="s">
        <v>4</v>
      </c>
      <c r="X60" s="291">
        <v>113.20707120853085</v>
      </c>
      <c r="Y60" s="236">
        <v>113.20707</v>
      </c>
    </row>
    <row r="61" spans="1:25">
      <c r="A61" s="32" t="s">
        <v>23</v>
      </c>
      <c r="B61" s="32" t="s">
        <v>32</v>
      </c>
      <c r="C61" s="328" t="s">
        <v>81</v>
      </c>
      <c r="D61" s="235">
        <v>2.1544300000000001</v>
      </c>
      <c r="E61" s="48" t="s">
        <v>78</v>
      </c>
      <c r="F61" s="48" t="s">
        <v>74</v>
      </c>
      <c r="G61" s="48" t="s">
        <v>14</v>
      </c>
      <c r="H61" s="48" t="s">
        <v>11</v>
      </c>
      <c r="I61" s="48" t="s">
        <v>8</v>
      </c>
      <c r="J61" s="236">
        <v>123.53499720930233</v>
      </c>
      <c r="K61" s="236">
        <v>123.535</v>
      </c>
      <c r="L61" s="236" t="s">
        <v>4</v>
      </c>
      <c r="M61" s="236" t="s">
        <v>4</v>
      </c>
      <c r="N61" s="236" t="s">
        <v>4</v>
      </c>
      <c r="O61" s="236" t="s">
        <v>4</v>
      </c>
      <c r="P61" s="236" t="s">
        <v>4</v>
      </c>
      <c r="Q61" s="236" t="s">
        <v>4</v>
      </c>
      <c r="R61" s="236" t="s">
        <v>4</v>
      </c>
      <c r="S61" s="236" t="s">
        <v>4</v>
      </c>
      <c r="T61" s="236" t="s">
        <v>4</v>
      </c>
      <c r="U61" s="236" t="s">
        <v>4</v>
      </c>
      <c r="V61" s="236" t="s">
        <v>4</v>
      </c>
      <c r="W61" s="236" t="s">
        <v>4</v>
      </c>
      <c r="X61" s="291">
        <v>123.53499720930233</v>
      </c>
      <c r="Y61" s="236">
        <v>123.535</v>
      </c>
    </row>
    <row r="62" spans="1:25">
      <c r="A62" s="32" t="s">
        <v>19</v>
      </c>
      <c r="B62" s="32" t="s">
        <v>32</v>
      </c>
      <c r="C62" s="328" t="s">
        <v>82</v>
      </c>
      <c r="D62" s="235">
        <v>10</v>
      </c>
      <c r="E62" s="48" t="s">
        <v>82</v>
      </c>
      <c r="F62" s="48" t="s">
        <v>74</v>
      </c>
      <c r="G62" s="48" t="s">
        <v>14</v>
      </c>
      <c r="H62" s="48" t="s">
        <v>11</v>
      </c>
      <c r="I62" s="48" t="s">
        <v>8</v>
      </c>
      <c r="J62" s="236" t="s">
        <v>4</v>
      </c>
      <c r="K62" s="236" t="s">
        <v>4</v>
      </c>
      <c r="L62" s="236">
        <v>119.43371469625359</v>
      </c>
      <c r="M62" s="236">
        <v>119.43371</v>
      </c>
      <c r="N62" s="236" t="s">
        <v>4</v>
      </c>
      <c r="O62" s="236" t="s">
        <v>4</v>
      </c>
      <c r="P62" s="236" t="s">
        <v>4</v>
      </c>
      <c r="Q62" s="236" t="s">
        <v>4</v>
      </c>
      <c r="R62" s="236" t="s">
        <v>4</v>
      </c>
      <c r="S62" s="236" t="s">
        <v>4</v>
      </c>
      <c r="T62" s="236" t="s">
        <v>4</v>
      </c>
      <c r="U62" s="236" t="s">
        <v>4</v>
      </c>
      <c r="V62" s="236" t="s">
        <v>4</v>
      </c>
      <c r="W62" s="236" t="s">
        <v>4</v>
      </c>
      <c r="X62" s="291">
        <v>119.43371469625359</v>
      </c>
      <c r="Y62" s="236">
        <v>119.43371</v>
      </c>
    </row>
    <row r="63" spans="1:25">
      <c r="A63" s="32" t="s">
        <v>23</v>
      </c>
      <c r="B63" s="32" t="s">
        <v>32</v>
      </c>
      <c r="C63" s="328" t="s">
        <v>83</v>
      </c>
      <c r="D63" s="235">
        <v>2.1544300000000001</v>
      </c>
      <c r="E63" s="48" t="s">
        <v>82</v>
      </c>
      <c r="F63" s="48" t="s">
        <v>74</v>
      </c>
      <c r="G63" s="48" t="s">
        <v>14</v>
      </c>
      <c r="H63" s="48" t="s">
        <v>11</v>
      </c>
      <c r="I63" s="48" t="s">
        <v>8</v>
      </c>
      <c r="J63" s="236">
        <v>143.68281339999999</v>
      </c>
      <c r="K63" s="236">
        <v>143.68280999999999</v>
      </c>
      <c r="L63" s="236" t="s">
        <v>4</v>
      </c>
      <c r="M63" s="236" t="s">
        <v>4</v>
      </c>
      <c r="N63" s="236" t="s">
        <v>4</v>
      </c>
      <c r="O63" s="236" t="s">
        <v>4</v>
      </c>
      <c r="P63" s="236" t="s">
        <v>4</v>
      </c>
      <c r="Q63" s="236" t="s">
        <v>4</v>
      </c>
      <c r="R63" s="236" t="s">
        <v>4</v>
      </c>
      <c r="S63" s="236" t="s">
        <v>4</v>
      </c>
      <c r="T63" s="236" t="s">
        <v>4</v>
      </c>
      <c r="U63" s="236" t="s">
        <v>4</v>
      </c>
      <c r="V63" s="236" t="s">
        <v>4</v>
      </c>
      <c r="W63" s="236" t="s">
        <v>4</v>
      </c>
      <c r="X63" s="291">
        <v>143.68281339999999</v>
      </c>
      <c r="Y63" s="236">
        <v>143.68280999999999</v>
      </c>
    </row>
    <row r="64" spans="1:25">
      <c r="A64" s="32" t="s">
        <v>23</v>
      </c>
      <c r="B64" s="32" t="s">
        <v>32</v>
      </c>
      <c r="C64" s="328" t="s">
        <v>84</v>
      </c>
      <c r="D64" s="235">
        <v>2.1544300000000001</v>
      </c>
      <c r="E64" s="48" t="s">
        <v>82</v>
      </c>
      <c r="F64" s="48" t="s">
        <v>74</v>
      </c>
      <c r="G64" s="48" t="s">
        <v>14</v>
      </c>
      <c r="H64" s="48" t="s">
        <v>11</v>
      </c>
      <c r="I64" s="48" t="s">
        <v>8</v>
      </c>
      <c r="J64" s="236">
        <v>114.07985641637086</v>
      </c>
      <c r="K64" s="236">
        <v>114.07986</v>
      </c>
      <c r="L64" s="236" t="s">
        <v>4</v>
      </c>
      <c r="M64" s="236" t="s">
        <v>4</v>
      </c>
      <c r="N64" s="236" t="s">
        <v>4</v>
      </c>
      <c r="O64" s="236" t="s">
        <v>4</v>
      </c>
      <c r="P64" s="236" t="s">
        <v>4</v>
      </c>
      <c r="Q64" s="236" t="s">
        <v>4</v>
      </c>
      <c r="R64" s="236" t="s">
        <v>4</v>
      </c>
      <c r="S64" s="236" t="s">
        <v>4</v>
      </c>
      <c r="T64" s="236" t="s">
        <v>4</v>
      </c>
      <c r="U64" s="236" t="s">
        <v>4</v>
      </c>
      <c r="V64" s="236" t="s">
        <v>4</v>
      </c>
      <c r="W64" s="236" t="s">
        <v>4</v>
      </c>
      <c r="X64" s="291">
        <v>114.07985641637086</v>
      </c>
      <c r="Y64" s="236">
        <v>114.07986</v>
      </c>
    </row>
    <row r="65" spans="1:25">
      <c r="A65" s="32" t="s">
        <v>23</v>
      </c>
      <c r="B65" s="32" t="s">
        <v>32</v>
      </c>
      <c r="C65" s="328" t="s">
        <v>85</v>
      </c>
      <c r="D65" s="235">
        <v>2.1544300000000001</v>
      </c>
      <c r="E65" s="48" t="s">
        <v>82</v>
      </c>
      <c r="F65" s="48" t="s">
        <v>74</v>
      </c>
      <c r="G65" s="48" t="s">
        <v>14</v>
      </c>
      <c r="H65" s="48" t="s">
        <v>11</v>
      </c>
      <c r="I65" s="48" t="s">
        <v>8</v>
      </c>
      <c r="J65" s="236">
        <v>103.93624712934798</v>
      </c>
      <c r="K65" s="236">
        <v>103.93625</v>
      </c>
      <c r="L65" s="236" t="s">
        <v>4</v>
      </c>
      <c r="M65" s="236" t="s">
        <v>4</v>
      </c>
      <c r="N65" s="236" t="s">
        <v>4</v>
      </c>
      <c r="O65" s="236" t="s">
        <v>4</v>
      </c>
      <c r="P65" s="236" t="s">
        <v>4</v>
      </c>
      <c r="Q65" s="236" t="s">
        <v>4</v>
      </c>
      <c r="R65" s="236" t="s">
        <v>4</v>
      </c>
      <c r="S65" s="236" t="s">
        <v>4</v>
      </c>
      <c r="T65" s="236" t="s">
        <v>4</v>
      </c>
      <c r="U65" s="236" t="s">
        <v>4</v>
      </c>
      <c r="V65" s="236" t="s">
        <v>4</v>
      </c>
      <c r="W65" s="236" t="s">
        <v>4</v>
      </c>
      <c r="X65" s="291">
        <v>103.93624712934798</v>
      </c>
      <c r="Y65" s="236">
        <v>103.93625</v>
      </c>
    </row>
    <row r="66" spans="1:25">
      <c r="A66" s="32" t="s">
        <v>19</v>
      </c>
      <c r="B66" s="32" t="s">
        <v>32</v>
      </c>
      <c r="C66" s="328" t="s">
        <v>86</v>
      </c>
      <c r="D66" s="235">
        <v>49</v>
      </c>
      <c r="E66" s="48" t="s">
        <v>86</v>
      </c>
      <c r="F66" s="48" t="s">
        <v>74</v>
      </c>
      <c r="G66" s="48" t="s">
        <v>14</v>
      </c>
      <c r="H66" s="48" t="s">
        <v>11</v>
      </c>
      <c r="I66" s="48" t="s">
        <v>8</v>
      </c>
      <c r="J66" s="236" t="s">
        <v>4</v>
      </c>
      <c r="K66" s="236" t="s">
        <v>4</v>
      </c>
      <c r="L66" s="236">
        <v>114.58442625519974</v>
      </c>
      <c r="M66" s="236">
        <v>114.58443</v>
      </c>
      <c r="N66" s="236" t="s">
        <v>4</v>
      </c>
      <c r="O66" s="236" t="s">
        <v>4</v>
      </c>
      <c r="P66" s="236" t="s">
        <v>4</v>
      </c>
      <c r="Q66" s="236" t="s">
        <v>4</v>
      </c>
      <c r="R66" s="236" t="s">
        <v>4</v>
      </c>
      <c r="S66" s="236" t="s">
        <v>4</v>
      </c>
      <c r="T66" s="236" t="s">
        <v>4</v>
      </c>
      <c r="U66" s="236" t="s">
        <v>4</v>
      </c>
      <c r="V66" s="236" t="s">
        <v>4</v>
      </c>
      <c r="W66" s="236" t="s">
        <v>4</v>
      </c>
      <c r="X66" s="291">
        <v>114.58442625519974</v>
      </c>
      <c r="Y66" s="236">
        <v>114.58443</v>
      </c>
    </row>
    <row r="67" spans="1:25">
      <c r="A67" s="32" t="s">
        <v>23</v>
      </c>
      <c r="B67" s="32" t="s">
        <v>32</v>
      </c>
      <c r="C67" s="328" t="s">
        <v>87</v>
      </c>
      <c r="D67" s="235">
        <v>7</v>
      </c>
      <c r="E67" s="48" t="s">
        <v>86</v>
      </c>
      <c r="F67" s="48" t="s">
        <v>74</v>
      </c>
      <c r="G67" s="48" t="s">
        <v>14</v>
      </c>
      <c r="H67" s="48" t="s">
        <v>11</v>
      </c>
      <c r="I67" s="48" t="s">
        <v>8</v>
      </c>
      <c r="J67" s="236">
        <v>105.35746372957202</v>
      </c>
      <c r="K67" s="236">
        <v>105.35746</v>
      </c>
      <c r="L67" s="236" t="s">
        <v>4</v>
      </c>
      <c r="M67" s="236" t="s">
        <v>4</v>
      </c>
      <c r="N67" s="236" t="s">
        <v>4</v>
      </c>
      <c r="O67" s="236" t="s">
        <v>4</v>
      </c>
      <c r="P67" s="236" t="s">
        <v>4</v>
      </c>
      <c r="Q67" s="236" t="s">
        <v>4</v>
      </c>
      <c r="R67" s="236" t="s">
        <v>4</v>
      </c>
      <c r="S67" s="236" t="s">
        <v>4</v>
      </c>
      <c r="T67" s="236" t="s">
        <v>4</v>
      </c>
      <c r="U67" s="236" t="s">
        <v>4</v>
      </c>
      <c r="V67" s="236" t="s">
        <v>4</v>
      </c>
      <c r="W67" s="236" t="s">
        <v>4</v>
      </c>
      <c r="X67" s="291">
        <v>105.35746372957202</v>
      </c>
      <c r="Y67" s="236">
        <v>105.35746</v>
      </c>
    </row>
    <row r="68" spans="1:25">
      <c r="A68" s="32" t="s">
        <v>23</v>
      </c>
      <c r="B68" s="32" t="s">
        <v>32</v>
      </c>
      <c r="C68" s="328" t="s">
        <v>88</v>
      </c>
      <c r="D68" s="235">
        <v>7</v>
      </c>
      <c r="E68" s="48" t="s">
        <v>86</v>
      </c>
      <c r="F68" s="48" t="s">
        <v>74</v>
      </c>
      <c r="G68" s="48" t="s">
        <v>14</v>
      </c>
      <c r="H68" s="48" t="s">
        <v>11</v>
      </c>
      <c r="I68" s="48" t="s">
        <v>8</v>
      </c>
      <c r="J68" s="236">
        <v>124.61946477692268</v>
      </c>
      <c r="K68" s="236">
        <v>124.61946</v>
      </c>
      <c r="L68" s="236" t="s">
        <v>4</v>
      </c>
      <c r="M68" s="236" t="s">
        <v>4</v>
      </c>
      <c r="N68" s="236" t="s">
        <v>4</v>
      </c>
      <c r="O68" s="236" t="s">
        <v>4</v>
      </c>
      <c r="P68" s="236" t="s">
        <v>4</v>
      </c>
      <c r="Q68" s="236" t="s">
        <v>4</v>
      </c>
      <c r="R68" s="236" t="s">
        <v>4</v>
      </c>
      <c r="S68" s="236" t="s">
        <v>4</v>
      </c>
      <c r="T68" s="236" t="s">
        <v>4</v>
      </c>
      <c r="U68" s="236" t="s">
        <v>4</v>
      </c>
      <c r="V68" s="236" t="s">
        <v>4</v>
      </c>
      <c r="W68" s="236" t="s">
        <v>4</v>
      </c>
      <c r="X68" s="291">
        <v>124.61946477692268</v>
      </c>
      <c r="Y68" s="236">
        <v>124.61946</v>
      </c>
    </row>
    <row r="69" spans="1:25">
      <c r="A69" s="32" t="s">
        <v>19</v>
      </c>
      <c r="B69" s="32" t="s">
        <v>20</v>
      </c>
      <c r="C69" s="328" t="s">
        <v>89</v>
      </c>
      <c r="D69" s="235">
        <v>54</v>
      </c>
      <c r="E69" s="48" t="s">
        <v>89</v>
      </c>
      <c r="F69" s="48" t="s">
        <v>74</v>
      </c>
      <c r="G69" s="48" t="s">
        <v>14</v>
      </c>
      <c r="H69" s="48" t="s">
        <v>11</v>
      </c>
      <c r="I69" s="48" t="s">
        <v>8</v>
      </c>
      <c r="J69" s="236" t="s">
        <v>4</v>
      </c>
      <c r="K69" s="236" t="s">
        <v>4</v>
      </c>
      <c r="L69" s="236">
        <v>108.53781449120488</v>
      </c>
      <c r="M69" s="236">
        <v>108.53780999999999</v>
      </c>
      <c r="N69" s="236" t="s">
        <v>4</v>
      </c>
      <c r="O69" s="236" t="s">
        <v>4</v>
      </c>
      <c r="P69" s="236" t="s">
        <v>4</v>
      </c>
      <c r="Q69" s="236" t="s">
        <v>4</v>
      </c>
      <c r="R69" s="236" t="s">
        <v>4</v>
      </c>
      <c r="S69" s="236" t="s">
        <v>4</v>
      </c>
      <c r="T69" s="236" t="s">
        <v>4</v>
      </c>
      <c r="U69" s="236" t="s">
        <v>4</v>
      </c>
      <c r="V69" s="236" t="s">
        <v>4</v>
      </c>
      <c r="W69" s="236" t="s">
        <v>4</v>
      </c>
      <c r="X69" s="291">
        <v>108.53781449120488</v>
      </c>
      <c r="Y69" s="236">
        <v>108.53780999999999</v>
      </c>
    </row>
    <row r="70" spans="1:25">
      <c r="A70" s="32" t="s">
        <v>23</v>
      </c>
      <c r="B70" s="32" t="s">
        <v>20</v>
      </c>
      <c r="C70" s="328" t="s">
        <v>90</v>
      </c>
      <c r="D70" s="235">
        <v>28</v>
      </c>
      <c r="E70" s="48" t="s">
        <v>89</v>
      </c>
      <c r="F70" s="48" t="s">
        <v>74</v>
      </c>
      <c r="G70" s="48" t="s">
        <v>14</v>
      </c>
      <c r="H70" s="48" t="s">
        <v>11</v>
      </c>
      <c r="I70" s="48" t="s">
        <v>8</v>
      </c>
      <c r="J70" s="236">
        <v>108.72698859649121</v>
      </c>
      <c r="K70" s="236">
        <v>108.72699</v>
      </c>
      <c r="L70" s="236" t="s">
        <v>4</v>
      </c>
      <c r="M70" s="236" t="s">
        <v>4</v>
      </c>
      <c r="N70" s="236" t="s">
        <v>4</v>
      </c>
      <c r="O70" s="236" t="s">
        <v>4</v>
      </c>
      <c r="P70" s="236" t="s">
        <v>4</v>
      </c>
      <c r="Q70" s="236" t="s">
        <v>4</v>
      </c>
      <c r="R70" s="236" t="s">
        <v>4</v>
      </c>
      <c r="S70" s="236" t="s">
        <v>4</v>
      </c>
      <c r="T70" s="236" t="s">
        <v>4</v>
      </c>
      <c r="U70" s="236" t="s">
        <v>4</v>
      </c>
      <c r="V70" s="236" t="s">
        <v>4</v>
      </c>
      <c r="W70" s="236" t="s">
        <v>4</v>
      </c>
      <c r="X70" s="291">
        <v>108.72698859649121</v>
      </c>
      <c r="Y70" s="236">
        <v>108.72699</v>
      </c>
    </row>
    <row r="71" spans="1:25">
      <c r="A71" s="32" t="s">
        <v>23</v>
      </c>
      <c r="B71" s="32" t="s">
        <v>20</v>
      </c>
      <c r="C71" s="328" t="s">
        <v>91</v>
      </c>
      <c r="D71" s="235">
        <v>13</v>
      </c>
      <c r="E71" s="48" t="s">
        <v>89</v>
      </c>
      <c r="F71" s="48" t="s">
        <v>74</v>
      </c>
      <c r="G71" s="48" t="s">
        <v>14</v>
      </c>
      <c r="H71" s="48" t="s">
        <v>11</v>
      </c>
      <c r="I71" s="48" t="s">
        <v>8</v>
      </c>
      <c r="J71" s="236">
        <v>114.0291959515053</v>
      </c>
      <c r="K71" s="236">
        <v>114.0292</v>
      </c>
      <c r="L71" s="236" t="s">
        <v>4</v>
      </c>
      <c r="M71" s="236" t="s">
        <v>4</v>
      </c>
      <c r="N71" s="236" t="s">
        <v>4</v>
      </c>
      <c r="O71" s="236" t="s">
        <v>4</v>
      </c>
      <c r="P71" s="236" t="s">
        <v>4</v>
      </c>
      <c r="Q71" s="236" t="s">
        <v>4</v>
      </c>
      <c r="R71" s="236" t="s">
        <v>4</v>
      </c>
      <c r="S71" s="236" t="s">
        <v>4</v>
      </c>
      <c r="T71" s="236" t="s">
        <v>4</v>
      </c>
      <c r="U71" s="236" t="s">
        <v>4</v>
      </c>
      <c r="V71" s="236" t="s">
        <v>4</v>
      </c>
      <c r="W71" s="236" t="s">
        <v>4</v>
      </c>
      <c r="X71" s="291">
        <v>114.0291959515053</v>
      </c>
      <c r="Y71" s="236">
        <v>114.0292</v>
      </c>
    </row>
    <row r="72" spans="1:25">
      <c r="A72" s="32" t="s">
        <v>23</v>
      </c>
      <c r="B72" s="32" t="s">
        <v>20</v>
      </c>
      <c r="C72" s="328" t="s">
        <v>92</v>
      </c>
      <c r="D72" s="235">
        <v>5</v>
      </c>
      <c r="E72" s="48" t="s">
        <v>89</v>
      </c>
      <c r="F72" s="48" t="s">
        <v>74</v>
      </c>
      <c r="G72" s="48" t="s">
        <v>14</v>
      </c>
      <c r="H72" s="48" t="s">
        <v>11</v>
      </c>
      <c r="I72" s="48" t="s">
        <v>8</v>
      </c>
      <c r="J72" s="236">
        <v>104.90860182780445</v>
      </c>
      <c r="K72" s="236">
        <v>104.90860000000001</v>
      </c>
      <c r="L72" s="236" t="s">
        <v>4</v>
      </c>
      <c r="M72" s="236" t="s">
        <v>4</v>
      </c>
      <c r="N72" s="236" t="s">
        <v>4</v>
      </c>
      <c r="O72" s="236" t="s">
        <v>4</v>
      </c>
      <c r="P72" s="236" t="s">
        <v>4</v>
      </c>
      <c r="Q72" s="236" t="s">
        <v>4</v>
      </c>
      <c r="R72" s="236" t="s">
        <v>4</v>
      </c>
      <c r="S72" s="236" t="s">
        <v>4</v>
      </c>
      <c r="T72" s="236" t="s">
        <v>4</v>
      </c>
      <c r="U72" s="236" t="s">
        <v>4</v>
      </c>
      <c r="V72" s="236" t="s">
        <v>4</v>
      </c>
      <c r="W72" s="236" t="s">
        <v>4</v>
      </c>
      <c r="X72" s="291">
        <v>104.90860182780445</v>
      </c>
      <c r="Y72" s="236">
        <v>104.90860000000001</v>
      </c>
    </row>
    <row r="73" spans="1:25">
      <c r="A73" s="32" t="s">
        <v>23</v>
      </c>
      <c r="B73" s="32" t="s">
        <v>20</v>
      </c>
      <c r="C73" s="328" t="s">
        <v>93</v>
      </c>
      <c r="D73" s="235">
        <v>8</v>
      </c>
      <c r="E73" s="48" t="s">
        <v>89</v>
      </c>
      <c r="F73" s="48" t="s">
        <v>74</v>
      </c>
      <c r="G73" s="48" t="s">
        <v>14</v>
      </c>
      <c r="H73" s="48" t="s">
        <v>11</v>
      </c>
      <c r="I73" s="48" t="s">
        <v>8</v>
      </c>
      <c r="J73" s="236">
        <v>101.22046816433979</v>
      </c>
      <c r="K73" s="236">
        <v>101.22047000000001</v>
      </c>
      <c r="L73" s="236" t="s">
        <v>4</v>
      </c>
      <c r="M73" s="236" t="s">
        <v>4</v>
      </c>
      <c r="N73" s="236" t="s">
        <v>4</v>
      </c>
      <c r="O73" s="236" t="s">
        <v>4</v>
      </c>
      <c r="P73" s="236" t="s">
        <v>4</v>
      </c>
      <c r="Q73" s="236" t="s">
        <v>4</v>
      </c>
      <c r="R73" s="236" t="s">
        <v>4</v>
      </c>
      <c r="S73" s="236" t="s">
        <v>4</v>
      </c>
      <c r="T73" s="236" t="s">
        <v>4</v>
      </c>
      <c r="U73" s="236" t="s">
        <v>4</v>
      </c>
      <c r="V73" s="236" t="s">
        <v>4</v>
      </c>
      <c r="W73" s="236" t="s">
        <v>4</v>
      </c>
      <c r="X73" s="291">
        <v>101.22046816433979</v>
      </c>
      <c r="Y73" s="236">
        <v>101.22047000000001</v>
      </c>
    </row>
    <row r="74" spans="1:25">
      <c r="A74" s="32" t="s">
        <v>19</v>
      </c>
      <c r="B74" s="32" t="s">
        <v>32</v>
      </c>
      <c r="C74" s="328" t="s">
        <v>94</v>
      </c>
      <c r="D74" s="235">
        <v>3</v>
      </c>
      <c r="E74" s="48" t="s">
        <v>94</v>
      </c>
      <c r="F74" s="48" t="s">
        <v>74</v>
      </c>
      <c r="G74" s="48" t="s">
        <v>14</v>
      </c>
      <c r="H74" s="48" t="s">
        <v>11</v>
      </c>
      <c r="I74" s="48" t="s">
        <v>8</v>
      </c>
      <c r="J74" s="236" t="s">
        <v>4</v>
      </c>
      <c r="K74" s="236" t="s">
        <v>4</v>
      </c>
      <c r="L74" s="236">
        <v>101.26564760975225</v>
      </c>
      <c r="M74" s="236">
        <v>101.26564999999999</v>
      </c>
      <c r="N74" s="236" t="s">
        <v>4</v>
      </c>
      <c r="O74" s="236" t="s">
        <v>4</v>
      </c>
      <c r="P74" s="236" t="s">
        <v>4</v>
      </c>
      <c r="Q74" s="236" t="s">
        <v>4</v>
      </c>
      <c r="R74" s="236" t="s">
        <v>4</v>
      </c>
      <c r="S74" s="236" t="s">
        <v>4</v>
      </c>
      <c r="T74" s="236" t="s">
        <v>4</v>
      </c>
      <c r="U74" s="236" t="s">
        <v>4</v>
      </c>
      <c r="V74" s="236" t="s">
        <v>4</v>
      </c>
      <c r="W74" s="236" t="s">
        <v>4</v>
      </c>
      <c r="X74" s="291">
        <v>101.26564760975225</v>
      </c>
      <c r="Y74" s="236">
        <v>101.26564999999999</v>
      </c>
    </row>
    <row r="75" spans="1:25">
      <c r="A75" s="32" t="s">
        <v>23</v>
      </c>
      <c r="B75" s="32" t="s">
        <v>32</v>
      </c>
      <c r="C75" s="328" t="s">
        <v>95</v>
      </c>
      <c r="D75" s="235">
        <v>3</v>
      </c>
      <c r="E75" s="48" t="s">
        <v>94</v>
      </c>
      <c r="F75" s="48" t="s">
        <v>74</v>
      </c>
      <c r="G75" s="48" t="s">
        <v>14</v>
      </c>
      <c r="H75" s="48" t="s">
        <v>11</v>
      </c>
      <c r="I75" s="48" t="s">
        <v>8</v>
      </c>
      <c r="J75" s="236">
        <v>101.26564760975225</v>
      </c>
      <c r="K75" s="236">
        <v>101.26564999999999</v>
      </c>
      <c r="L75" s="236" t="s">
        <v>4</v>
      </c>
      <c r="M75" s="236" t="s">
        <v>4</v>
      </c>
      <c r="N75" s="236" t="s">
        <v>4</v>
      </c>
      <c r="O75" s="236" t="s">
        <v>4</v>
      </c>
      <c r="P75" s="236" t="s">
        <v>4</v>
      </c>
      <c r="Q75" s="236" t="s">
        <v>4</v>
      </c>
      <c r="R75" s="236" t="s">
        <v>4</v>
      </c>
      <c r="S75" s="236" t="s">
        <v>4</v>
      </c>
      <c r="T75" s="236" t="s">
        <v>4</v>
      </c>
      <c r="U75" s="236" t="s">
        <v>4</v>
      </c>
      <c r="V75" s="236" t="s">
        <v>4</v>
      </c>
      <c r="W75" s="236" t="s">
        <v>4</v>
      </c>
      <c r="X75" s="291">
        <v>101.26564760975225</v>
      </c>
      <c r="Y75" s="236">
        <v>101.26564999999999</v>
      </c>
    </row>
    <row r="76" spans="1:25">
      <c r="A76" s="32" t="s">
        <v>16</v>
      </c>
      <c r="B76" s="32" t="s">
        <v>4</v>
      </c>
      <c r="C76" s="328" t="s">
        <v>96</v>
      </c>
      <c r="D76" s="235">
        <v>58</v>
      </c>
      <c r="E76" s="48" t="s">
        <v>4</v>
      </c>
      <c r="F76" s="48" t="s">
        <v>96</v>
      </c>
      <c r="G76" s="48" t="s">
        <v>14</v>
      </c>
      <c r="H76" s="48" t="s">
        <v>11</v>
      </c>
      <c r="I76" s="48" t="s">
        <v>8</v>
      </c>
      <c r="J76" s="236" t="s">
        <v>4</v>
      </c>
      <c r="K76" s="236" t="s">
        <v>4</v>
      </c>
      <c r="L76" s="236" t="s">
        <v>4</v>
      </c>
      <c r="M76" s="236" t="s">
        <v>4</v>
      </c>
      <c r="N76" s="236">
        <v>105.2326618728288</v>
      </c>
      <c r="O76" s="236">
        <v>105.23266</v>
      </c>
      <c r="P76" s="236" t="s">
        <v>4</v>
      </c>
      <c r="Q76" s="236" t="s">
        <v>4</v>
      </c>
      <c r="R76" s="236" t="s">
        <v>4</v>
      </c>
      <c r="S76" s="236" t="s">
        <v>4</v>
      </c>
      <c r="T76" s="236" t="s">
        <v>4</v>
      </c>
      <c r="U76" s="236" t="s">
        <v>4</v>
      </c>
      <c r="V76" s="236" t="s">
        <v>4</v>
      </c>
      <c r="W76" s="236" t="s">
        <v>4</v>
      </c>
      <c r="X76" s="291">
        <v>105.2326618728288</v>
      </c>
      <c r="Y76" s="236">
        <v>105.23266</v>
      </c>
    </row>
    <row r="77" spans="1:25">
      <c r="A77" s="32" t="s">
        <v>19</v>
      </c>
      <c r="B77" s="32" t="s">
        <v>20</v>
      </c>
      <c r="C77" s="328" t="s">
        <v>98</v>
      </c>
      <c r="D77" s="235">
        <v>43</v>
      </c>
      <c r="E77" s="48" t="s">
        <v>98</v>
      </c>
      <c r="F77" s="48" t="s">
        <v>96</v>
      </c>
      <c r="G77" s="48" t="s">
        <v>14</v>
      </c>
      <c r="H77" s="48" t="s">
        <v>11</v>
      </c>
      <c r="I77" s="48" t="s">
        <v>8</v>
      </c>
      <c r="J77" s="236" t="s">
        <v>4</v>
      </c>
      <c r="K77" s="236" t="s">
        <v>4</v>
      </c>
      <c r="L77" s="236">
        <v>99.823846090999552</v>
      </c>
      <c r="M77" s="236">
        <v>99.823849999999993</v>
      </c>
      <c r="N77" s="236" t="s">
        <v>4</v>
      </c>
      <c r="O77" s="236" t="s">
        <v>4</v>
      </c>
      <c r="P77" s="236" t="s">
        <v>4</v>
      </c>
      <c r="Q77" s="236" t="s">
        <v>4</v>
      </c>
      <c r="R77" s="236" t="s">
        <v>4</v>
      </c>
      <c r="S77" s="236" t="s">
        <v>4</v>
      </c>
      <c r="T77" s="236" t="s">
        <v>4</v>
      </c>
      <c r="U77" s="236" t="s">
        <v>4</v>
      </c>
      <c r="V77" s="236" t="s">
        <v>4</v>
      </c>
      <c r="W77" s="236" t="s">
        <v>4</v>
      </c>
      <c r="X77" s="291">
        <v>99.823846090999552</v>
      </c>
      <c r="Y77" s="236">
        <v>99.823849999999993</v>
      </c>
    </row>
    <row r="78" spans="1:25">
      <c r="A78" s="32" t="s">
        <v>23</v>
      </c>
      <c r="B78" s="32" t="s">
        <v>20</v>
      </c>
      <c r="C78" s="328" t="s">
        <v>99</v>
      </c>
      <c r="D78" s="235">
        <v>18</v>
      </c>
      <c r="E78" s="48" t="s">
        <v>98</v>
      </c>
      <c r="F78" s="48" t="s">
        <v>96</v>
      </c>
      <c r="G78" s="48" t="s">
        <v>14</v>
      </c>
      <c r="H78" s="48" t="s">
        <v>11</v>
      </c>
      <c r="I78" s="48" t="s">
        <v>8</v>
      </c>
      <c r="J78" s="236">
        <v>95.788057250357909</v>
      </c>
      <c r="K78" s="236">
        <v>95.788060000000002</v>
      </c>
      <c r="L78" s="236" t="s">
        <v>4</v>
      </c>
      <c r="M78" s="236" t="s">
        <v>4</v>
      </c>
      <c r="N78" s="236" t="s">
        <v>4</v>
      </c>
      <c r="O78" s="236" t="s">
        <v>4</v>
      </c>
      <c r="P78" s="236" t="s">
        <v>4</v>
      </c>
      <c r="Q78" s="236" t="s">
        <v>4</v>
      </c>
      <c r="R78" s="236" t="s">
        <v>4</v>
      </c>
      <c r="S78" s="236" t="s">
        <v>4</v>
      </c>
      <c r="T78" s="236" t="s">
        <v>4</v>
      </c>
      <c r="U78" s="236" t="s">
        <v>4</v>
      </c>
      <c r="V78" s="236" t="s">
        <v>4</v>
      </c>
      <c r="W78" s="236" t="s">
        <v>4</v>
      </c>
      <c r="X78" s="291">
        <v>95.788057250357909</v>
      </c>
      <c r="Y78" s="236">
        <v>95.788060000000002</v>
      </c>
    </row>
    <row r="79" spans="1:25">
      <c r="A79" s="32" t="s">
        <v>23</v>
      </c>
      <c r="B79" s="32" t="s">
        <v>20</v>
      </c>
      <c r="C79" s="328" t="s">
        <v>100</v>
      </c>
      <c r="D79" s="235">
        <v>15</v>
      </c>
      <c r="E79" s="48" t="s">
        <v>98</v>
      </c>
      <c r="F79" s="48" t="s">
        <v>96</v>
      </c>
      <c r="G79" s="48" t="s">
        <v>14</v>
      </c>
      <c r="H79" s="48" t="s">
        <v>11</v>
      </c>
      <c r="I79" s="48" t="s">
        <v>8</v>
      </c>
      <c r="J79" s="236">
        <v>104.64492532195239</v>
      </c>
      <c r="K79" s="236">
        <v>104.64493</v>
      </c>
      <c r="L79" s="236" t="s">
        <v>4</v>
      </c>
      <c r="M79" s="236" t="s">
        <v>4</v>
      </c>
      <c r="N79" s="236" t="s">
        <v>4</v>
      </c>
      <c r="O79" s="236" t="s">
        <v>4</v>
      </c>
      <c r="P79" s="236" t="s">
        <v>4</v>
      </c>
      <c r="Q79" s="236" t="s">
        <v>4</v>
      </c>
      <c r="R79" s="236" t="s">
        <v>4</v>
      </c>
      <c r="S79" s="236" t="s">
        <v>4</v>
      </c>
      <c r="T79" s="236" t="s">
        <v>4</v>
      </c>
      <c r="U79" s="236" t="s">
        <v>4</v>
      </c>
      <c r="V79" s="236" t="s">
        <v>4</v>
      </c>
      <c r="W79" s="236" t="s">
        <v>4</v>
      </c>
      <c r="X79" s="291">
        <v>104.64492532195239</v>
      </c>
      <c r="Y79" s="236">
        <v>104.64493</v>
      </c>
    </row>
    <row r="80" spans="1:25">
      <c r="A80" s="32" t="s">
        <v>23</v>
      </c>
      <c r="B80" s="32" t="s">
        <v>20</v>
      </c>
      <c r="C80" s="328" t="s">
        <v>101</v>
      </c>
      <c r="D80" s="235">
        <v>7</v>
      </c>
      <c r="E80" s="48" t="s">
        <v>98</v>
      </c>
      <c r="F80" s="48" t="s">
        <v>96</v>
      </c>
      <c r="G80" s="48" t="s">
        <v>14</v>
      </c>
      <c r="H80" s="48" t="s">
        <v>11</v>
      </c>
      <c r="I80" s="48" t="s">
        <v>8</v>
      </c>
      <c r="J80" s="236">
        <v>96.037248357890803</v>
      </c>
      <c r="K80" s="236">
        <v>96.03725</v>
      </c>
      <c r="L80" s="236" t="s">
        <v>4</v>
      </c>
      <c r="M80" s="236" t="s">
        <v>4</v>
      </c>
      <c r="N80" s="236" t="s">
        <v>4</v>
      </c>
      <c r="O80" s="236" t="s">
        <v>4</v>
      </c>
      <c r="P80" s="236" t="s">
        <v>4</v>
      </c>
      <c r="Q80" s="236" t="s">
        <v>4</v>
      </c>
      <c r="R80" s="236" t="s">
        <v>4</v>
      </c>
      <c r="S80" s="236" t="s">
        <v>4</v>
      </c>
      <c r="T80" s="236" t="s">
        <v>4</v>
      </c>
      <c r="U80" s="236" t="s">
        <v>4</v>
      </c>
      <c r="V80" s="236" t="s">
        <v>4</v>
      </c>
      <c r="W80" s="236" t="s">
        <v>4</v>
      </c>
      <c r="X80" s="291">
        <v>96.037248357890803</v>
      </c>
      <c r="Y80" s="236">
        <v>96.03725</v>
      </c>
    </row>
    <row r="81" spans="1:25">
      <c r="A81" s="32" t="s">
        <v>23</v>
      </c>
      <c r="B81" s="32" t="s">
        <v>20</v>
      </c>
      <c r="C81" s="328" t="s">
        <v>102</v>
      </c>
      <c r="D81" s="235">
        <v>1</v>
      </c>
      <c r="E81" s="48" t="s">
        <v>98</v>
      </c>
      <c r="F81" s="48" t="s">
        <v>96</v>
      </c>
      <c r="G81" s="48" t="s">
        <v>14</v>
      </c>
      <c r="H81" s="48" t="s">
        <v>11</v>
      </c>
      <c r="I81" s="48" t="s">
        <v>8</v>
      </c>
      <c r="J81" s="236">
        <v>116.75412140432343</v>
      </c>
      <c r="K81" s="236">
        <v>116.75412</v>
      </c>
      <c r="L81" s="236" t="s">
        <v>4</v>
      </c>
      <c r="M81" s="236" t="s">
        <v>4</v>
      </c>
      <c r="N81" s="236" t="s">
        <v>4</v>
      </c>
      <c r="O81" s="236" t="s">
        <v>4</v>
      </c>
      <c r="P81" s="236" t="s">
        <v>4</v>
      </c>
      <c r="Q81" s="236" t="s">
        <v>4</v>
      </c>
      <c r="R81" s="236" t="s">
        <v>4</v>
      </c>
      <c r="S81" s="236" t="s">
        <v>4</v>
      </c>
      <c r="T81" s="236" t="s">
        <v>4</v>
      </c>
      <c r="U81" s="236" t="s">
        <v>4</v>
      </c>
      <c r="V81" s="236" t="s">
        <v>4</v>
      </c>
      <c r="W81" s="236" t="s">
        <v>4</v>
      </c>
      <c r="X81" s="291">
        <v>116.75412140432343</v>
      </c>
      <c r="Y81" s="236">
        <v>116.75412</v>
      </c>
    </row>
    <row r="82" spans="1:25">
      <c r="A82" s="32" t="s">
        <v>23</v>
      </c>
      <c r="B82" s="32" t="s">
        <v>20</v>
      </c>
      <c r="C82" s="328" t="s">
        <v>103</v>
      </c>
      <c r="D82" s="235">
        <v>1</v>
      </c>
      <c r="E82" s="48" t="s">
        <v>98</v>
      </c>
      <c r="F82" s="48" t="s">
        <v>96</v>
      </c>
      <c r="G82" s="48" t="s">
        <v>14</v>
      </c>
      <c r="H82" s="48" t="s">
        <v>11</v>
      </c>
      <c r="I82" s="48" t="s">
        <v>8</v>
      </c>
      <c r="J82" s="236">
        <v>119.31705548381257</v>
      </c>
      <c r="K82" s="236">
        <v>119.31706</v>
      </c>
      <c r="L82" s="236" t="s">
        <v>4</v>
      </c>
      <c r="M82" s="236" t="s">
        <v>4</v>
      </c>
      <c r="N82" s="236" t="s">
        <v>4</v>
      </c>
      <c r="O82" s="236" t="s">
        <v>4</v>
      </c>
      <c r="P82" s="236" t="s">
        <v>4</v>
      </c>
      <c r="Q82" s="236" t="s">
        <v>4</v>
      </c>
      <c r="R82" s="236" t="s">
        <v>4</v>
      </c>
      <c r="S82" s="236" t="s">
        <v>4</v>
      </c>
      <c r="T82" s="236" t="s">
        <v>4</v>
      </c>
      <c r="U82" s="236" t="s">
        <v>4</v>
      </c>
      <c r="V82" s="236" t="s">
        <v>4</v>
      </c>
      <c r="W82" s="236" t="s">
        <v>4</v>
      </c>
      <c r="X82" s="291">
        <v>119.31705548381257</v>
      </c>
      <c r="Y82" s="236">
        <v>119.31706</v>
      </c>
    </row>
    <row r="83" spans="1:25">
      <c r="A83" s="32" t="s">
        <v>23</v>
      </c>
      <c r="B83" s="32" t="s">
        <v>20</v>
      </c>
      <c r="C83" s="328" t="s">
        <v>104</v>
      </c>
      <c r="D83" s="235">
        <v>1</v>
      </c>
      <c r="E83" s="48" t="s">
        <v>98</v>
      </c>
      <c r="F83" s="48" t="s">
        <v>96</v>
      </c>
      <c r="G83" s="48" t="s">
        <v>14</v>
      </c>
      <c r="H83" s="48" t="s">
        <v>11</v>
      </c>
      <c r="I83" s="48" t="s">
        <v>8</v>
      </c>
      <c r="J83" s="236">
        <v>90.234556183880642</v>
      </c>
      <c r="K83" s="236">
        <v>90.234560000000002</v>
      </c>
      <c r="L83" s="236" t="s">
        <v>4</v>
      </c>
      <c r="M83" s="236" t="s">
        <v>4</v>
      </c>
      <c r="N83" s="236" t="s">
        <v>4</v>
      </c>
      <c r="O83" s="236" t="s">
        <v>4</v>
      </c>
      <c r="P83" s="236" t="s">
        <v>4</v>
      </c>
      <c r="Q83" s="236" t="s">
        <v>4</v>
      </c>
      <c r="R83" s="236" t="s">
        <v>4</v>
      </c>
      <c r="S83" s="236" t="s">
        <v>4</v>
      </c>
      <c r="T83" s="236" t="s">
        <v>4</v>
      </c>
      <c r="U83" s="236" t="s">
        <v>4</v>
      </c>
      <c r="V83" s="236" t="s">
        <v>4</v>
      </c>
      <c r="W83" s="236" t="s">
        <v>4</v>
      </c>
      <c r="X83" s="291">
        <v>90.234556183880642</v>
      </c>
      <c r="Y83" s="236">
        <v>90.234560000000002</v>
      </c>
    </row>
    <row r="84" spans="1:25">
      <c r="A84" s="32" t="s">
        <v>19</v>
      </c>
      <c r="B84" s="32" t="s">
        <v>32</v>
      </c>
      <c r="C84" s="328" t="s">
        <v>105</v>
      </c>
      <c r="D84" s="235">
        <v>15</v>
      </c>
      <c r="E84" s="48" t="s">
        <v>105</v>
      </c>
      <c r="F84" s="48" t="s">
        <v>96</v>
      </c>
      <c r="G84" s="48" t="s">
        <v>14</v>
      </c>
      <c r="H84" s="48" t="s">
        <v>11</v>
      </c>
      <c r="I84" s="48" t="s">
        <v>8</v>
      </c>
      <c r="J84" s="236" t="s">
        <v>4</v>
      </c>
      <c r="K84" s="236" t="s">
        <v>4</v>
      </c>
      <c r="L84" s="236">
        <v>120.73793378073935</v>
      </c>
      <c r="M84" s="236">
        <v>120.73793000000001</v>
      </c>
      <c r="N84" s="236" t="s">
        <v>4</v>
      </c>
      <c r="O84" s="236" t="s">
        <v>4</v>
      </c>
      <c r="P84" s="236" t="s">
        <v>4</v>
      </c>
      <c r="Q84" s="236" t="s">
        <v>4</v>
      </c>
      <c r="R84" s="236" t="s">
        <v>4</v>
      </c>
      <c r="S84" s="236" t="s">
        <v>4</v>
      </c>
      <c r="T84" s="236" t="s">
        <v>4</v>
      </c>
      <c r="U84" s="236" t="s">
        <v>4</v>
      </c>
      <c r="V84" s="236" t="s">
        <v>4</v>
      </c>
      <c r="W84" s="236" t="s">
        <v>4</v>
      </c>
      <c r="X84" s="291">
        <v>120.73793378073935</v>
      </c>
      <c r="Y84" s="236">
        <v>120.73793000000001</v>
      </c>
    </row>
    <row r="85" spans="1:25">
      <c r="A85" s="32" t="s">
        <v>23</v>
      </c>
      <c r="B85" s="32" t="s">
        <v>32</v>
      </c>
      <c r="C85" s="328" t="s">
        <v>106</v>
      </c>
      <c r="D85" s="235">
        <v>1.5704199999999999</v>
      </c>
      <c r="E85" s="48" t="s">
        <v>105</v>
      </c>
      <c r="F85" s="48" t="s">
        <v>96</v>
      </c>
      <c r="G85" s="48" t="s">
        <v>14</v>
      </c>
      <c r="H85" s="48" t="s">
        <v>11</v>
      </c>
      <c r="I85" s="48" t="s">
        <v>8</v>
      </c>
      <c r="J85" s="236">
        <v>109.01229947874964</v>
      </c>
      <c r="K85" s="236">
        <v>109.0123</v>
      </c>
      <c r="L85" s="236" t="s">
        <v>4</v>
      </c>
      <c r="M85" s="236" t="s">
        <v>4</v>
      </c>
      <c r="N85" s="236" t="s">
        <v>4</v>
      </c>
      <c r="O85" s="236" t="s">
        <v>4</v>
      </c>
      <c r="P85" s="236" t="s">
        <v>4</v>
      </c>
      <c r="Q85" s="236" t="s">
        <v>4</v>
      </c>
      <c r="R85" s="236" t="s">
        <v>4</v>
      </c>
      <c r="S85" s="236" t="s">
        <v>4</v>
      </c>
      <c r="T85" s="236" t="s">
        <v>4</v>
      </c>
      <c r="U85" s="236" t="s">
        <v>4</v>
      </c>
      <c r="V85" s="236" t="s">
        <v>4</v>
      </c>
      <c r="W85" s="236" t="s">
        <v>4</v>
      </c>
      <c r="X85" s="291">
        <v>109.01229947874964</v>
      </c>
      <c r="Y85" s="236">
        <v>109.0123</v>
      </c>
    </row>
    <row r="86" spans="1:25">
      <c r="A86" s="32" t="s">
        <v>23</v>
      </c>
      <c r="B86" s="32" t="s">
        <v>32</v>
      </c>
      <c r="C86" s="328" t="s">
        <v>107</v>
      </c>
      <c r="D86" s="235">
        <v>1.5704199999999999</v>
      </c>
      <c r="E86" s="48" t="s">
        <v>105</v>
      </c>
      <c r="F86" s="48" t="s">
        <v>96</v>
      </c>
      <c r="G86" s="48" t="s">
        <v>14</v>
      </c>
      <c r="H86" s="48" t="s">
        <v>11</v>
      </c>
      <c r="I86" s="48" t="s">
        <v>8</v>
      </c>
      <c r="J86" s="236">
        <v>116.00340780087653</v>
      </c>
      <c r="K86" s="236">
        <v>116.00341</v>
      </c>
      <c r="L86" s="236" t="s">
        <v>4</v>
      </c>
      <c r="M86" s="236" t="s">
        <v>4</v>
      </c>
      <c r="N86" s="236" t="s">
        <v>4</v>
      </c>
      <c r="O86" s="236" t="s">
        <v>4</v>
      </c>
      <c r="P86" s="236" t="s">
        <v>4</v>
      </c>
      <c r="Q86" s="236" t="s">
        <v>4</v>
      </c>
      <c r="R86" s="236" t="s">
        <v>4</v>
      </c>
      <c r="S86" s="236" t="s">
        <v>4</v>
      </c>
      <c r="T86" s="236" t="s">
        <v>4</v>
      </c>
      <c r="U86" s="236" t="s">
        <v>4</v>
      </c>
      <c r="V86" s="236" t="s">
        <v>4</v>
      </c>
      <c r="W86" s="236" t="s">
        <v>4</v>
      </c>
      <c r="X86" s="291">
        <v>116.00340780087653</v>
      </c>
      <c r="Y86" s="236">
        <v>116.00341</v>
      </c>
    </row>
    <row r="87" spans="1:25">
      <c r="A87" s="32" t="s">
        <v>23</v>
      </c>
      <c r="B87" s="32" t="s">
        <v>32</v>
      </c>
      <c r="C87" s="328" t="s">
        <v>108</v>
      </c>
      <c r="D87" s="235">
        <v>1.5704199999999999</v>
      </c>
      <c r="E87" s="48" t="s">
        <v>105</v>
      </c>
      <c r="F87" s="48" t="s">
        <v>96</v>
      </c>
      <c r="G87" s="48" t="s">
        <v>14</v>
      </c>
      <c r="H87" s="48" t="s">
        <v>11</v>
      </c>
      <c r="I87" s="48" t="s">
        <v>8</v>
      </c>
      <c r="J87" s="236">
        <v>132.74934605872775</v>
      </c>
      <c r="K87" s="236">
        <v>132.74934999999999</v>
      </c>
      <c r="L87" s="236" t="s">
        <v>4</v>
      </c>
      <c r="M87" s="236" t="s">
        <v>4</v>
      </c>
      <c r="N87" s="236" t="s">
        <v>4</v>
      </c>
      <c r="O87" s="236" t="s">
        <v>4</v>
      </c>
      <c r="P87" s="236" t="s">
        <v>4</v>
      </c>
      <c r="Q87" s="236" t="s">
        <v>4</v>
      </c>
      <c r="R87" s="236" t="s">
        <v>4</v>
      </c>
      <c r="S87" s="236" t="s">
        <v>4</v>
      </c>
      <c r="T87" s="236" t="s">
        <v>4</v>
      </c>
      <c r="U87" s="236" t="s">
        <v>4</v>
      </c>
      <c r="V87" s="236" t="s">
        <v>4</v>
      </c>
      <c r="W87" s="236" t="s">
        <v>4</v>
      </c>
      <c r="X87" s="291">
        <v>132.74934605872775</v>
      </c>
      <c r="Y87" s="236">
        <v>132.74934999999999</v>
      </c>
    </row>
    <row r="88" spans="1:25">
      <c r="A88" s="32" t="s">
        <v>23</v>
      </c>
      <c r="B88" s="32" t="s">
        <v>32</v>
      </c>
      <c r="C88" s="328" t="s">
        <v>109</v>
      </c>
      <c r="D88" s="235">
        <v>1.5704199999999999</v>
      </c>
      <c r="E88" s="48" t="s">
        <v>105</v>
      </c>
      <c r="F88" s="48" t="s">
        <v>96</v>
      </c>
      <c r="G88" s="48" t="s">
        <v>14</v>
      </c>
      <c r="H88" s="48" t="s">
        <v>11</v>
      </c>
      <c r="I88" s="48" t="s">
        <v>8</v>
      </c>
      <c r="J88" s="236">
        <v>132.34745893877141</v>
      </c>
      <c r="K88" s="236">
        <v>132.34746000000001</v>
      </c>
      <c r="L88" s="236" t="s">
        <v>4</v>
      </c>
      <c r="M88" s="236" t="s">
        <v>4</v>
      </c>
      <c r="N88" s="236" t="s">
        <v>4</v>
      </c>
      <c r="O88" s="236" t="s">
        <v>4</v>
      </c>
      <c r="P88" s="236" t="s">
        <v>4</v>
      </c>
      <c r="Q88" s="236" t="s">
        <v>4</v>
      </c>
      <c r="R88" s="236" t="s">
        <v>4</v>
      </c>
      <c r="S88" s="236" t="s">
        <v>4</v>
      </c>
      <c r="T88" s="236" t="s">
        <v>4</v>
      </c>
      <c r="U88" s="236" t="s">
        <v>4</v>
      </c>
      <c r="V88" s="236" t="s">
        <v>4</v>
      </c>
      <c r="W88" s="236" t="s">
        <v>4</v>
      </c>
      <c r="X88" s="291">
        <v>132.34745893877141</v>
      </c>
      <c r="Y88" s="236">
        <v>132.34746000000001</v>
      </c>
    </row>
    <row r="89" spans="1:25">
      <c r="A89" s="32" t="s">
        <v>23</v>
      </c>
      <c r="B89" s="32" t="s">
        <v>32</v>
      </c>
      <c r="C89" s="328" t="s">
        <v>110</v>
      </c>
      <c r="D89" s="235">
        <v>1.5704199999999999</v>
      </c>
      <c r="E89" s="48" t="s">
        <v>105</v>
      </c>
      <c r="F89" s="48" t="s">
        <v>96</v>
      </c>
      <c r="G89" s="48" t="s">
        <v>14</v>
      </c>
      <c r="H89" s="48" t="s">
        <v>11</v>
      </c>
      <c r="I89" s="48" t="s">
        <v>8</v>
      </c>
      <c r="J89" s="236">
        <v>131.43993265272474</v>
      </c>
      <c r="K89" s="236">
        <v>131.43993</v>
      </c>
      <c r="L89" s="236" t="s">
        <v>4</v>
      </c>
      <c r="M89" s="236" t="s">
        <v>4</v>
      </c>
      <c r="N89" s="236" t="s">
        <v>4</v>
      </c>
      <c r="O89" s="236" t="s">
        <v>4</v>
      </c>
      <c r="P89" s="236" t="s">
        <v>4</v>
      </c>
      <c r="Q89" s="236" t="s">
        <v>4</v>
      </c>
      <c r="R89" s="236" t="s">
        <v>4</v>
      </c>
      <c r="S89" s="236" t="s">
        <v>4</v>
      </c>
      <c r="T89" s="236" t="s">
        <v>4</v>
      </c>
      <c r="U89" s="236" t="s">
        <v>4</v>
      </c>
      <c r="V89" s="236" t="s">
        <v>4</v>
      </c>
      <c r="W89" s="236" t="s">
        <v>4</v>
      </c>
      <c r="X89" s="291">
        <v>131.43993265272474</v>
      </c>
      <c r="Y89" s="236">
        <v>131.43993</v>
      </c>
    </row>
    <row r="90" spans="1:25">
      <c r="A90" s="32" t="s">
        <v>23</v>
      </c>
      <c r="B90" s="32" t="s">
        <v>32</v>
      </c>
      <c r="C90" s="328" t="s">
        <v>111</v>
      </c>
      <c r="D90" s="235">
        <v>1.5704199999999999</v>
      </c>
      <c r="E90" s="48" t="s">
        <v>105</v>
      </c>
      <c r="F90" s="48" t="s">
        <v>96</v>
      </c>
      <c r="G90" s="48" t="s">
        <v>14</v>
      </c>
      <c r="H90" s="48" t="s">
        <v>11</v>
      </c>
      <c r="I90" s="48" t="s">
        <v>8</v>
      </c>
      <c r="J90" s="236">
        <v>106.08179567842666</v>
      </c>
      <c r="K90" s="236">
        <v>106.0818</v>
      </c>
      <c r="L90" s="236" t="s">
        <v>4</v>
      </c>
      <c r="M90" s="236" t="s">
        <v>4</v>
      </c>
      <c r="N90" s="236" t="s">
        <v>4</v>
      </c>
      <c r="O90" s="236" t="s">
        <v>4</v>
      </c>
      <c r="P90" s="236" t="s">
        <v>4</v>
      </c>
      <c r="Q90" s="236" t="s">
        <v>4</v>
      </c>
      <c r="R90" s="236" t="s">
        <v>4</v>
      </c>
      <c r="S90" s="236" t="s">
        <v>4</v>
      </c>
      <c r="T90" s="236" t="s">
        <v>4</v>
      </c>
      <c r="U90" s="236" t="s">
        <v>4</v>
      </c>
      <c r="V90" s="236" t="s">
        <v>4</v>
      </c>
      <c r="W90" s="236" t="s">
        <v>4</v>
      </c>
      <c r="X90" s="291">
        <v>106.08179567842666</v>
      </c>
      <c r="Y90" s="236">
        <v>106.0818</v>
      </c>
    </row>
    <row r="91" spans="1:25">
      <c r="A91" s="32" t="s">
        <v>13</v>
      </c>
      <c r="B91" s="32" t="s">
        <v>4</v>
      </c>
      <c r="C91" s="328" t="s">
        <v>112</v>
      </c>
      <c r="D91" s="235">
        <v>319</v>
      </c>
      <c r="E91" s="48" t="s">
        <v>4</v>
      </c>
      <c r="F91" s="48" t="s">
        <v>4</v>
      </c>
      <c r="G91" s="48" t="s">
        <v>112</v>
      </c>
      <c r="H91" s="48" t="s">
        <v>11</v>
      </c>
      <c r="I91" s="48" t="s">
        <v>8</v>
      </c>
      <c r="J91" s="236" t="s">
        <v>4</v>
      </c>
      <c r="K91" s="236" t="s">
        <v>4</v>
      </c>
      <c r="L91" s="236" t="s">
        <v>4</v>
      </c>
      <c r="M91" s="236" t="s">
        <v>4</v>
      </c>
      <c r="N91" s="236" t="s">
        <v>4</v>
      </c>
      <c r="O91" s="236" t="s">
        <v>4</v>
      </c>
      <c r="P91" s="236">
        <v>130.32166170937339</v>
      </c>
      <c r="Q91" s="236">
        <v>130.32166000000001</v>
      </c>
      <c r="R91" s="236" t="s">
        <v>4</v>
      </c>
      <c r="S91" s="236" t="s">
        <v>4</v>
      </c>
      <c r="T91" s="236" t="s">
        <v>4</v>
      </c>
      <c r="U91" s="236" t="s">
        <v>4</v>
      </c>
      <c r="V91" s="236" t="s">
        <v>4</v>
      </c>
      <c r="W91" s="236" t="s">
        <v>4</v>
      </c>
      <c r="X91" s="291">
        <v>130.32166170937339</v>
      </c>
      <c r="Y91" s="236">
        <v>130.32166000000001</v>
      </c>
    </row>
    <row r="92" spans="1:25">
      <c r="A92" s="32" t="s">
        <v>16</v>
      </c>
      <c r="B92" s="32" t="s">
        <v>4</v>
      </c>
      <c r="C92" s="328" t="s">
        <v>114</v>
      </c>
      <c r="D92" s="235">
        <v>56</v>
      </c>
      <c r="E92" s="48" t="s">
        <v>4</v>
      </c>
      <c r="F92" s="48" t="s">
        <v>114</v>
      </c>
      <c r="G92" s="48" t="s">
        <v>112</v>
      </c>
      <c r="H92" s="48" t="s">
        <v>11</v>
      </c>
      <c r="I92" s="48" t="s">
        <v>8</v>
      </c>
      <c r="J92" s="236" t="s">
        <v>4</v>
      </c>
      <c r="K92" s="236" t="s">
        <v>4</v>
      </c>
      <c r="L92" s="236" t="s">
        <v>4</v>
      </c>
      <c r="M92" s="236" t="s">
        <v>4</v>
      </c>
      <c r="N92" s="236">
        <v>150.53968609500012</v>
      </c>
      <c r="O92" s="236">
        <v>150.53969000000001</v>
      </c>
      <c r="P92" s="236" t="s">
        <v>4</v>
      </c>
      <c r="Q92" s="236" t="s">
        <v>4</v>
      </c>
      <c r="R92" s="236" t="s">
        <v>4</v>
      </c>
      <c r="S92" s="236" t="s">
        <v>4</v>
      </c>
      <c r="T92" s="236" t="s">
        <v>4</v>
      </c>
      <c r="U92" s="236" t="s">
        <v>4</v>
      </c>
      <c r="V92" s="236" t="s">
        <v>4</v>
      </c>
      <c r="W92" s="236" t="s">
        <v>4</v>
      </c>
      <c r="X92" s="291">
        <v>150.53968609500012</v>
      </c>
      <c r="Y92" s="236">
        <v>150.53969000000001</v>
      </c>
    </row>
    <row r="93" spans="1:25">
      <c r="A93" s="32" t="s">
        <v>19</v>
      </c>
      <c r="B93" s="32" t="s">
        <v>20</v>
      </c>
      <c r="C93" s="328" t="s">
        <v>116</v>
      </c>
      <c r="D93" s="235">
        <v>47</v>
      </c>
      <c r="E93" s="48" t="s">
        <v>116</v>
      </c>
      <c r="F93" s="48" t="s">
        <v>114</v>
      </c>
      <c r="G93" s="48" t="s">
        <v>112</v>
      </c>
      <c r="H93" s="48" t="s">
        <v>11</v>
      </c>
      <c r="I93" s="48" t="s">
        <v>8</v>
      </c>
      <c r="J93" s="236" t="s">
        <v>4</v>
      </c>
      <c r="K93" s="236" t="s">
        <v>4</v>
      </c>
      <c r="L93" s="236">
        <v>148.9472345106185</v>
      </c>
      <c r="M93" s="236">
        <v>148.94722999999999</v>
      </c>
      <c r="N93" s="236" t="s">
        <v>4</v>
      </c>
      <c r="O93" s="236" t="s">
        <v>4</v>
      </c>
      <c r="P93" s="236" t="s">
        <v>4</v>
      </c>
      <c r="Q93" s="236" t="s">
        <v>4</v>
      </c>
      <c r="R93" s="236" t="s">
        <v>4</v>
      </c>
      <c r="S93" s="236" t="s">
        <v>4</v>
      </c>
      <c r="T93" s="236" t="s">
        <v>4</v>
      </c>
      <c r="U93" s="236" t="s">
        <v>4</v>
      </c>
      <c r="V93" s="236" t="s">
        <v>4</v>
      </c>
      <c r="W93" s="236" t="s">
        <v>4</v>
      </c>
      <c r="X93" s="291">
        <v>148.9472345106185</v>
      </c>
      <c r="Y93" s="236">
        <v>148.94722999999999</v>
      </c>
    </row>
    <row r="94" spans="1:25">
      <c r="A94" s="32" t="s">
        <v>23</v>
      </c>
      <c r="B94" s="32" t="s">
        <v>20</v>
      </c>
      <c r="C94" s="328" t="s">
        <v>117</v>
      </c>
      <c r="D94" s="235">
        <v>29</v>
      </c>
      <c r="E94" s="48" t="s">
        <v>116</v>
      </c>
      <c r="F94" s="48" t="s">
        <v>114</v>
      </c>
      <c r="G94" s="48" t="s">
        <v>112</v>
      </c>
      <c r="H94" s="48" t="s">
        <v>11</v>
      </c>
      <c r="I94" s="48" t="s">
        <v>8</v>
      </c>
      <c r="J94" s="236">
        <v>155.3120494411429</v>
      </c>
      <c r="K94" s="236">
        <v>155.31205</v>
      </c>
      <c r="L94" s="236" t="s">
        <v>4</v>
      </c>
      <c r="M94" s="236" t="s">
        <v>4</v>
      </c>
      <c r="N94" s="236" t="s">
        <v>4</v>
      </c>
      <c r="O94" s="236" t="s">
        <v>4</v>
      </c>
      <c r="P94" s="236" t="s">
        <v>4</v>
      </c>
      <c r="Q94" s="236" t="s">
        <v>4</v>
      </c>
      <c r="R94" s="236" t="s">
        <v>4</v>
      </c>
      <c r="S94" s="236" t="s">
        <v>4</v>
      </c>
      <c r="T94" s="236" t="s">
        <v>4</v>
      </c>
      <c r="U94" s="236" t="s">
        <v>4</v>
      </c>
      <c r="V94" s="236" t="s">
        <v>4</v>
      </c>
      <c r="W94" s="236" t="s">
        <v>4</v>
      </c>
      <c r="X94" s="291">
        <v>155.3120494411429</v>
      </c>
      <c r="Y94" s="236">
        <v>155.31205</v>
      </c>
    </row>
    <row r="95" spans="1:25">
      <c r="A95" s="32" t="s">
        <v>23</v>
      </c>
      <c r="B95" s="32" t="s">
        <v>20</v>
      </c>
      <c r="C95" s="328" t="s">
        <v>118</v>
      </c>
      <c r="D95" s="235">
        <v>8</v>
      </c>
      <c r="E95" s="48" t="s">
        <v>116</v>
      </c>
      <c r="F95" s="48" t="s">
        <v>114</v>
      </c>
      <c r="G95" s="48" t="s">
        <v>112</v>
      </c>
      <c r="H95" s="48" t="s">
        <v>11</v>
      </c>
      <c r="I95" s="48" t="s">
        <v>8</v>
      </c>
      <c r="J95" s="236">
        <v>125.89532179190917</v>
      </c>
      <c r="K95" s="236">
        <v>125.89532</v>
      </c>
      <c r="L95" s="236" t="s">
        <v>4</v>
      </c>
      <c r="M95" s="236" t="s">
        <v>4</v>
      </c>
      <c r="N95" s="236" t="s">
        <v>4</v>
      </c>
      <c r="O95" s="236" t="s">
        <v>4</v>
      </c>
      <c r="P95" s="236" t="s">
        <v>4</v>
      </c>
      <c r="Q95" s="236" t="s">
        <v>4</v>
      </c>
      <c r="R95" s="236" t="s">
        <v>4</v>
      </c>
      <c r="S95" s="236" t="s">
        <v>4</v>
      </c>
      <c r="T95" s="236" t="s">
        <v>4</v>
      </c>
      <c r="U95" s="236" t="s">
        <v>4</v>
      </c>
      <c r="V95" s="236" t="s">
        <v>4</v>
      </c>
      <c r="W95" s="236" t="s">
        <v>4</v>
      </c>
      <c r="X95" s="291">
        <v>125.89532179190917</v>
      </c>
      <c r="Y95" s="236">
        <v>125.89532</v>
      </c>
    </row>
    <row r="96" spans="1:25">
      <c r="A96" s="32" t="s">
        <v>23</v>
      </c>
      <c r="B96" s="32" t="s">
        <v>20</v>
      </c>
      <c r="C96" s="328" t="s">
        <v>119</v>
      </c>
      <c r="D96" s="235">
        <v>3</v>
      </c>
      <c r="E96" s="48" t="s">
        <v>116</v>
      </c>
      <c r="F96" s="48" t="s">
        <v>114</v>
      </c>
      <c r="G96" s="48" t="s">
        <v>112</v>
      </c>
      <c r="H96" s="48" t="s">
        <v>11</v>
      </c>
      <c r="I96" s="48" t="s">
        <v>8</v>
      </c>
      <c r="J96" s="236">
        <v>104.90518463877872</v>
      </c>
      <c r="K96" s="236">
        <v>104.90518</v>
      </c>
      <c r="L96" s="236" t="s">
        <v>4</v>
      </c>
      <c r="M96" s="236" t="s">
        <v>4</v>
      </c>
      <c r="N96" s="236" t="s">
        <v>4</v>
      </c>
      <c r="O96" s="236" t="s">
        <v>4</v>
      </c>
      <c r="P96" s="236" t="s">
        <v>4</v>
      </c>
      <c r="Q96" s="236" t="s">
        <v>4</v>
      </c>
      <c r="R96" s="236" t="s">
        <v>4</v>
      </c>
      <c r="S96" s="236" t="s">
        <v>4</v>
      </c>
      <c r="T96" s="236" t="s">
        <v>4</v>
      </c>
      <c r="U96" s="236" t="s">
        <v>4</v>
      </c>
      <c r="V96" s="236" t="s">
        <v>4</v>
      </c>
      <c r="W96" s="236" t="s">
        <v>4</v>
      </c>
      <c r="X96" s="291">
        <v>104.90518463877872</v>
      </c>
      <c r="Y96" s="236">
        <v>104.90518</v>
      </c>
    </row>
    <row r="97" spans="1:25">
      <c r="A97" s="32" t="s">
        <v>23</v>
      </c>
      <c r="B97" s="32" t="s">
        <v>20</v>
      </c>
      <c r="C97" s="328" t="s">
        <v>120</v>
      </c>
      <c r="D97" s="235">
        <v>7</v>
      </c>
      <c r="E97" s="48" t="s">
        <v>116</v>
      </c>
      <c r="F97" s="48" t="s">
        <v>114</v>
      </c>
      <c r="G97" s="48" t="s">
        <v>112</v>
      </c>
      <c r="H97" s="48" t="s">
        <v>11</v>
      </c>
      <c r="I97" s="48" t="s">
        <v>8</v>
      </c>
      <c r="J97" s="236">
        <v>167.79892285061658</v>
      </c>
      <c r="K97" s="236">
        <v>167.79892000000001</v>
      </c>
      <c r="L97" s="236" t="s">
        <v>4</v>
      </c>
      <c r="M97" s="236" t="s">
        <v>4</v>
      </c>
      <c r="N97" s="236" t="s">
        <v>4</v>
      </c>
      <c r="O97" s="236" t="s">
        <v>4</v>
      </c>
      <c r="P97" s="236" t="s">
        <v>4</v>
      </c>
      <c r="Q97" s="236" t="s">
        <v>4</v>
      </c>
      <c r="R97" s="236" t="s">
        <v>4</v>
      </c>
      <c r="S97" s="236" t="s">
        <v>4</v>
      </c>
      <c r="T97" s="236" t="s">
        <v>4</v>
      </c>
      <c r="U97" s="236" t="s">
        <v>4</v>
      </c>
      <c r="V97" s="236" t="s">
        <v>4</v>
      </c>
      <c r="W97" s="236" t="s">
        <v>4</v>
      </c>
      <c r="X97" s="291">
        <v>167.79892285061658</v>
      </c>
      <c r="Y97" s="236">
        <v>167.79892000000001</v>
      </c>
    </row>
    <row r="98" spans="1:25">
      <c r="A98" s="32" t="s">
        <v>19</v>
      </c>
      <c r="B98" s="32" t="s">
        <v>32</v>
      </c>
      <c r="C98" s="328" t="s">
        <v>121</v>
      </c>
      <c r="D98" s="235">
        <v>4</v>
      </c>
      <c r="E98" s="48" t="s">
        <v>121</v>
      </c>
      <c r="F98" s="48" t="s">
        <v>114</v>
      </c>
      <c r="G98" s="48" t="s">
        <v>112</v>
      </c>
      <c r="H98" s="48" t="s">
        <v>11</v>
      </c>
      <c r="I98" s="48" t="s">
        <v>8</v>
      </c>
      <c r="J98" s="236" t="s">
        <v>4</v>
      </c>
      <c r="K98" s="236" t="s">
        <v>4</v>
      </c>
      <c r="L98" s="236">
        <v>151.66947700118266</v>
      </c>
      <c r="M98" s="236">
        <v>151.66947999999999</v>
      </c>
      <c r="N98" s="236" t="s">
        <v>4</v>
      </c>
      <c r="O98" s="236" t="s">
        <v>4</v>
      </c>
      <c r="P98" s="236" t="s">
        <v>4</v>
      </c>
      <c r="Q98" s="236" t="s">
        <v>4</v>
      </c>
      <c r="R98" s="236" t="s">
        <v>4</v>
      </c>
      <c r="S98" s="236" t="s">
        <v>4</v>
      </c>
      <c r="T98" s="236" t="s">
        <v>4</v>
      </c>
      <c r="U98" s="236" t="s">
        <v>4</v>
      </c>
      <c r="V98" s="236" t="s">
        <v>4</v>
      </c>
      <c r="W98" s="236" t="s">
        <v>4</v>
      </c>
      <c r="X98" s="291">
        <v>151.66947700118266</v>
      </c>
      <c r="Y98" s="236">
        <v>151.66947999999999</v>
      </c>
    </row>
    <row r="99" spans="1:25">
      <c r="A99" s="32" t="s">
        <v>23</v>
      </c>
      <c r="B99" s="32" t="s">
        <v>32</v>
      </c>
      <c r="C99" s="328" t="s">
        <v>122</v>
      </c>
      <c r="D99" s="235">
        <v>1.5873999999999999</v>
      </c>
      <c r="E99" s="48" t="s">
        <v>121</v>
      </c>
      <c r="F99" s="48" t="s">
        <v>114</v>
      </c>
      <c r="G99" s="48" t="s">
        <v>112</v>
      </c>
      <c r="H99" s="48" t="s">
        <v>11</v>
      </c>
      <c r="I99" s="48" t="s">
        <v>8</v>
      </c>
      <c r="J99" s="236">
        <v>195.56563910419834</v>
      </c>
      <c r="K99" s="236">
        <v>195.56564</v>
      </c>
      <c r="L99" s="236" t="s">
        <v>4</v>
      </c>
      <c r="M99" s="236" t="s">
        <v>4</v>
      </c>
      <c r="N99" s="236" t="s">
        <v>4</v>
      </c>
      <c r="O99" s="236" t="s">
        <v>4</v>
      </c>
      <c r="P99" s="236" t="s">
        <v>4</v>
      </c>
      <c r="Q99" s="236" t="s">
        <v>4</v>
      </c>
      <c r="R99" s="236" t="s">
        <v>4</v>
      </c>
      <c r="S99" s="236" t="s">
        <v>4</v>
      </c>
      <c r="T99" s="236" t="s">
        <v>4</v>
      </c>
      <c r="U99" s="236" t="s">
        <v>4</v>
      </c>
      <c r="V99" s="236" t="s">
        <v>4</v>
      </c>
      <c r="W99" s="236" t="s">
        <v>4</v>
      </c>
      <c r="X99" s="291">
        <v>195.56563910419834</v>
      </c>
      <c r="Y99" s="236">
        <v>195.56564</v>
      </c>
    </row>
    <row r="100" spans="1:25">
      <c r="A100" s="32" t="s">
        <v>23</v>
      </c>
      <c r="B100" s="32" t="s">
        <v>32</v>
      </c>
      <c r="C100" s="328" t="s">
        <v>123</v>
      </c>
      <c r="D100" s="235">
        <v>1.5873999999999999</v>
      </c>
      <c r="E100" s="48" t="s">
        <v>121</v>
      </c>
      <c r="F100" s="48" t="s">
        <v>114</v>
      </c>
      <c r="G100" s="48" t="s">
        <v>112</v>
      </c>
      <c r="H100" s="48" t="s">
        <v>11</v>
      </c>
      <c r="I100" s="48" t="s">
        <v>8</v>
      </c>
      <c r="J100" s="236">
        <v>118.78303993183813</v>
      </c>
      <c r="K100" s="236">
        <v>118.78304</v>
      </c>
      <c r="L100" s="236" t="s">
        <v>4</v>
      </c>
      <c r="M100" s="236" t="s">
        <v>4</v>
      </c>
      <c r="N100" s="236" t="s">
        <v>4</v>
      </c>
      <c r="O100" s="236" t="s">
        <v>4</v>
      </c>
      <c r="P100" s="236" t="s">
        <v>4</v>
      </c>
      <c r="Q100" s="236" t="s">
        <v>4</v>
      </c>
      <c r="R100" s="236" t="s">
        <v>4</v>
      </c>
      <c r="S100" s="236" t="s">
        <v>4</v>
      </c>
      <c r="T100" s="236" t="s">
        <v>4</v>
      </c>
      <c r="U100" s="236" t="s">
        <v>4</v>
      </c>
      <c r="V100" s="236" t="s">
        <v>4</v>
      </c>
      <c r="W100" s="236" t="s">
        <v>4</v>
      </c>
      <c r="X100" s="291">
        <v>118.78303993183813</v>
      </c>
      <c r="Y100" s="236">
        <v>118.78304</v>
      </c>
    </row>
    <row r="101" spans="1:25">
      <c r="A101" s="32" t="s">
        <v>23</v>
      </c>
      <c r="B101" s="32" t="s">
        <v>32</v>
      </c>
      <c r="C101" s="328" t="s">
        <v>124</v>
      </c>
      <c r="D101" s="235">
        <v>1.5873999999999999</v>
      </c>
      <c r="E101" s="48" t="s">
        <v>121</v>
      </c>
      <c r="F101" s="48" t="s">
        <v>114</v>
      </c>
      <c r="G101" s="48" t="s">
        <v>112</v>
      </c>
      <c r="H101" s="48" t="s">
        <v>11</v>
      </c>
      <c r="I101" s="48" t="s">
        <v>8</v>
      </c>
      <c r="J101" s="236">
        <v>150.19226968274151</v>
      </c>
      <c r="K101" s="236">
        <v>150.19227000000001</v>
      </c>
      <c r="L101" s="236" t="s">
        <v>4</v>
      </c>
      <c r="M101" s="236" t="s">
        <v>4</v>
      </c>
      <c r="N101" s="236" t="s">
        <v>4</v>
      </c>
      <c r="O101" s="236" t="s">
        <v>4</v>
      </c>
      <c r="P101" s="236" t="s">
        <v>4</v>
      </c>
      <c r="Q101" s="236" t="s">
        <v>4</v>
      </c>
      <c r="R101" s="236" t="s">
        <v>4</v>
      </c>
      <c r="S101" s="236" t="s">
        <v>4</v>
      </c>
      <c r="T101" s="236" t="s">
        <v>4</v>
      </c>
      <c r="U101" s="236" t="s">
        <v>4</v>
      </c>
      <c r="V101" s="236" t="s">
        <v>4</v>
      </c>
      <c r="W101" s="236" t="s">
        <v>4</v>
      </c>
      <c r="X101" s="291">
        <v>150.19226968274151</v>
      </c>
      <c r="Y101" s="236">
        <v>150.19227000000001</v>
      </c>
    </row>
    <row r="102" spans="1:25">
      <c r="A102" s="32" t="s">
        <v>19</v>
      </c>
      <c r="B102" s="32" t="s">
        <v>32</v>
      </c>
      <c r="C102" s="328" t="s">
        <v>125</v>
      </c>
      <c r="D102" s="235">
        <v>5</v>
      </c>
      <c r="E102" s="48" t="s">
        <v>125</v>
      </c>
      <c r="F102" s="48" t="s">
        <v>114</v>
      </c>
      <c r="G102" s="48" t="s">
        <v>112</v>
      </c>
      <c r="H102" s="48" t="s">
        <v>11</v>
      </c>
      <c r="I102" s="48" t="s">
        <v>8</v>
      </c>
      <c r="J102" s="236" t="s">
        <v>4</v>
      </c>
      <c r="K102" s="236" t="s">
        <v>4</v>
      </c>
      <c r="L102" s="236">
        <v>164.60489826324127</v>
      </c>
      <c r="M102" s="236">
        <v>164.60489999999999</v>
      </c>
      <c r="N102" s="236" t="s">
        <v>4</v>
      </c>
      <c r="O102" s="236" t="s">
        <v>4</v>
      </c>
      <c r="P102" s="236" t="s">
        <v>4</v>
      </c>
      <c r="Q102" s="236" t="s">
        <v>4</v>
      </c>
      <c r="R102" s="236" t="s">
        <v>4</v>
      </c>
      <c r="S102" s="236" t="s">
        <v>4</v>
      </c>
      <c r="T102" s="236" t="s">
        <v>4</v>
      </c>
      <c r="U102" s="236" t="s">
        <v>4</v>
      </c>
      <c r="V102" s="236" t="s">
        <v>4</v>
      </c>
      <c r="W102" s="236" t="s">
        <v>4</v>
      </c>
      <c r="X102" s="291">
        <v>164.60489826324127</v>
      </c>
      <c r="Y102" s="236">
        <v>164.60489999999999</v>
      </c>
    </row>
    <row r="103" spans="1:25">
      <c r="A103" s="32" t="s">
        <v>23</v>
      </c>
      <c r="B103" s="32" t="s">
        <v>32</v>
      </c>
      <c r="C103" s="328" t="s">
        <v>126</v>
      </c>
      <c r="D103" s="235">
        <v>5</v>
      </c>
      <c r="E103" s="48" t="s">
        <v>125</v>
      </c>
      <c r="F103" s="48" t="s">
        <v>114</v>
      </c>
      <c r="G103" s="48" t="s">
        <v>112</v>
      </c>
      <c r="H103" s="48" t="s">
        <v>11</v>
      </c>
      <c r="I103" s="48" t="s">
        <v>8</v>
      </c>
      <c r="J103" s="236">
        <v>164.60489826324127</v>
      </c>
      <c r="K103" s="236">
        <v>164.60489999999999</v>
      </c>
      <c r="L103" s="236" t="s">
        <v>4</v>
      </c>
      <c r="M103" s="236" t="s">
        <v>4</v>
      </c>
      <c r="N103" s="236" t="s">
        <v>4</v>
      </c>
      <c r="O103" s="236" t="s">
        <v>4</v>
      </c>
      <c r="P103" s="236" t="s">
        <v>4</v>
      </c>
      <c r="Q103" s="236" t="s">
        <v>4</v>
      </c>
      <c r="R103" s="236" t="s">
        <v>4</v>
      </c>
      <c r="S103" s="236" t="s">
        <v>4</v>
      </c>
      <c r="T103" s="236" t="s">
        <v>4</v>
      </c>
      <c r="U103" s="236" t="s">
        <v>4</v>
      </c>
      <c r="V103" s="236" t="s">
        <v>4</v>
      </c>
      <c r="W103" s="236" t="s">
        <v>4</v>
      </c>
      <c r="X103" s="291">
        <v>164.60489826324127</v>
      </c>
      <c r="Y103" s="236">
        <v>164.60489999999999</v>
      </c>
    </row>
    <row r="104" spans="1:25">
      <c r="A104" s="32" t="s">
        <v>16</v>
      </c>
      <c r="B104" s="32" t="s">
        <v>4</v>
      </c>
      <c r="C104" s="328" t="s">
        <v>127</v>
      </c>
      <c r="D104" s="235">
        <v>12</v>
      </c>
      <c r="E104" s="48" t="s">
        <v>4</v>
      </c>
      <c r="F104" s="48" t="s">
        <v>127</v>
      </c>
      <c r="G104" s="48" t="s">
        <v>112</v>
      </c>
      <c r="H104" s="48" t="s">
        <v>11</v>
      </c>
      <c r="I104" s="48" t="s">
        <v>8</v>
      </c>
      <c r="J104" s="236" t="s">
        <v>4</v>
      </c>
      <c r="K104" s="236" t="s">
        <v>4</v>
      </c>
      <c r="L104" s="236" t="s">
        <v>4</v>
      </c>
      <c r="M104" s="236" t="s">
        <v>4</v>
      </c>
      <c r="N104" s="236">
        <v>118.47533367429503</v>
      </c>
      <c r="O104" s="236">
        <v>118.47533</v>
      </c>
      <c r="P104" s="236" t="s">
        <v>4</v>
      </c>
      <c r="Q104" s="236" t="s">
        <v>4</v>
      </c>
      <c r="R104" s="236" t="s">
        <v>4</v>
      </c>
      <c r="S104" s="236" t="s">
        <v>4</v>
      </c>
      <c r="T104" s="236" t="s">
        <v>4</v>
      </c>
      <c r="U104" s="236" t="s">
        <v>4</v>
      </c>
      <c r="V104" s="236" t="s">
        <v>4</v>
      </c>
      <c r="W104" s="236" t="s">
        <v>4</v>
      </c>
      <c r="X104" s="291">
        <v>118.47533367429503</v>
      </c>
      <c r="Y104" s="236">
        <v>118.47533</v>
      </c>
    </row>
    <row r="105" spans="1:25">
      <c r="A105" s="32" t="s">
        <v>19</v>
      </c>
      <c r="B105" s="32" t="s">
        <v>32</v>
      </c>
      <c r="C105" s="328" t="s">
        <v>129</v>
      </c>
      <c r="D105" s="235">
        <v>12</v>
      </c>
      <c r="E105" s="48" t="s">
        <v>129</v>
      </c>
      <c r="F105" s="48" t="s">
        <v>127</v>
      </c>
      <c r="G105" s="48" t="s">
        <v>112</v>
      </c>
      <c r="H105" s="48" t="s">
        <v>11</v>
      </c>
      <c r="I105" s="48" t="s">
        <v>8</v>
      </c>
      <c r="J105" s="236" t="s">
        <v>4</v>
      </c>
      <c r="K105" s="236" t="s">
        <v>4</v>
      </c>
      <c r="L105" s="236">
        <v>118.47533367429503</v>
      </c>
      <c r="M105" s="236">
        <v>118.47533</v>
      </c>
      <c r="N105" s="236" t="s">
        <v>4</v>
      </c>
      <c r="O105" s="236" t="s">
        <v>4</v>
      </c>
      <c r="P105" s="236" t="s">
        <v>4</v>
      </c>
      <c r="Q105" s="236" t="s">
        <v>4</v>
      </c>
      <c r="R105" s="236" t="s">
        <v>4</v>
      </c>
      <c r="S105" s="236" t="s">
        <v>4</v>
      </c>
      <c r="T105" s="236" t="s">
        <v>4</v>
      </c>
      <c r="U105" s="236" t="s">
        <v>4</v>
      </c>
      <c r="V105" s="236" t="s">
        <v>4</v>
      </c>
      <c r="W105" s="236" t="s">
        <v>4</v>
      </c>
      <c r="X105" s="291">
        <v>118.47533367429503</v>
      </c>
      <c r="Y105" s="236">
        <v>118.47533</v>
      </c>
    </row>
    <row r="106" spans="1:25">
      <c r="A106" s="32" t="s">
        <v>23</v>
      </c>
      <c r="B106" s="32" t="s">
        <v>32</v>
      </c>
      <c r="C106" s="328" t="s">
        <v>130</v>
      </c>
      <c r="D106" s="235">
        <v>3.4641000000000002</v>
      </c>
      <c r="E106" s="48" t="s">
        <v>129</v>
      </c>
      <c r="F106" s="48" t="s">
        <v>127</v>
      </c>
      <c r="G106" s="48" t="s">
        <v>112</v>
      </c>
      <c r="H106" s="48" t="s">
        <v>11</v>
      </c>
      <c r="I106" s="48" t="s">
        <v>8</v>
      </c>
      <c r="J106" s="236">
        <v>132.71451232185754</v>
      </c>
      <c r="K106" s="236">
        <v>132.71450999999999</v>
      </c>
      <c r="L106" s="236" t="s">
        <v>4</v>
      </c>
      <c r="M106" s="236" t="s">
        <v>4</v>
      </c>
      <c r="N106" s="236" t="s">
        <v>4</v>
      </c>
      <c r="O106" s="236" t="s">
        <v>4</v>
      </c>
      <c r="P106" s="236" t="s">
        <v>4</v>
      </c>
      <c r="Q106" s="236" t="s">
        <v>4</v>
      </c>
      <c r="R106" s="236" t="s">
        <v>4</v>
      </c>
      <c r="S106" s="236" t="s">
        <v>4</v>
      </c>
      <c r="T106" s="236" t="s">
        <v>4</v>
      </c>
      <c r="U106" s="236" t="s">
        <v>4</v>
      </c>
      <c r="V106" s="236" t="s">
        <v>4</v>
      </c>
      <c r="W106" s="236" t="s">
        <v>4</v>
      </c>
      <c r="X106" s="291">
        <v>132.71451232185754</v>
      </c>
      <c r="Y106" s="236">
        <v>132.71450999999999</v>
      </c>
    </row>
    <row r="107" spans="1:25">
      <c r="A107" s="32" t="s">
        <v>23</v>
      </c>
      <c r="B107" s="32" t="s">
        <v>32</v>
      </c>
      <c r="C107" s="328" t="s">
        <v>131</v>
      </c>
      <c r="D107" s="235">
        <v>3.4641000000000002</v>
      </c>
      <c r="E107" s="48" t="s">
        <v>129</v>
      </c>
      <c r="F107" s="48" t="s">
        <v>127</v>
      </c>
      <c r="G107" s="48" t="s">
        <v>112</v>
      </c>
      <c r="H107" s="48" t="s">
        <v>11</v>
      </c>
      <c r="I107" s="48" t="s">
        <v>8</v>
      </c>
      <c r="J107" s="236">
        <v>105.7639021058574</v>
      </c>
      <c r="K107" s="236">
        <v>105.76390000000001</v>
      </c>
      <c r="L107" s="236" t="s">
        <v>4</v>
      </c>
      <c r="M107" s="236" t="s">
        <v>4</v>
      </c>
      <c r="N107" s="236" t="s">
        <v>4</v>
      </c>
      <c r="O107" s="236" t="s">
        <v>4</v>
      </c>
      <c r="P107" s="236" t="s">
        <v>4</v>
      </c>
      <c r="Q107" s="236" t="s">
        <v>4</v>
      </c>
      <c r="R107" s="236" t="s">
        <v>4</v>
      </c>
      <c r="S107" s="236" t="s">
        <v>4</v>
      </c>
      <c r="T107" s="236" t="s">
        <v>4</v>
      </c>
      <c r="U107" s="236" t="s">
        <v>4</v>
      </c>
      <c r="V107" s="236" t="s">
        <v>4</v>
      </c>
      <c r="W107" s="236" t="s">
        <v>4</v>
      </c>
      <c r="X107" s="291">
        <v>105.7639021058574</v>
      </c>
      <c r="Y107" s="236">
        <v>105.76390000000001</v>
      </c>
    </row>
    <row r="108" spans="1:25">
      <c r="A108" s="32" t="s">
        <v>16</v>
      </c>
      <c r="B108" s="32" t="s">
        <v>4</v>
      </c>
      <c r="C108" s="328" t="s">
        <v>132</v>
      </c>
      <c r="D108" s="235">
        <v>196</v>
      </c>
      <c r="E108" s="48" t="s">
        <v>4</v>
      </c>
      <c r="F108" s="48" t="s">
        <v>132</v>
      </c>
      <c r="G108" s="48" t="s">
        <v>112</v>
      </c>
      <c r="H108" s="48" t="s">
        <v>11</v>
      </c>
      <c r="I108" s="48" t="s">
        <v>8</v>
      </c>
      <c r="J108" s="236" t="s">
        <v>4</v>
      </c>
      <c r="K108" s="236" t="s">
        <v>4</v>
      </c>
      <c r="L108" s="236" t="s">
        <v>4</v>
      </c>
      <c r="M108" s="236" t="s">
        <v>4</v>
      </c>
      <c r="N108" s="236">
        <v>126.03122151969548</v>
      </c>
      <c r="O108" s="236">
        <v>126.03122</v>
      </c>
      <c r="P108" s="236" t="s">
        <v>4</v>
      </c>
      <c r="Q108" s="236" t="s">
        <v>4</v>
      </c>
      <c r="R108" s="236" t="s">
        <v>4</v>
      </c>
      <c r="S108" s="236" t="s">
        <v>4</v>
      </c>
      <c r="T108" s="236" t="s">
        <v>4</v>
      </c>
      <c r="U108" s="236" t="s">
        <v>4</v>
      </c>
      <c r="V108" s="236" t="s">
        <v>4</v>
      </c>
      <c r="W108" s="236" t="s">
        <v>4</v>
      </c>
      <c r="X108" s="291">
        <v>126.03122151969548</v>
      </c>
      <c r="Y108" s="236">
        <v>126.03122</v>
      </c>
    </row>
    <row r="109" spans="1:25">
      <c r="A109" s="32" t="s">
        <v>19</v>
      </c>
      <c r="B109" s="32" t="s">
        <v>20</v>
      </c>
      <c r="C109" s="328" t="s">
        <v>134</v>
      </c>
      <c r="D109" s="235">
        <v>192</v>
      </c>
      <c r="E109" s="48" t="s">
        <v>134</v>
      </c>
      <c r="F109" s="48" t="s">
        <v>132</v>
      </c>
      <c r="G109" s="48" t="s">
        <v>112</v>
      </c>
      <c r="H109" s="48" t="s">
        <v>11</v>
      </c>
      <c r="I109" s="48" t="s">
        <v>8</v>
      </c>
      <c r="J109" s="236" t="s">
        <v>4</v>
      </c>
      <c r="K109" s="236" t="s">
        <v>4</v>
      </c>
      <c r="L109" s="236">
        <v>126.15538726598372</v>
      </c>
      <c r="M109" s="236">
        <v>126.15539</v>
      </c>
      <c r="N109" s="236" t="s">
        <v>4</v>
      </c>
      <c r="O109" s="236" t="s">
        <v>4</v>
      </c>
      <c r="P109" s="236" t="s">
        <v>4</v>
      </c>
      <c r="Q109" s="236" t="s">
        <v>4</v>
      </c>
      <c r="R109" s="236" t="s">
        <v>4</v>
      </c>
      <c r="S109" s="236" t="s">
        <v>4</v>
      </c>
      <c r="T109" s="236" t="s">
        <v>4</v>
      </c>
      <c r="U109" s="236" t="s">
        <v>4</v>
      </c>
      <c r="V109" s="236" t="s">
        <v>4</v>
      </c>
      <c r="W109" s="236" t="s">
        <v>4</v>
      </c>
      <c r="X109" s="291">
        <v>126.15538726598372</v>
      </c>
      <c r="Y109" s="236">
        <v>126.15539</v>
      </c>
    </row>
    <row r="110" spans="1:25">
      <c r="A110" s="32" t="s">
        <v>23</v>
      </c>
      <c r="B110" s="32" t="s">
        <v>20</v>
      </c>
      <c r="C110" s="328" t="s">
        <v>135</v>
      </c>
      <c r="D110" s="235">
        <v>89</v>
      </c>
      <c r="E110" s="48" t="s">
        <v>134</v>
      </c>
      <c r="F110" s="48" t="s">
        <v>132</v>
      </c>
      <c r="G110" s="48" t="s">
        <v>112</v>
      </c>
      <c r="H110" s="48" t="s">
        <v>11</v>
      </c>
      <c r="I110" s="48" t="s">
        <v>8</v>
      </c>
      <c r="J110" s="236">
        <v>124.94329021539731</v>
      </c>
      <c r="K110" s="236">
        <v>124.94329</v>
      </c>
      <c r="L110" s="236" t="s">
        <v>4</v>
      </c>
      <c r="M110" s="236" t="s">
        <v>4</v>
      </c>
      <c r="N110" s="236" t="s">
        <v>4</v>
      </c>
      <c r="O110" s="236" t="s">
        <v>4</v>
      </c>
      <c r="P110" s="236" t="s">
        <v>4</v>
      </c>
      <c r="Q110" s="236" t="s">
        <v>4</v>
      </c>
      <c r="R110" s="236" t="s">
        <v>4</v>
      </c>
      <c r="S110" s="236" t="s">
        <v>4</v>
      </c>
      <c r="T110" s="236" t="s">
        <v>4</v>
      </c>
      <c r="U110" s="236" t="s">
        <v>4</v>
      </c>
      <c r="V110" s="236" t="s">
        <v>4</v>
      </c>
      <c r="W110" s="236" t="s">
        <v>4</v>
      </c>
      <c r="X110" s="291">
        <v>124.94329021539731</v>
      </c>
      <c r="Y110" s="236">
        <v>124.94329</v>
      </c>
    </row>
    <row r="111" spans="1:25">
      <c r="A111" s="32" t="s">
        <v>23</v>
      </c>
      <c r="B111" s="32" t="s">
        <v>20</v>
      </c>
      <c r="C111" s="328" t="s">
        <v>136</v>
      </c>
      <c r="D111" s="235">
        <v>27</v>
      </c>
      <c r="E111" s="48" t="s">
        <v>134</v>
      </c>
      <c r="F111" s="48" t="s">
        <v>132</v>
      </c>
      <c r="G111" s="48" t="s">
        <v>112</v>
      </c>
      <c r="H111" s="48" t="s">
        <v>11</v>
      </c>
      <c r="I111" s="48" t="s">
        <v>8</v>
      </c>
      <c r="J111" s="236">
        <v>133.17836005280387</v>
      </c>
      <c r="K111" s="236">
        <v>133.17836</v>
      </c>
      <c r="L111" s="236" t="s">
        <v>4</v>
      </c>
      <c r="M111" s="236" t="s">
        <v>4</v>
      </c>
      <c r="N111" s="236" t="s">
        <v>4</v>
      </c>
      <c r="O111" s="236" t="s">
        <v>4</v>
      </c>
      <c r="P111" s="236" t="s">
        <v>4</v>
      </c>
      <c r="Q111" s="236" t="s">
        <v>4</v>
      </c>
      <c r="R111" s="236" t="s">
        <v>4</v>
      </c>
      <c r="S111" s="236" t="s">
        <v>4</v>
      </c>
      <c r="T111" s="236" t="s">
        <v>4</v>
      </c>
      <c r="U111" s="236" t="s">
        <v>4</v>
      </c>
      <c r="V111" s="236" t="s">
        <v>4</v>
      </c>
      <c r="W111" s="236" t="s">
        <v>4</v>
      </c>
      <c r="X111" s="291">
        <v>133.17836005280387</v>
      </c>
      <c r="Y111" s="236">
        <v>133.17836</v>
      </c>
    </row>
    <row r="112" spans="1:25">
      <c r="A112" s="32" t="s">
        <v>23</v>
      </c>
      <c r="B112" s="32" t="s">
        <v>20</v>
      </c>
      <c r="C112" s="328" t="s">
        <v>137</v>
      </c>
      <c r="D112" s="235">
        <v>34</v>
      </c>
      <c r="E112" s="48" t="s">
        <v>134</v>
      </c>
      <c r="F112" s="48" t="s">
        <v>132</v>
      </c>
      <c r="G112" s="48" t="s">
        <v>112</v>
      </c>
      <c r="H112" s="48" t="s">
        <v>11</v>
      </c>
      <c r="I112" s="48" t="s">
        <v>8</v>
      </c>
      <c r="J112" s="236">
        <v>125.61304577652987</v>
      </c>
      <c r="K112" s="236">
        <v>125.61305</v>
      </c>
      <c r="L112" s="236" t="s">
        <v>4</v>
      </c>
      <c r="M112" s="236" t="s">
        <v>4</v>
      </c>
      <c r="N112" s="236" t="s">
        <v>4</v>
      </c>
      <c r="O112" s="236" t="s">
        <v>4</v>
      </c>
      <c r="P112" s="236" t="s">
        <v>4</v>
      </c>
      <c r="Q112" s="236" t="s">
        <v>4</v>
      </c>
      <c r="R112" s="236" t="s">
        <v>4</v>
      </c>
      <c r="S112" s="236" t="s">
        <v>4</v>
      </c>
      <c r="T112" s="236" t="s">
        <v>4</v>
      </c>
      <c r="U112" s="236" t="s">
        <v>4</v>
      </c>
      <c r="V112" s="236" t="s">
        <v>4</v>
      </c>
      <c r="W112" s="236" t="s">
        <v>4</v>
      </c>
      <c r="X112" s="291">
        <v>125.61304577652987</v>
      </c>
      <c r="Y112" s="236">
        <v>125.61305</v>
      </c>
    </row>
    <row r="113" spans="1:25">
      <c r="A113" s="32" t="s">
        <v>23</v>
      </c>
      <c r="B113" s="32" t="s">
        <v>20</v>
      </c>
      <c r="C113" s="328" t="s">
        <v>138</v>
      </c>
      <c r="D113" s="235">
        <v>17</v>
      </c>
      <c r="E113" s="48" t="s">
        <v>134</v>
      </c>
      <c r="F113" s="48" t="s">
        <v>132</v>
      </c>
      <c r="G113" s="48" t="s">
        <v>112</v>
      </c>
      <c r="H113" s="48" t="s">
        <v>11</v>
      </c>
      <c r="I113" s="48" t="s">
        <v>8</v>
      </c>
      <c r="J113" s="236">
        <v>130.24145448520565</v>
      </c>
      <c r="K113" s="236">
        <v>130.24144999999999</v>
      </c>
      <c r="L113" s="236" t="s">
        <v>4</v>
      </c>
      <c r="M113" s="236" t="s">
        <v>4</v>
      </c>
      <c r="N113" s="236" t="s">
        <v>4</v>
      </c>
      <c r="O113" s="236" t="s">
        <v>4</v>
      </c>
      <c r="P113" s="236" t="s">
        <v>4</v>
      </c>
      <c r="Q113" s="236" t="s">
        <v>4</v>
      </c>
      <c r="R113" s="236" t="s">
        <v>4</v>
      </c>
      <c r="S113" s="236" t="s">
        <v>4</v>
      </c>
      <c r="T113" s="236" t="s">
        <v>4</v>
      </c>
      <c r="U113" s="236" t="s">
        <v>4</v>
      </c>
      <c r="V113" s="236" t="s">
        <v>4</v>
      </c>
      <c r="W113" s="236" t="s">
        <v>4</v>
      </c>
      <c r="X113" s="291">
        <v>130.24145448520565</v>
      </c>
      <c r="Y113" s="236">
        <v>130.24144999999999</v>
      </c>
    </row>
    <row r="114" spans="1:25">
      <c r="A114" s="32" t="s">
        <v>23</v>
      </c>
      <c r="B114" s="32" t="s">
        <v>20</v>
      </c>
      <c r="C114" s="328" t="s">
        <v>139</v>
      </c>
      <c r="D114" s="235">
        <v>25</v>
      </c>
      <c r="E114" s="48" t="s">
        <v>134</v>
      </c>
      <c r="F114" s="48" t="s">
        <v>132</v>
      </c>
      <c r="G114" s="48" t="s">
        <v>112</v>
      </c>
      <c r="H114" s="48" t="s">
        <v>11</v>
      </c>
      <c r="I114" s="48" t="s">
        <v>8</v>
      </c>
      <c r="J114" s="236">
        <v>120.84470087289176</v>
      </c>
      <c r="K114" s="236">
        <v>120.8447</v>
      </c>
      <c r="L114" s="236" t="s">
        <v>4</v>
      </c>
      <c r="M114" s="236" t="s">
        <v>4</v>
      </c>
      <c r="N114" s="236" t="s">
        <v>4</v>
      </c>
      <c r="O114" s="236" t="s">
        <v>4</v>
      </c>
      <c r="P114" s="236" t="s">
        <v>4</v>
      </c>
      <c r="Q114" s="236" t="s">
        <v>4</v>
      </c>
      <c r="R114" s="236" t="s">
        <v>4</v>
      </c>
      <c r="S114" s="236" t="s">
        <v>4</v>
      </c>
      <c r="T114" s="236" t="s">
        <v>4</v>
      </c>
      <c r="U114" s="236" t="s">
        <v>4</v>
      </c>
      <c r="V114" s="236" t="s">
        <v>4</v>
      </c>
      <c r="W114" s="236" t="s">
        <v>4</v>
      </c>
      <c r="X114" s="291">
        <v>120.84470087289176</v>
      </c>
      <c r="Y114" s="236">
        <v>120.8447</v>
      </c>
    </row>
    <row r="115" spans="1:25">
      <c r="A115" s="32" t="s">
        <v>19</v>
      </c>
      <c r="B115" s="32" t="s">
        <v>32</v>
      </c>
      <c r="C115" s="328" t="s">
        <v>140</v>
      </c>
      <c r="D115" s="235">
        <v>4</v>
      </c>
      <c r="E115" s="48" t="s">
        <v>140</v>
      </c>
      <c r="F115" s="48" t="s">
        <v>132</v>
      </c>
      <c r="G115" s="48" t="s">
        <v>112</v>
      </c>
      <c r="H115" s="48" t="s">
        <v>11</v>
      </c>
      <c r="I115" s="48" t="s">
        <v>8</v>
      </c>
      <c r="J115" s="236" t="s">
        <v>4</v>
      </c>
      <c r="K115" s="236" t="s">
        <v>4</v>
      </c>
      <c r="L115" s="236">
        <v>120.0712656978603</v>
      </c>
      <c r="M115" s="236">
        <v>120.07127</v>
      </c>
      <c r="N115" s="236" t="s">
        <v>4</v>
      </c>
      <c r="O115" s="236" t="s">
        <v>4</v>
      </c>
      <c r="P115" s="236" t="s">
        <v>4</v>
      </c>
      <c r="Q115" s="236" t="s">
        <v>4</v>
      </c>
      <c r="R115" s="236" t="s">
        <v>4</v>
      </c>
      <c r="S115" s="236" t="s">
        <v>4</v>
      </c>
      <c r="T115" s="236" t="s">
        <v>4</v>
      </c>
      <c r="U115" s="236" t="s">
        <v>4</v>
      </c>
      <c r="V115" s="236" t="s">
        <v>4</v>
      </c>
      <c r="W115" s="236" t="s">
        <v>4</v>
      </c>
      <c r="X115" s="291">
        <v>120.0712656978603</v>
      </c>
      <c r="Y115" s="236">
        <v>120.07127</v>
      </c>
    </row>
    <row r="116" spans="1:25">
      <c r="A116" s="32" t="s">
        <v>23</v>
      </c>
      <c r="B116" s="32" t="s">
        <v>32</v>
      </c>
      <c r="C116" s="328" t="s">
        <v>141</v>
      </c>
      <c r="D116" s="235">
        <v>4</v>
      </c>
      <c r="E116" s="48" t="s">
        <v>140</v>
      </c>
      <c r="F116" s="48" t="s">
        <v>132</v>
      </c>
      <c r="G116" s="48" t="s">
        <v>112</v>
      </c>
      <c r="H116" s="48" t="s">
        <v>11</v>
      </c>
      <c r="I116" s="48" t="s">
        <v>8</v>
      </c>
      <c r="J116" s="236">
        <v>120.0712656978603</v>
      </c>
      <c r="K116" s="236">
        <v>120.07127</v>
      </c>
      <c r="L116" s="236" t="s">
        <v>4</v>
      </c>
      <c r="M116" s="236" t="s">
        <v>4</v>
      </c>
      <c r="N116" s="236" t="s">
        <v>4</v>
      </c>
      <c r="O116" s="236" t="s">
        <v>4</v>
      </c>
      <c r="P116" s="236" t="s">
        <v>4</v>
      </c>
      <c r="Q116" s="236" t="s">
        <v>4</v>
      </c>
      <c r="R116" s="236" t="s">
        <v>4</v>
      </c>
      <c r="S116" s="236" t="s">
        <v>4</v>
      </c>
      <c r="T116" s="236" t="s">
        <v>4</v>
      </c>
      <c r="U116" s="236" t="s">
        <v>4</v>
      </c>
      <c r="V116" s="236" t="s">
        <v>4</v>
      </c>
      <c r="W116" s="236" t="s">
        <v>4</v>
      </c>
      <c r="X116" s="291">
        <v>120.0712656978603</v>
      </c>
      <c r="Y116" s="236">
        <v>120.07127</v>
      </c>
    </row>
    <row r="117" spans="1:25">
      <c r="A117" s="32" t="s">
        <v>16</v>
      </c>
      <c r="B117" s="32" t="s">
        <v>4</v>
      </c>
      <c r="C117" s="328" t="s">
        <v>142</v>
      </c>
      <c r="D117" s="235">
        <v>55</v>
      </c>
      <c r="E117" s="48" t="s">
        <v>4</v>
      </c>
      <c r="F117" s="48" t="s">
        <v>142</v>
      </c>
      <c r="G117" s="48" t="s">
        <v>112</v>
      </c>
      <c r="H117" s="48" t="s">
        <v>11</v>
      </c>
      <c r="I117" s="48" t="s">
        <v>8</v>
      </c>
      <c r="J117" s="236" t="s">
        <v>4</v>
      </c>
      <c r="K117" s="236" t="s">
        <v>4</v>
      </c>
      <c r="L117" s="236" t="s">
        <v>4</v>
      </c>
      <c r="M117" s="236" t="s">
        <v>4</v>
      </c>
      <c r="N117" s="236">
        <v>127.61025894578637</v>
      </c>
      <c r="O117" s="236">
        <v>127.61026</v>
      </c>
      <c r="P117" s="236" t="s">
        <v>4</v>
      </c>
      <c r="Q117" s="236" t="s">
        <v>4</v>
      </c>
      <c r="R117" s="236" t="s">
        <v>4</v>
      </c>
      <c r="S117" s="236" t="s">
        <v>4</v>
      </c>
      <c r="T117" s="236" t="s">
        <v>4</v>
      </c>
      <c r="U117" s="236" t="s">
        <v>4</v>
      </c>
      <c r="V117" s="236" t="s">
        <v>4</v>
      </c>
      <c r="W117" s="236" t="s">
        <v>4</v>
      </c>
      <c r="X117" s="291">
        <v>127.61025894578637</v>
      </c>
      <c r="Y117" s="236">
        <v>127.61026</v>
      </c>
    </row>
    <row r="118" spans="1:25">
      <c r="A118" s="32" t="s">
        <v>19</v>
      </c>
      <c r="B118" s="32" t="s">
        <v>32</v>
      </c>
      <c r="C118" s="328" t="s">
        <v>144</v>
      </c>
      <c r="D118" s="235">
        <v>2</v>
      </c>
      <c r="E118" s="48" t="s">
        <v>144</v>
      </c>
      <c r="F118" s="48" t="s">
        <v>142</v>
      </c>
      <c r="G118" s="48" t="s">
        <v>112</v>
      </c>
      <c r="H118" s="48" t="s">
        <v>11</v>
      </c>
      <c r="I118" s="48" t="s">
        <v>8</v>
      </c>
      <c r="J118" s="236" t="s">
        <v>4</v>
      </c>
      <c r="K118" s="236" t="s">
        <v>4</v>
      </c>
      <c r="L118" s="236">
        <v>130.77940193343127</v>
      </c>
      <c r="M118" s="236">
        <v>130.77940000000001</v>
      </c>
      <c r="N118" s="236" t="s">
        <v>4</v>
      </c>
      <c r="O118" s="236" t="s">
        <v>4</v>
      </c>
      <c r="P118" s="236" t="s">
        <v>4</v>
      </c>
      <c r="Q118" s="236" t="s">
        <v>4</v>
      </c>
      <c r="R118" s="236" t="s">
        <v>4</v>
      </c>
      <c r="S118" s="236" t="s">
        <v>4</v>
      </c>
      <c r="T118" s="236" t="s">
        <v>4</v>
      </c>
      <c r="U118" s="236" t="s">
        <v>4</v>
      </c>
      <c r="V118" s="236" t="s">
        <v>4</v>
      </c>
      <c r="W118" s="236" t="s">
        <v>4</v>
      </c>
      <c r="X118" s="291">
        <v>130.77940193343127</v>
      </c>
      <c r="Y118" s="236">
        <v>130.77940000000001</v>
      </c>
    </row>
    <row r="119" spans="1:25">
      <c r="A119" s="32" t="s">
        <v>23</v>
      </c>
      <c r="B119" s="32" t="s">
        <v>32</v>
      </c>
      <c r="C119" s="328" t="s">
        <v>145</v>
      </c>
      <c r="D119" s="235">
        <v>1.2599199999999999</v>
      </c>
      <c r="E119" s="48" t="s">
        <v>144</v>
      </c>
      <c r="F119" s="48" t="s">
        <v>142</v>
      </c>
      <c r="G119" s="48" t="s">
        <v>112</v>
      </c>
      <c r="H119" s="48" t="s">
        <v>11</v>
      </c>
      <c r="I119" s="48" t="s">
        <v>8</v>
      </c>
      <c r="J119" s="236">
        <v>145.41291344804705</v>
      </c>
      <c r="K119" s="236">
        <v>145.41291000000001</v>
      </c>
      <c r="L119" s="236" t="s">
        <v>4</v>
      </c>
      <c r="M119" s="236" t="s">
        <v>4</v>
      </c>
      <c r="N119" s="236" t="s">
        <v>4</v>
      </c>
      <c r="O119" s="236" t="s">
        <v>4</v>
      </c>
      <c r="P119" s="236" t="s">
        <v>4</v>
      </c>
      <c r="Q119" s="236" t="s">
        <v>4</v>
      </c>
      <c r="R119" s="236" t="s">
        <v>4</v>
      </c>
      <c r="S119" s="236" t="s">
        <v>4</v>
      </c>
      <c r="T119" s="236" t="s">
        <v>4</v>
      </c>
      <c r="U119" s="236" t="s">
        <v>4</v>
      </c>
      <c r="V119" s="236" t="s">
        <v>4</v>
      </c>
      <c r="W119" s="236" t="s">
        <v>4</v>
      </c>
      <c r="X119" s="291">
        <v>145.41291344804705</v>
      </c>
      <c r="Y119" s="236">
        <v>145.41291000000001</v>
      </c>
    </row>
    <row r="120" spans="1:25">
      <c r="A120" s="32" t="s">
        <v>23</v>
      </c>
      <c r="B120" s="32" t="s">
        <v>32</v>
      </c>
      <c r="C120" s="328" t="s">
        <v>146</v>
      </c>
      <c r="D120" s="235">
        <v>1.2599199999999999</v>
      </c>
      <c r="E120" s="48" t="s">
        <v>144</v>
      </c>
      <c r="F120" s="48" t="s">
        <v>142</v>
      </c>
      <c r="G120" s="48" t="s">
        <v>112</v>
      </c>
      <c r="H120" s="48" t="s">
        <v>11</v>
      </c>
      <c r="I120" s="48" t="s">
        <v>8</v>
      </c>
      <c r="J120" s="236">
        <v>113.81171954570112</v>
      </c>
      <c r="K120" s="236">
        <v>113.81171999999999</v>
      </c>
      <c r="L120" s="236" t="s">
        <v>4</v>
      </c>
      <c r="M120" s="236" t="s">
        <v>4</v>
      </c>
      <c r="N120" s="236" t="s">
        <v>4</v>
      </c>
      <c r="O120" s="236" t="s">
        <v>4</v>
      </c>
      <c r="P120" s="236" t="s">
        <v>4</v>
      </c>
      <c r="Q120" s="236" t="s">
        <v>4</v>
      </c>
      <c r="R120" s="236" t="s">
        <v>4</v>
      </c>
      <c r="S120" s="236" t="s">
        <v>4</v>
      </c>
      <c r="T120" s="236" t="s">
        <v>4</v>
      </c>
      <c r="U120" s="236" t="s">
        <v>4</v>
      </c>
      <c r="V120" s="236" t="s">
        <v>4</v>
      </c>
      <c r="W120" s="236" t="s">
        <v>4</v>
      </c>
      <c r="X120" s="291">
        <v>113.81171954570112</v>
      </c>
      <c r="Y120" s="236">
        <v>113.81171999999999</v>
      </c>
    </row>
    <row r="121" spans="1:25">
      <c r="A121" s="32" t="s">
        <v>23</v>
      </c>
      <c r="B121" s="32" t="s">
        <v>32</v>
      </c>
      <c r="C121" s="328" t="s">
        <v>147</v>
      </c>
      <c r="D121" s="235">
        <v>1.2599199999999999</v>
      </c>
      <c r="E121" s="48" t="s">
        <v>144</v>
      </c>
      <c r="F121" s="48" t="s">
        <v>142</v>
      </c>
      <c r="G121" s="48" t="s">
        <v>112</v>
      </c>
      <c r="H121" s="48" t="s">
        <v>11</v>
      </c>
      <c r="I121" s="48" t="s">
        <v>8</v>
      </c>
      <c r="J121" s="236">
        <v>135.15374369512276</v>
      </c>
      <c r="K121" s="236">
        <v>135.15374</v>
      </c>
      <c r="L121" s="236" t="s">
        <v>4</v>
      </c>
      <c r="M121" s="236" t="s">
        <v>4</v>
      </c>
      <c r="N121" s="236" t="s">
        <v>4</v>
      </c>
      <c r="O121" s="236" t="s">
        <v>4</v>
      </c>
      <c r="P121" s="236" t="s">
        <v>4</v>
      </c>
      <c r="Q121" s="236" t="s">
        <v>4</v>
      </c>
      <c r="R121" s="236" t="s">
        <v>4</v>
      </c>
      <c r="S121" s="236" t="s">
        <v>4</v>
      </c>
      <c r="T121" s="236" t="s">
        <v>4</v>
      </c>
      <c r="U121" s="236" t="s">
        <v>4</v>
      </c>
      <c r="V121" s="236" t="s">
        <v>4</v>
      </c>
      <c r="W121" s="236" t="s">
        <v>4</v>
      </c>
      <c r="X121" s="291">
        <v>135.15374369512276</v>
      </c>
      <c r="Y121" s="236">
        <v>135.15374</v>
      </c>
    </row>
    <row r="122" spans="1:25">
      <c r="A122" s="32" t="s">
        <v>19</v>
      </c>
      <c r="B122" s="32" t="s">
        <v>32</v>
      </c>
      <c r="C122" s="328" t="s">
        <v>148</v>
      </c>
      <c r="D122" s="235">
        <v>8</v>
      </c>
      <c r="E122" s="48" t="s">
        <v>148</v>
      </c>
      <c r="F122" s="48" t="s">
        <v>142</v>
      </c>
      <c r="G122" s="48" t="s">
        <v>112</v>
      </c>
      <c r="H122" s="48" t="s">
        <v>11</v>
      </c>
      <c r="I122" s="48" t="s">
        <v>8</v>
      </c>
      <c r="J122" s="236" t="s">
        <v>4</v>
      </c>
      <c r="K122" s="236" t="s">
        <v>4</v>
      </c>
      <c r="L122" s="236">
        <v>133.29617024703191</v>
      </c>
      <c r="M122" s="236">
        <v>133.29616999999999</v>
      </c>
      <c r="N122" s="236" t="s">
        <v>4</v>
      </c>
      <c r="O122" s="236" t="s">
        <v>4</v>
      </c>
      <c r="P122" s="236" t="s">
        <v>4</v>
      </c>
      <c r="Q122" s="236" t="s">
        <v>4</v>
      </c>
      <c r="R122" s="236" t="s">
        <v>4</v>
      </c>
      <c r="S122" s="236" t="s">
        <v>4</v>
      </c>
      <c r="T122" s="236" t="s">
        <v>4</v>
      </c>
      <c r="U122" s="236" t="s">
        <v>4</v>
      </c>
      <c r="V122" s="236" t="s">
        <v>4</v>
      </c>
      <c r="W122" s="236" t="s">
        <v>4</v>
      </c>
      <c r="X122" s="291">
        <v>133.29617024703191</v>
      </c>
      <c r="Y122" s="236">
        <v>133.29616999999999</v>
      </c>
    </row>
    <row r="123" spans="1:25">
      <c r="A123" s="32" t="s">
        <v>23</v>
      </c>
      <c r="B123" s="32" t="s">
        <v>32</v>
      </c>
      <c r="C123" s="328" t="s">
        <v>149</v>
      </c>
      <c r="D123" s="235">
        <v>2</v>
      </c>
      <c r="E123" s="48" t="s">
        <v>148</v>
      </c>
      <c r="F123" s="48" t="s">
        <v>142</v>
      </c>
      <c r="G123" s="48" t="s">
        <v>112</v>
      </c>
      <c r="H123" s="48" t="s">
        <v>11</v>
      </c>
      <c r="I123" s="48" t="s">
        <v>8</v>
      </c>
      <c r="J123" s="236">
        <v>120.41160567637256</v>
      </c>
      <c r="K123" s="236">
        <v>120.41161</v>
      </c>
      <c r="L123" s="236" t="s">
        <v>4</v>
      </c>
      <c r="M123" s="236" t="s">
        <v>4</v>
      </c>
      <c r="N123" s="236" t="s">
        <v>4</v>
      </c>
      <c r="O123" s="236" t="s">
        <v>4</v>
      </c>
      <c r="P123" s="236" t="s">
        <v>4</v>
      </c>
      <c r="Q123" s="236" t="s">
        <v>4</v>
      </c>
      <c r="R123" s="236" t="s">
        <v>4</v>
      </c>
      <c r="S123" s="236" t="s">
        <v>4</v>
      </c>
      <c r="T123" s="236" t="s">
        <v>4</v>
      </c>
      <c r="U123" s="236" t="s">
        <v>4</v>
      </c>
      <c r="V123" s="236" t="s">
        <v>4</v>
      </c>
      <c r="W123" s="236" t="s">
        <v>4</v>
      </c>
      <c r="X123" s="291">
        <v>120.41160567637256</v>
      </c>
      <c r="Y123" s="236">
        <v>120.41161</v>
      </c>
    </row>
    <row r="124" spans="1:25">
      <c r="A124" s="32" t="s">
        <v>23</v>
      </c>
      <c r="B124" s="32" t="s">
        <v>32</v>
      </c>
      <c r="C124" s="328" t="s">
        <v>150</v>
      </c>
      <c r="D124" s="235">
        <v>2</v>
      </c>
      <c r="E124" s="48" t="s">
        <v>148</v>
      </c>
      <c r="F124" s="48" t="s">
        <v>142</v>
      </c>
      <c r="G124" s="48" t="s">
        <v>112</v>
      </c>
      <c r="H124" s="48" t="s">
        <v>11</v>
      </c>
      <c r="I124" s="48" t="s">
        <v>8</v>
      </c>
      <c r="J124" s="236">
        <v>151.00570936297819</v>
      </c>
      <c r="K124" s="236">
        <v>151.00570999999999</v>
      </c>
      <c r="L124" s="236" t="s">
        <v>4</v>
      </c>
      <c r="M124" s="236" t="s">
        <v>4</v>
      </c>
      <c r="N124" s="236" t="s">
        <v>4</v>
      </c>
      <c r="O124" s="236" t="s">
        <v>4</v>
      </c>
      <c r="P124" s="236" t="s">
        <v>4</v>
      </c>
      <c r="Q124" s="236" t="s">
        <v>4</v>
      </c>
      <c r="R124" s="236" t="s">
        <v>4</v>
      </c>
      <c r="S124" s="236" t="s">
        <v>4</v>
      </c>
      <c r="T124" s="236" t="s">
        <v>4</v>
      </c>
      <c r="U124" s="236" t="s">
        <v>4</v>
      </c>
      <c r="V124" s="236" t="s">
        <v>4</v>
      </c>
      <c r="W124" s="236" t="s">
        <v>4</v>
      </c>
      <c r="X124" s="291">
        <v>151.00570936297819</v>
      </c>
      <c r="Y124" s="236">
        <v>151.00570999999999</v>
      </c>
    </row>
    <row r="125" spans="1:25">
      <c r="A125" s="32" t="s">
        <v>23</v>
      </c>
      <c r="B125" s="32" t="s">
        <v>32</v>
      </c>
      <c r="C125" s="328" t="s">
        <v>151</v>
      </c>
      <c r="D125" s="235">
        <v>2</v>
      </c>
      <c r="E125" s="48" t="s">
        <v>148</v>
      </c>
      <c r="F125" s="48" t="s">
        <v>142</v>
      </c>
      <c r="G125" s="48" t="s">
        <v>112</v>
      </c>
      <c r="H125" s="48" t="s">
        <v>11</v>
      </c>
      <c r="I125" s="48" t="s">
        <v>8</v>
      </c>
      <c r="J125" s="236">
        <v>130.2540692496209</v>
      </c>
      <c r="K125" s="236">
        <v>130.25407000000001</v>
      </c>
      <c r="L125" s="236" t="s">
        <v>4</v>
      </c>
      <c r="M125" s="236" t="s">
        <v>4</v>
      </c>
      <c r="N125" s="236" t="s">
        <v>4</v>
      </c>
      <c r="O125" s="236" t="s">
        <v>4</v>
      </c>
      <c r="P125" s="236" t="s">
        <v>4</v>
      </c>
      <c r="Q125" s="236" t="s">
        <v>4</v>
      </c>
      <c r="R125" s="236" t="s">
        <v>4</v>
      </c>
      <c r="S125" s="236" t="s">
        <v>4</v>
      </c>
      <c r="T125" s="236" t="s">
        <v>4</v>
      </c>
      <c r="U125" s="236" t="s">
        <v>4</v>
      </c>
      <c r="V125" s="236" t="s">
        <v>4</v>
      </c>
      <c r="W125" s="236" t="s">
        <v>4</v>
      </c>
      <c r="X125" s="291">
        <v>130.2540692496209</v>
      </c>
      <c r="Y125" s="236">
        <v>130.25407000000001</v>
      </c>
    </row>
    <row r="126" spans="1:25">
      <c r="A126" s="32" t="s">
        <v>19</v>
      </c>
      <c r="B126" s="32" t="s">
        <v>32</v>
      </c>
      <c r="C126" s="328" t="s">
        <v>152</v>
      </c>
      <c r="D126" s="235">
        <v>21</v>
      </c>
      <c r="E126" s="48" t="s">
        <v>152</v>
      </c>
      <c r="F126" s="48" t="s">
        <v>142</v>
      </c>
      <c r="G126" s="48" t="s">
        <v>112</v>
      </c>
      <c r="H126" s="48" t="s">
        <v>11</v>
      </c>
      <c r="I126" s="48" t="s">
        <v>8</v>
      </c>
      <c r="J126" s="236" t="s">
        <v>4</v>
      </c>
      <c r="K126" s="236" t="s">
        <v>4</v>
      </c>
      <c r="L126" s="236">
        <v>123.22507172166672</v>
      </c>
      <c r="M126" s="236">
        <v>123.22507</v>
      </c>
      <c r="N126" s="236" t="s">
        <v>4</v>
      </c>
      <c r="O126" s="236" t="s">
        <v>4</v>
      </c>
      <c r="P126" s="236" t="s">
        <v>4</v>
      </c>
      <c r="Q126" s="236" t="s">
        <v>4</v>
      </c>
      <c r="R126" s="236" t="s">
        <v>4</v>
      </c>
      <c r="S126" s="236" t="s">
        <v>4</v>
      </c>
      <c r="T126" s="236" t="s">
        <v>4</v>
      </c>
      <c r="U126" s="236" t="s">
        <v>4</v>
      </c>
      <c r="V126" s="236" t="s">
        <v>4</v>
      </c>
      <c r="W126" s="236" t="s">
        <v>4</v>
      </c>
      <c r="X126" s="291">
        <v>123.22507172166672</v>
      </c>
      <c r="Y126" s="236">
        <v>123.22507</v>
      </c>
    </row>
    <row r="127" spans="1:25">
      <c r="A127" s="32" t="s">
        <v>23</v>
      </c>
      <c r="B127" s="32" t="s">
        <v>32</v>
      </c>
      <c r="C127" s="328" t="s">
        <v>153</v>
      </c>
      <c r="D127" s="235">
        <v>2.7589199999999998</v>
      </c>
      <c r="E127" s="48" t="s">
        <v>152</v>
      </c>
      <c r="F127" s="48" t="s">
        <v>142</v>
      </c>
      <c r="G127" s="48" t="s">
        <v>112</v>
      </c>
      <c r="H127" s="48" t="s">
        <v>11</v>
      </c>
      <c r="I127" s="48" t="s">
        <v>8</v>
      </c>
      <c r="J127" s="236">
        <v>115.49416748738749</v>
      </c>
      <c r="K127" s="236">
        <v>115.49417</v>
      </c>
      <c r="L127" s="236" t="s">
        <v>4</v>
      </c>
      <c r="M127" s="236" t="s">
        <v>4</v>
      </c>
      <c r="N127" s="236" t="s">
        <v>4</v>
      </c>
      <c r="O127" s="236" t="s">
        <v>4</v>
      </c>
      <c r="P127" s="236" t="s">
        <v>4</v>
      </c>
      <c r="Q127" s="236" t="s">
        <v>4</v>
      </c>
      <c r="R127" s="236" t="s">
        <v>4</v>
      </c>
      <c r="S127" s="236" t="s">
        <v>4</v>
      </c>
      <c r="T127" s="236" t="s">
        <v>4</v>
      </c>
      <c r="U127" s="236" t="s">
        <v>4</v>
      </c>
      <c r="V127" s="236" t="s">
        <v>4</v>
      </c>
      <c r="W127" s="236" t="s">
        <v>4</v>
      </c>
      <c r="X127" s="291">
        <v>115.49416748738749</v>
      </c>
      <c r="Y127" s="236">
        <v>115.49417</v>
      </c>
    </row>
    <row r="128" spans="1:25">
      <c r="A128" s="32" t="s">
        <v>23</v>
      </c>
      <c r="B128" s="32" t="s">
        <v>32</v>
      </c>
      <c r="C128" s="328" t="s">
        <v>154</v>
      </c>
      <c r="D128" s="235">
        <v>2.7589199999999998</v>
      </c>
      <c r="E128" s="48" t="s">
        <v>152</v>
      </c>
      <c r="F128" s="48" t="s">
        <v>142</v>
      </c>
      <c r="G128" s="48" t="s">
        <v>112</v>
      </c>
      <c r="H128" s="48" t="s">
        <v>11</v>
      </c>
      <c r="I128" s="48" t="s">
        <v>8</v>
      </c>
      <c r="J128" s="236">
        <v>100.16840569140322</v>
      </c>
      <c r="K128" s="236">
        <v>100.16840999999999</v>
      </c>
      <c r="L128" s="236" t="s">
        <v>4</v>
      </c>
      <c r="M128" s="236" t="s">
        <v>4</v>
      </c>
      <c r="N128" s="236" t="s">
        <v>4</v>
      </c>
      <c r="O128" s="236" t="s">
        <v>4</v>
      </c>
      <c r="P128" s="236" t="s">
        <v>4</v>
      </c>
      <c r="Q128" s="236" t="s">
        <v>4</v>
      </c>
      <c r="R128" s="236" t="s">
        <v>4</v>
      </c>
      <c r="S128" s="236" t="s">
        <v>4</v>
      </c>
      <c r="T128" s="236" t="s">
        <v>4</v>
      </c>
      <c r="U128" s="236" t="s">
        <v>4</v>
      </c>
      <c r="V128" s="236" t="s">
        <v>4</v>
      </c>
      <c r="W128" s="236" t="s">
        <v>4</v>
      </c>
      <c r="X128" s="291">
        <v>100.16840569140322</v>
      </c>
      <c r="Y128" s="236">
        <v>100.16840999999999</v>
      </c>
    </row>
    <row r="129" spans="1:25">
      <c r="A129" s="32" t="s">
        <v>23</v>
      </c>
      <c r="B129" s="32" t="s">
        <v>32</v>
      </c>
      <c r="C129" s="328" t="s">
        <v>155</v>
      </c>
      <c r="D129" s="235">
        <v>2.7589199999999998</v>
      </c>
      <c r="E129" s="48" t="s">
        <v>152</v>
      </c>
      <c r="F129" s="48" t="s">
        <v>142</v>
      </c>
      <c r="G129" s="48" t="s">
        <v>112</v>
      </c>
      <c r="H129" s="48" t="s">
        <v>11</v>
      </c>
      <c r="I129" s="48" t="s">
        <v>8</v>
      </c>
      <c r="J129" s="236">
        <v>161.73589816558675</v>
      </c>
      <c r="K129" s="236">
        <v>161.73589999999999</v>
      </c>
      <c r="L129" s="236" t="s">
        <v>4</v>
      </c>
      <c r="M129" s="236" t="s">
        <v>4</v>
      </c>
      <c r="N129" s="236" t="s">
        <v>4</v>
      </c>
      <c r="O129" s="236" t="s">
        <v>4</v>
      </c>
      <c r="P129" s="236" t="s">
        <v>4</v>
      </c>
      <c r="Q129" s="236" t="s">
        <v>4</v>
      </c>
      <c r="R129" s="236" t="s">
        <v>4</v>
      </c>
      <c r="S129" s="236" t="s">
        <v>4</v>
      </c>
      <c r="T129" s="236" t="s">
        <v>4</v>
      </c>
      <c r="U129" s="236" t="s">
        <v>4</v>
      </c>
      <c r="V129" s="236" t="s">
        <v>4</v>
      </c>
      <c r="W129" s="236" t="s">
        <v>4</v>
      </c>
      <c r="X129" s="291">
        <v>161.73589816558675</v>
      </c>
      <c r="Y129" s="236">
        <v>161.73589999999999</v>
      </c>
    </row>
    <row r="130" spans="1:25">
      <c r="A130" s="32" t="s">
        <v>19</v>
      </c>
      <c r="B130" s="32" t="s">
        <v>32</v>
      </c>
      <c r="C130" s="328" t="s">
        <v>156</v>
      </c>
      <c r="D130" s="235">
        <v>13</v>
      </c>
      <c r="E130" s="48" t="s">
        <v>156</v>
      </c>
      <c r="F130" s="48" t="s">
        <v>142</v>
      </c>
      <c r="G130" s="48" t="s">
        <v>112</v>
      </c>
      <c r="H130" s="48" t="s">
        <v>11</v>
      </c>
      <c r="I130" s="48" t="s">
        <v>8</v>
      </c>
      <c r="J130" s="236" t="s">
        <v>4</v>
      </c>
      <c r="K130" s="236" t="s">
        <v>4</v>
      </c>
      <c r="L130" s="236">
        <v>139.7557791856654</v>
      </c>
      <c r="M130" s="236">
        <v>139.75577999999999</v>
      </c>
      <c r="N130" s="236" t="s">
        <v>4</v>
      </c>
      <c r="O130" s="236" t="s">
        <v>4</v>
      </c>
      <c r="P130" s="236" t="s">
        <v>4</v>
      </c>
      <c r="Q130" s="236" t="s">
        <v>4</v>
      </c>
      <c r="R130" s="236" t="s">
        <v>4</v>
      </c>
      <c r="S130" s="236" t="s">
        <v>4</v>
      </c>
      <c r="T130" s="236" t="s">
        <v>4</v>
      </c>
      <c r="U130" s="236" t="s">
        <v>4</v>
      </c>
      <c r="V130" s="236" t="s">
        <v>4</v>
      </c>
      <c r="W130" s="236" t="s">
        <v>4</v>
      </c>
      <c r="X130" s="291">
        <v>139.7557791856654</v>
      </c>
      <c r="Y130" s="236">
        <v>139.75577999999999</v>
      </c>
    </row>
    <row r="131" spans="1:25">
      <c r="A131" s="32" t="s">
        <v>23</v>
      </c>
      <c r="B131" s="32" t="s">
        <v>32</v>
      </c>
      <c r="C131" s="328" t="s">
        <v>157</v>
      </c>
      <c r="D131" s="235">
        <v>1.67028</v>
      </c>
      <c r="E131" s="48" t="s">
        <v>156</v>
      </c>
      <c r="F131" s="48" t="s">
        <v>142</v>
      </c>
      <c r="G131" s="48" t="s">
        <v>112</v>
      </c>
      <c r="H131" s="48" t="s">
        <v>11</v>
      </c>
      <c r="I131" s="48" t="s">
        <v>8</v>
      </c>
      <c r="J131" s="236">
        <v>133.75371627103013</v>
      </c>
      <c r="K131" s="236">
        <v>133.75371999999999</v>
      </c>
      <c r="L131" s="236" t="s">
        <v>4</v>
      </c>
      <c r="M131" s="236" t="s">
        <v>4</v>
      </c>
      <c r="N131" s="236" t="s">
        <v>4</v>
      </c>
      <c r="O131" s="236" t="s">
        <v>4</v>
      </c>
      <c r="P131" s="236" t="s">
        <v>4</v>
      </c>
      <c r="Q131" s="236" t="s">
        <v>4</v>
      </c>
      <c r="R131" s="236" t="s">
        <v>4</v>
      </c>
      <c r="S131" s="236" t="s">
        <v>4</v>
      </c>
      <c r="T131" s="236" t="s">
        <v>4</v>
      </c>
      <c r="U131" s="236" t="s">
        <v>4</v>
      </c>
      <c r="V131" s="236" t="s">
        <v>4</v>
      </c>
      <c r="W131" s="236" t="s">
        <v>4</v>
      </c>
      <c r="X131" s="291">
        <v>133.75371627103013</v>
      </c>
      <c r="Y131" s="236">
        <v>133.75371999999999</v>
      </c>
    </row>
    <row r="132" spans="1:25">
      <c r="A132" s="32" t="s">
        <v>23</v>
      </c>
      <c r="B132" s="32" t="s">
        <v>32</v>
      </c>
      <c r="C132" s="328" t="s">
        <v>158</v>
      </c>
      <c r="D132" s="235">
        <v>1.67028</v>
      </c>
      <c r="E132" s="48" t="s">
        <v>156</v>
      </c>
      <c r="F132" s="48" t="s">
        <v>142</v>
      </c>
      <c r="G132" s="48" t="s">
        <v>112</v>
      </c>
      <c r="H132" s="48" t="s">
        <v>11</v>
      </c>
      <c r="I132" s="48" t="s">
        <v>8</v>
      </c>
      <c r="J132" s="236">
        <v>142.70308752927505</v>
      </c>
      <c r="K132" s="236">
        <v>142.70309</v>
      </c>
      <c r="L132" s="236" t="s">
        <v>4</v>
      </c>
      <c r="M132" s="236" t="s">
        <v>4</v>
      </c>
      <c r="N132" s="236" t="s">
        <v>4</v>
      </c>
      <c r="O132" s="236" t="s">
        <v>4</v>
      </c>
      <c r="P132" s="236" t="s">
        <v>4</v>
      </c>
      <c r="Q132" s="236" t="s">
        <v>4</v>
      </c>
      <c r="R132" s="236" t="s">
        <v>4</v>
      </c>
      <c r="S132" s="236" t="s">
        <v>4</v>
      </c>
      <c r="T132" s="236" t="s">
        <v>4</v>
      </c>
      <c r="U132" s="236" t="s">
        <v>4</v>
      </c>
      <c r="V132" s="236" t="s">
        <v>4</v>
      </c>
      <c r="W132" s="236" t="s">
        <v>4</v>
      </c>
      <c r="X132" s="291">
        <v>142.70308752927505</v>
      </c>
      <c r="Y132" s="236">
        <v>142.70309</v>
      </c>
    </row>
    <row r="133" spans="1:25">
      <c r="A133" s="32" t="s">
        <v>23</v>
      </c>
      <c r="B133" s="32" t="s">
        <v>32</v>
      </c>
      <c r="C133" s="328" t="s">
        <v>159</v>
      </c>
      <c r="D133" s="235">
        <v>1.67028</v>
      </c>
      <c r="E133" s="48" t="s">
        <v>156</v>
      </c>
      <c r="F133" s="48" t="s">
        <v>142</v>
      </c>
      <c r="G133" s="48" t="s">
        <v>112</v>
      </c>
      <c r="H133" s="48" t="s">
        <v>11</v>
      </c>
      <c r="I133" s="48" t="s">
        <v>8</v>
      </c>
      <c r="J133" s="236">
        <v>102.51463270067394</v>
      </c>
      <c r="K133" s="236">
        <v>102.51463</v>
      </c>
      <c r="L133" s="236" t="s">
        <v>4</v>
      </c>
      <c r="M133" s="236" t="s">
        <v>4</v>
      </c>
      <c r="N133" s="236" t="s">
        <v>4</v>
      </c>
      <c r="O133" s="236" t="s">
        <v>4</v>
      </c>
      <c r="P133" s="236" t="s">
        <v>4</v>
      </c>
      <c r="Q133" s="236" t="s">
        <v>4</v>
      </c>
      <c r="R133" s="236" t="s">
        <v>4</v>
      </c>
      <c r="S133" s="236" t="s">
        <v>4</v>
      </c>
      <c r="T133" s="236" t="s">
        <v>4</v>
      </c>
      <c r="U133" s="236" t="s">
        <v>4</v>
      </c>
      <c r="V133" s="236" t="s">
        <v>4</v>
      </c>
      <c r="W133" s="236" t="s">
        <v>4</v>
      </c>
      <c r="X133" s="291">
        <v>102.51463270067394</v>
      </c>
      <c r="Y133" s="236">
        <v>102.51463</v>
      </c>
    </row>
    <row r="134" spans="1:25">
      <c r="A134" s="32" t="s">
        <v>23</v>
      </c>
      <c r="B134" s="32" t="s">
        <v>32</v>
      </c>
      <c r="C134" s="328" t="s">
        <v>160</v>
      </c>
      <c r="D134" s="235">
        <v>1.67028</v>
      </c>
      <c r="E134" s="48" t="s">
        <v>156</v>
      </c>
      <c r="F134" s="48" t="s">
        <v>142</v>
      </c>
      <c r="G134" s="48" t="s">
        <v>112</v>
      </c>
      <c r="H134" s="48" t="s">
        <v>11</v>
      </c>
      <c r="I134" s="48" t="s">
        <v>8</v>
      </c>
      <c r="J134" s="236">
        <v>174.7282266074418</v>
      </c>
      <c r="K134" s="236">
        <v>174.72823</v>
      </c>
      <c r="L134" s="236" t="s">
        <v>4</v>
      </c>
      <c r="M134" s="236" t="s">
        <v>4</v>
      </c>
      <c r="N134" s="236" t="s">
        <v>4</v>
      </c>
      <c r="O134" s="236" t="s">
        <v>4</v>
      </c>
      <c r="P134" s="236" t="s">
        <v>4</v>
      </c>
      <c r="Q134" s="236" t="s">
        <v>4</v>
      </c>
      <c r="R134" s="236" t="s">
        <v>4</v>
      </c>
      <c r="S134" s="236" t="s">
        <v>4</v>
      </c>
      <c r="T134" s="236" t="s">
        <v>4</v>
      </c>
      <c r="U134" s="236" t="s">
        <v>4</v>
      </c>
      <c r="V134" s="236" t="s">
        <v>4</v>
      </c>
      <c r="W134" s="236" t="s">
        <v>4</v>
      </c>
      <c r="X134" s="291">
        <v>174.7282266074418</v>
      </c>
      <c r="Y134" s="236">
        <v>174.72823</v>
      </c>
    </row>
    <row r="135" spans="1:25">
      <c r="A135" s="32" t="s">
        <v>23</v>
      </c>
      <c r="B135" s="32" t="s">
        <v>32</v>
      </c>
      <c r="C135" s="328" t="s">
        <v>161</v>
      </c>
      <c r="D135" s="235">
        <v>1.67028</v>
      </c>
      <c r="E135" s="48" t="s">
        <v>156</v>
      </c>
      <c r="F135" s="48" t="s">
        <v>142</v>
      </c>
      <c r="G135" s="48" t="s">
        <v>112</v>
      </c>
      <c r="H135" s="48" t="s">
        <v>11</v>
      </c>
      <c r="I135" s="48" t="s">
        <v>8</v>
      </c>
      <c r="J135" s="236">
        <v>155.94114662726585</v>
      </c>
      <c r="K135" s="236">
        <v>155.94114999999999</v>
      </c>
      <c r="L135" s="236" t="s">
        <v>4</v>
      </c>
      <c r="M135" s="236" t="s">
        <v>4</v>
      </c>
      <c r="N135" s="236" t="s">
        <v>4</v>
      </c>
      <c r="O135" s="236" t="s">
        <v>4</v>
      </c>
      <c r="P135" s="236" t="s">
        <v>4</v>
      </c>
      <c r="Q135" s="236" t="s">
        <v>4</v>
      </c>
      <c r="R135" s="236" t="s">
        <v>4</v>
      </c>
      <c r="S135" s="236" t="s">
        <v>4</v>
      </c>
      <c r="T135" s="236" t="s">
        <v>4</v>
      </c>
      <c r="U135" s="236" t="s">
        <v>4</v>
      </c>
      <c r="V135" s="236" t="s">
        <v>4</v>
      </c>
      <c r="W135" s="236" t="s">
        <v>4</v>
      </c>
      <c r="X135" s="291">
        <v>155.94114662726585</v>
      </c>
      <c r="Y135" s="236">
        <v>155.94114999999999</v>
      </c>
    </row>
    <row r="136" spans="1:25">
      <c r="A136" s="32" t="s">
        <v>19</v>
      </c>
      <c r="B136" s="32" t="s">
        <v>32</v>
      </c>
      <c r="C136" s="328" t="s">
        <v>162</v>
      </c>
      <c r="D136" s="235">
        <v>6</v>
      </c>
      <c r="E136" s="48" t="s">
        <v>162</v>
      </c>
      <c r="F136" s="48" t="s">
        <v>142</v>
      </c>
      <c r="G136" s="48" t="s">
        <v>112</v>
      </c>
      <c r="H136" s="48" t="s">
        <v>11</v>
      </c>
      <c r="I136" s="48" t="s">
        <v>8</v>
      </c>
      <c r="J136" s="236" t="s">
        <v>4</v>
      </c>
      <c r="K136" s="236" t="s">
        <v>4</v>
      </c>
      <c r="L136" s="236">
        <v>126.28381015875806</v>
      </c>
      <c r="M136" s="236">
        <v>126.28381</v>
      </c>
      <c r="N136" s="236" t="s">
        <v>4</v>
      </c>
      <c r="O136" s="236" t="s">
        <v>4</v>
      </c>
      <c r="P136" s="236" t="s">
        <v>4</v>
      </c>
      <c r="Q136" s="236" t="s">
        <v>4</v>
      </c>
      <c r="R136" s="236" t="s">
        <v>4</v>
      </c>
      <c r="S136" s="236" t="s">
        <v>4</v>
      </c>
      <c r="T136" s="236" t="s">
        <v>4</v>
      </c>
      <c r="U136" s="236" t="s">
        <v>4</v>
      </c>
      <c r="V136" s="236" t="s">
        <v>4</v>
      </c>
      <c r="W136" s="236" t="s">
        <v>4</v>
      </c>
      <c r="X136" s="291">
        <v>126.28381015875806</v>
      </c>
      <c r="Y136" s="236">
        <v>126.28381</v>
      </c>
    </row>
    <row r="137" spans="1:25">
      <c r="A137" s="32" t="s">
        <v>23</v>
      </c>
      <c r="B137" s="32" t="s">
        <v>32</v>
      </c>
      <c r="C137" s="328" t="s">
        <v>163</v>
      </c>
      <c r="D137" s="235">
        <v>1.8171200000000001</v>
      </c>
      <c r="E137" s="48" t="s">
        <v>162</v>
      </c>
      <c r="F137" s="48" t="s">
        <v>142</v>
      </c>
      <c r="G137" s="48" t="s">
        <v>112</v>
      </c>
      <c r="H137" s="48" t="s">
        <v>11</v>
      </c>
      <c r="I137" s="48" t="s">
        <v>8</v>
      </c>
      <c r="J137" s="236">
        <v>132.56161468674151</v>
      </c>
      <c r="K137" s="236">
        <v>132.56161</v>
      </c>
      <c r="L137" s="236" t="s">
        <v>4</v>
      </c>
      <c r="M137" s="236" t="s">
        <v>4</v>
      </c>
      <c r="N137" s="236" t="s">
        <v>4</v>
      </c>
      <c r="O137" s="236" t="s">
        <v>4</v>
      </c>
      <c r="P137" s="236" t="s">
        <v>4</v>
      </c>
      <c r="Q137" s="236" t="s">
        <v>4</v>
      </c>
      <c r="R137" s="236" t="s">
        <v>4</v>
      </c>
      <c r="S137" s="236" t="s">
        <v>4</v>
      </c>
      <c r="T137" s="236" t="s">
        <v>4</v>
      </c>
      <c r="U137" s="236" t="s">
        <v>4</v>
      </c>
      <c r="V137" s="236" t="s">
        <v>4</v>
      </c>
      <c r="W137" s="236" t="s">
        <v>4</v>
      </c>
      <c r="X137" s="291">
        <v>132.56161468674151</v>
      </c>
      <c r="Y137" s="236">
        <v>132.56161</v>
      </c>
    </row>
    <row r="138" spans="1:25">
      <c r="A138" s="32" t="s">
        <v>23</v>
      </c>
      <c r="B138" s="32" t="s">
        <v>32</v>
      </c>
      <c r="C138" s="328" t="s">
        <v>164</v>
      </c>
      <c r="D138" s="235">
        <v>1.8171200000000001</v>
      </c>
      <c r="E138" s="48" t="s">
        <v>162</v>
      </c>
      <c r="F138" s="48" t="s">
        <v>142</v>
      </c>
      <c r="G138" s="48" t="s">
        <v>112</v>
      </c>
      <c r="H138" s="48" t="s">
        <v>11</v>
      </c>
      <c r="I138" s="48" t="s">
        <v>8</v>
      </c>
      <c r="J138" s="236">
        <v>139.41523178433715</v>
      </c>
      <c r="K138" s="236">
        <v>139.41523000000001</v>
      </c>
      <c r="L138" s="236" t="s">
        <v>4</v>
      </c>
      <c r="M138" s="236" t="s">
        <v>4</v>
      </c>
      <c r="N138" s="236" t="s">
        <v>4</v>
      </c>
      <c r="O138" s="236" t="s">
        <v>4</v>
      </c>
      <c r="P138" s="236" t="s">
        <v>4</v>
      </c>
      <c r="Q138" s="236" t="s">
        <v>4</v>
      </c>
      <c r="R138" s="236" t="s">
        <v>4</v>
      </c>
      <c r="S138" s="236" t="s">
        <v>4</v>
      </c>
      <c r="T138" s="236" t="s">
        <v>4</v>
      </c>
      <c r="U138" s="236" t="s">
        <v>4</v>
      </c>
      <c r="V138" s="236" t="s">
        <v>4</v>
      </c>
      <c r="W138" s="236" t="s">
        <v>4</v>
      </c>
      <c r="X138" s="291">
        <v>139.41523178433715</v>
      </c>
      <c r="Y138" s="236">
        <v>139.41523000000001</v>
      </c>
    </row>
    <row r="139" spans="1:25">
      <c r="A139" s="32" t="s">
        <v>23</v>
      </c>
      <c r="B139" s="32" t="s">
        <v>32</v>
      </c>
      <c r="C139" s="328" t="s">
        <v>165</v>
      </c>
      <c r="D139" s="235">
        <v>1.8171200000000001</v>
      </c>
      <c r="E139" s="48" t="s">
        <v>162</v>
      </c>
      <c r="F139" s="48" t="s">
        <v>142</v>
      </c>
      <c r="G139" s="48" t="s">
        <v>112</v>
      </c>
      <c r="H139" s="48" t="s">
        <v>11</v>
      </c>
      <c r="I139" s="48" t="s">
        <v>8</v>
      </c>
      <c r="J139" s="236">
        <v>108.97202453820333</v>
      </c>
      <c r="K139" s="236">
        <v>108.97202</v>
      </c>
      <c r="L139" s="236" t="s">
        <v>4</v>
      </c>
      <c r="M139" s="236" t="s">
        <v>4</v>
      </c>
      <c r="N139" s="236" t="s">
        <v>4</v>
      </c>
      <c r="O139" s="236" t="s">
        <v>4</v>
      </c>
      <c r="P139" s="236" t="s">
        <v>4</v>
      </c>
      <c r="Q139" s="236" t="s">
        <v>4</v>
      </c>
      <c r="R139" s="236" t="s">
        <v>4</v>
      </c>
      <c r="S139" s="236" t="s">
        <v>4</v>
      </c>
      <c r="T139" s="236" t="s">
        <v>4</v>
      </c>
      <c r="U139" s="236" t="s">
        <v>4</v>
      </c>
      <c r="V139" s="236" t="s">
        <v>4</v>
      </c>
      <c r="W139" s="236" t="s">
        <v>4</v>
      </c>
      <c r="X139" s="291">
        <v>108.97202453820333</v>
      </c>
      <c r="Y139" s="236">
        <v>108.97202</v>
      </c>
    </row>
    <row r="140" spans="1:25">
      <c r="A140" s="32" t="s">
        <v>19</v>
      </c>
      <c r="B140" s="32" t="s">
        <v>32</v>
      </c>
      <c r="C140" s="328" t="s">
        <v>166</v>
      </c>
      <c r="D140" s="235">
        <v>5</v>
      </c>
      <c r="E140" s="48" t="s">
        <v>166</v>
      </c>
      <c r="F140" s="48" t="s">
        <v>142</v>
      </c>
      <c r="G140" s="48" t="s">
        <v>112</v>
      </c>
      <c r="H140" s="48" t="s">
        <v>11</v>
      </c>
      <c r="I140" s="48" t="s">
        <v>8</v>
      </c>
      <c r="J140" s="236" t="s">
        <v>4</v>
      </c>
      <c r="K140" s="236" t="s">
        <v>4</v>
      </c>
      <c r="L140" s="236">
        <v>105.67631593078637</v>
      </c>
      <c r="M140" s="236">
        <v>105.67632</v>
      </c>
      <c r="N140" s="236" t="s">
        <v>4</v>
      </c>
      <c r="O140" s="236" t="s">
        <v>4</v>
      </c>
      <c r="P140" s="236" t="s">
        <v>4</v>
      </c>
      <c r="Q140" s="236" t="s">
        <v>4</v>
      </c>
      <c r="R140" s="236" t="s">
        <v>4</v>
      </c>
      <c r="S140" s="236" t="s">
        <v>4</v>
      </c>
      <c r="T140" s="236" t="s">
        <v>4</v>
      </c>
      <c r="U140" s="236" t="s">
        <v>4</v>
      </c>
      <c r="V140" s="236" t="s">
        <v>4</v>
      </c>
      <c r="W140" s="236" t="s">
        <v>4</v>
      </c>
      <c r="X140" s="291">
        <v>105.67631593078637</v>
      </c>
      <c r="Y140" s="236">
        <v>105.67632</v>
      </c>
    </row>
    <row r="141" spans="1:25">
      <c r="A141" s="32" t="s">
        <v>23</v>
      </c>
      <c r="B141" s="32" t="s">
        <v>32</v>
      </c>
      <c r="C141" s="328" t="s">
        <v>167</v>
      </c>
      <c r="D141" s="235">
        <v>2.2360699999999998</v>
      </c>
      <c r="E141" s="48" t="s">
        <v>166</v>
      </c>
      <c r="F141" s="48" t="s">
        <v>142</v>
      </c>
      <c r="G141" s="48" t="s">
        <v>112</v>
      </c>
      <c r="H141" s="48" t="s">
        <v>11</v>
      </c>
      <c r="I141" s="48" t="s">
        <v>8</v>
      </c>
      <c r="J141" s="236">
        <v>114.78479767469769</v>
      </c>
      <c r="K141" s="236">
        <v>114.7848</v>
      </c>
      <c r="L141" s="236" t="s">
        <v>4</v>
      </c>
      <c r="M141" s="236" t="s">
        <v>4</v>
      </c>
      <c r="N141" s="236" t="s">
        <v>4</v>
      </c>
      <c r="O141" s="236" t="s">
        <v>4</v>
      </c>
      <c r="P141" s="236" t="s">
        <v>4</v>
      </c>
      <c r="Q141" s="236" t="s">
        <v>4</v>
      </c>
      <c r="R141" s="236" t="s">
        <v>4</v>
      </c>
      <c r="S141" s="236" t="s">
        <v>4</v>
      </c>
      <c r="T141" s="236" t="s">
        <v>4</v>
      </c>
      <c r="U141" s="236" t="s">
        <v>4</v>
      </c>
      <c r="V141" s="236" t="s">
        <v>4</v>
      </c>
      <c r="W141" s="236" t="s">
        <v>4</v>
      </c>
      <c r="X141" s="291">
        <v>114.78479767469769</v>
      </c>
      <c r="Y141" s="236">
        <v>114.7848</v>
      </c>
    </row>
    <row r="142" spans="1:25">
      <c r="A142" s="32" t="s">
        <v>23</v>
      </c>
      <c r="B142" s="32" t="s">
        <v>32</v>
      </c>
      <c r="C142" s="328" t="s">
        <v>168</v>
      </c>
      <c r="D142" s="235">
        <v>2.2360699999999998</v>
      </c>
      <c r="E142" s="48" t="s">
        <v>166</v>
      </c>
      <c r="F142" s="48" t="s">
        <v>142</v>
      </c>
      <c r="G142" s="48" t="s">
        <v>112</v>
      </c>
      <c r="H142" s="48" t="s">
        <v>11</v>
      </c>
      <c r="I142" s="48" t="s">
        <v>8</v>
      </c>
      <c r="J142" s="236">
        <v>97.290616657723589</v>
      </c>
      <c r="K142" s="236">
        <v>97.290620000000004</v>
      </c>
      <c r="L142" s="236" t="s">
        <v>4</v>
      </c>
      <c r="M142" s="236" t="s">
        <v>4</v>
      </c>
      <c r="N142" s="236" t="s">
        <v>4</v>
      </c>
      <c r="O142" s="236" t="s">
        <v>4</v>
      </c>
      <c r="P142" s="236" t="s">
        <v>4</v>
      </c>
      <c r="Q142" s="236" t="s">
        <v>4</v>
      </c>
      <c r="R142" s="236" t="s">
        <v>4</v>
      </c>
      <c r="S142" s="236" t="s">
        <v>4</v>
      </c>
      <c r="T142" s="236" t="s">
        <v>4</v>
      </c>
      <c r="U142" s="236" t="s">
        <v>4</v>
      </c>
      <c r="V142" s="236" t="s">
        <v>4</v>
      </c>
      <c r="W142" s="236" t="s">
        <v>4</v>
      </c>
      <c r="X142" s="291">
        <v>97.290616657723589</v>
      </c>
      <c r="Y142" s="236">
        <v>97.290620000000004</v>
      </c>
    </row>
    <row r="143" spans="1:25">
      <c r="A143" s="32" t="s">
        <v>13</v>
      </c>
      <c r="B143" s="32" t="s">
        <v>4</v>
      </c>
      <c r="C143" s="328" t="s">
        <v>169</v>
      </c>
      <c r="D143" s="235">
        <v>225</v>
      </c>
      <c r="E143" s="48" t="s">
        <v>4</v>
      </c>
      <c r="F143" s="48" t="s">
        <v>4</v>
      </c>
      <c r="G143" s="48" t="s">
        <v>169</v>
      </c>
      <c r="H143" s="48" t="s">
        <v>11</v>
      </c>
      <c r="I143" s="48" t="s">
        <v>8</v>
      </c>
      <c r="J143" s="236" t="s">
        <v>4</v>
      </c>
      <c r="K143" s="236" t="s">
        <v>4</v>
      </c>
      <c r="L143" s="236" t="s">
        <v>4</v>
      </c>
      <c r="M143" s="236" t="s">
        <v>4</v>
      </c>
      <c r="N143" s="236" t="s">
        <v>4</v>
      </c>
      <c r="O143" s="236" t="s">
        <v>4</v>
      </c>
      <c r="P143" s="236">
        <v>116.29353113833869</v>
      </c>
      <c r="Q143" s="236">
        <v>116.29353</v>
      </c>
      <c r="R143" s="236" t="s">
        <v>4</v>
      </c>
      <c r="S143" s="236" t="s">
        <v>4</v>
      </c>
      <c r="T143" s="236" t="s">
        <v>4</v>
      </c>
      <c r="U143" s="236" t="s">
        <v>4</v>
      </c>
      <c r="V143" s="236" t="s">
        <v>4</v>
      </c>
      <c r="W143" s="236" t="s">
        <v>4</v>
      </c>
      <c r="X143" s="291">
        <v>116.29353113833869</v>
      </c>
      <c r="Y143" s="236">
        <v>116.29353</v>
      </c>
    </row>
    <row r="144" spans="1:25">
      <c r="A144" s="32" t="s">
        <v>16</v>
      </c>
      <c r="B144" s="32" t="s">
        <v>4</v>
      </c>
      <c r="C144" s="328" t="s">
        <v>171</v>
      </c>
      <c r="D144" s="235">
        <v>102</v>
      </c>
      <c r="E144" s="48" t="s">
        <v>4</v>
      </c>
      <c r="F144" s="48" t="s">
        <v>171</v>
      </c>
      <c r="G144" s="48" t="s">
        <v>169</v>
      </c>
      <c r="H144" s="48" t="s">
        <v>11</v>
      </c>
      <c r="I144" s="48" t="s">
        <v>8</v>
      </c>
      <c r="J144" s="236" t="s">
        <v>4</v>
      </c>
      <c r="K144" s="236" t="s">
        <v>4</v>
      </c>
      <c r="L144" s="236" t="s">
        <v>4</v>
      </c>
      <c r="M144" s="236" t="s">
        <v>4</v>
      </c>
      <c r="N144" s="236">
        <v>111.09876462566277</v>
      </c>
      <c r="O144" s="236">
        <v>111.09876</v>
      </c>
      <c r="P144" s="236" t="s">
        <v>4</v>
      </c>
      <c r="Q144" s="236" t="s">
        <v>4</v>
      </c>
      <c r="R144" s="236" t="s">
        <v>4</v>
      </c>
      <c r="S144" s="236" t="s">
        <v>4</v>
      </c>
      <c r="T144" s="236" t="s">
        <v>4</v>
      </c>
      <c r="U144" s="236" t="s">
        <v>4</v>
      </c>
      <c r="V144" s="236" t="s">
        <v>4</v>
      </c>
      <c r="W144" s="236" t="s">
        <v>4</v>
      </c>
      <c r="X144" s="291">
        <v>111.09876462566277</v>
      </c>
      <c r="Y144" s="236">
        <v>111.09876</v>
      </c>
    </row>
    <row r="145" spans="1:25">
      <c r="A145" s="32" t="s">
        <v>19</v>
      </c>
      <c r="B145" s="32" t="s">
        <v>20</v>
      </c>
      <c r="C145" s="328" t="s">
        <v>173</v>
      </c>
      <c r="D145" s="235">
        <v>102</v>
      </c>
      <c r="E145" s="48" t="s">
        <v>173</v>
      </c>
      <c r="F145" s="48" t="s">
        <v>171</v>
      </c>
      <c r="G145" s="48" t="s">
        <v>169</v>
      </c>
      <c r="H145" s="48" t="s">
        <v>11</v>
      </c>
      <c r="I145" s="48" t="s">
        <v>8</v>
      </c>
      <c r="J145" s="236" t="s">
        <v>4</v>
      </c>
      <c r="K145" s="236" t="s">
        <v>4</v>
      </c>
      <c r="L145" s="236">
        <v>111.09876462566277</v>
      </c>
      <c r="M145" s="236">
        <v>111.09876</v>
      </c>
      <c r="N145" s="236" t="s">
        <v>4</v>
      </c>
      <c r="O145" s="236" t="s">
        <v>4</v>
      </c>
      <c r="P145" s="236" t="s">
        <v>4</v>
      </c>
      <c r="Q145" s="236" t="s">
        <v>4</v>
      </c>
      <c r="R145" s="236" t="s">
        <v>4</v>
      </c>
      <c r="S145" s="236" t="s">
        <v>4</v>
      </c>
      <c r="T145" s="236" t="s">
        <v>4</v>
      </c>
      <c r="U145" s="236" t="s">
        <v>4</v>
      </c>
      <c r="V145" s="236" t="s">
        <v>4</v>
      </c>
      <c r="W145" s="236" t="s">
        <v>4</v>
      </c>
      <c r="X145" s="291">
        <v>111.09876462566277</v>
      </c>
      <c r="Y145" s="236">
        <v>111.09876</v>
      </c>
    </row>
    <row r="146" spans="1:25">
      <c r="A146" s="32" t="s">
        <v>23</v>
      </c>
      <c r="B146" s="32" t="s">
        <v>20</v>
      </c>
      <c r="C146" s="328" t="s">
        <v>174</v>
      </c>
      <c r="D146" s="235">
        <v>25</v>
      </c>
      <c r="E146" s="48" t="s">
        <v>173</v>
      </c>
      <c r="F146" s="48" t="s">
        <v>171</v>
      </c>
      <c r="G146" s="48" t="s">
        <v>169</v>
      </c>
      <c r="H146" s="48" t="s">
        <v>11</v>
      </c>
      <c r="I146" s="48" t="s">
        <v>8</v>
      </c>
      <c r="J146" s="236">
        <v>123.89043461072919</v>
      </c>
      <c r="K146" s="236">
        <v>123.89042999999999</v>
      </c>
      <c r="L146" s="236" t="s">
        <v>4</v>
      </c>
      <c r="M146" s="236" t="s">
        <v>4</v>
      </c>
      <c r="N146" s="236" t="s">
        <v>4</v>
      </c>
      <c r="O146" s="236" t="s">
        <v>4</v>
      </c>
      <c r="P146" s="236" t="s">
        <v>4</v>
      </c>
      <c r="Q146" s="236" t="s">
        <v>4</v>
      </c>
      <c r="R146" s="236" t="s">
        <v>4</v>
      </c>
      <c r="S146" s="236" t="s">
        <v>4</v>
      </c>
      <c r="T146" s="236" t="s">
        <v>4</v>
      </c>
      <c r="U146" s="236" t="s">
        <v>4</v>
      </c>
      <c r="V146" s="236" t="s">
        <v>4</v>
      </c>
      <c r="W146" s="236" t="s">
        <v>4</v>
      </c>
      <c r="X146" s="291">
        <v>123.89043461072919</v>
      </c>
      <c r="Y146" s="236">
        <v>123.89042999999999</v>
      </c>
    </row>
    <row r="147" spans="1:25">
      <c r="A147" s="32" t="s">
        <v>23</v>
      </c>
      <c r="B147" s="32" t="s">
        <v>20</v>
      </c>
      <c r="C147" s="328" t="s">
        <v>175</v>
      </c>
      <c r="D147" s="235">
        <v>4</v>
      </c>
      <c r="E147" s="48" t="s">
        <v>173</v>
      </c>
      <c r="F147" s="48" t="s">
        <v>171</v>
      </c>
      <c r="G147" s="48" t="s">
        <v>169</v>
      </c>
      <c r="H147" s="48" t="s">
        <v>11</v>
      </c>
      <c r="I147" s="48" t="s">
        <v>8</v>
      </c>
      <c r="J147" s="236">
        <v>100.22594999786209</v>
      </c>
      <c r="K147" s="236">
        <v>100.22595</v>
      </c>
      <c r="L147" s="236" t="s">
        <v>4</v>
      </c>
      <c r="M147" s="236" t="s">
        <v>4</v>
      </c>
      <c r="N147" s="236" t="s">
        <v>4</v>
      </c>
      <c r="O147" s="236" t="s">
        <v>4</v>
      </c>
      <c r="P147" s="236" t="s">
        <v>4</v>
      </c>
      <c r="Q147" s="236" t="s">
        <v>4</v>
      </c>
      <c r="R147" s="236" t="s">
        <v>4</v>
      </c>
      <c r="S147" s="236" t="s">
        <v>4</v>
      </c>
      <c r="T147" s="236" t="s">
        <v>4</v>
      </c>
      <c r="U147" s="236" t="s">
        <v>4</v>
      </c>
      <c r="V147" s="236" t="s">
        <v>4</v>
      </c>
      <c r="W147" s="236" t="s">
        <v>4</v>
      </c>
      <c r="X147" s="291">
        <v>100.22594999786209</v>
      </c>
      <c r="Y147" s="236">
        <v>100.22595</v>
      </c>
    </row>
    <row r="148" spans="1:25">
      <c r="A148" s="32" t="s">
        <v>23</v>
      </c>
      <c r="B148" s="32" t="s">
        <v>20</v>
      </c>
      <c r="C148" s="328" t="s">
        <v>176</v>
      </c>
      <c r="D148" s="235">
        <v>18</v>
      </c>
      <c r="E148" s="48" t="s">
        <v>173</v>
      </c>
      <c r="F148" s="48" t="s">
        <v>171</v>
      </c>
      <c r="G148" s="48" t="s">
        <v>169</v>
      </c>
      <c r="H148" s="48" t="s">
        <v>11</v>
      </c>
      <c r="I148" s="48" t="s">
        <v>8</v>
      </c>
      <c r="J148" s="236">
        <v>114.96767511828523</v>
      </c>
      <c r="K148" s="236">
        <v>114.96768</v>
      </c>
      <c r="L148" s="236" t="s">
        <v>4</v>
      </c>
      <c r="M148" s="236" t="s">
        <v>4</v>
      </c>
      <c r="N148" s="236" t="s">
        <v>4</v>
      </c>
      <c r="O148" s="236" t="s">
        <v>4</v>
      </c>
      <c r="P148" s="236" t="s">
        <v>4</v>
      </c>
      <c r="Q148" s="236" t="s">
        <v>4</v>
      </c>
      <c r="R148" s="236" t="s">
        <v>4</v>
      </c>
      <c r="S148" s="236" t="s">
        <v>4</v>
      </c>
      <c r="T148" s="236" t="s">
        <v>4</v>
      </c>
      <c r="U148" s="236" t="s">
        <v>4</v>
      </c>
      <c r="V148" s="236" t="s">
        <v>4</v>
      </c>
      <c r="W148" s="236" t="s">
        <v>4</v>
      </c>
      <c r="X148" s="291">
        <v>114.96767511828523</v>
      </c>
      <c r="Y148" s="236">
        <v>114.96768</v>
      </c>
    </row>
    <row r="149" spans="1:25">
      <c r="A149" s="32" t="s">
        <v>23</v>
      </c>
      <c r="B149" s="32" t="s">
        <v>20</v>
      </c>
      <c r="C149" s="328" t="s">
        <v>177</v>
      </c>
      <c r="D149" s="235">
        <v>10</v>
      </c>
      <c r="E149" s="48" t="s">
        <v>173</v>
      </c>
      <c r="F149" s="48" t="s">
        <v>171</v>
      </c>
      <c r="G149" s="48" t="s">
        <v>169</v>
      </c>
      <c r="H149" s="48" t="s">
        <v>11</v>
      </c>
      <c r="I149" s="48" t="s">
        <v>8</v>
      </c>
      <c r="J149" s="236">
        <v>119.48445245858295</v>
      </c>
      <c r="K149" s="236">
        <v>119.48445</v>
      </c>
      <c r="L149" s="236" t="s">
        <v>4</v>
      </c>
      <c r="M149" s="236" t="s">
        <v>4</v>
      </c>
      <c r="N149" s="236" t="s">
        <v>4</v>
      </c>
      <c r="O149" s="236" t="s">
        <v>4</v>
      </c>
      <c r="P149" s="236" t="s">
        <v>4</v>
      </c>
      <c r="Q149" s="236" t="s">
        <v>4</v>
      </c>
      <c r="R149" s="236" t="s">
        <v>4</v>
      </c>
      <c r="S149" s="236" t="s">
        <v>4</v>
      </c>
      <c r="T149" s="236" t="s">
        <v>4</v>
      </c>
      <c r="U149" s="236" t="s">
        <v>4</v>
      </c>
      <c r="V149" s="236" t="s">
        <v>4</v>
      </c>
      <c r="W149" s="236" t="s">
        <v>4</v>
      </c>
      <c r="X149" s="291">
        <v>119.48445245858295</v>
      </c>
      <c r="Y149" s="236">
        <v>119.48445</v>
      </c>
    </row>
    <row r="150" spans="1:25">
      <c r="A150" s="32" t="s">
        <v>23</v>
      </c>
      <c r="B150" s="32" t="s">
        <v>20</v>
      </c>
      <c r="C150" s="328" t="s">
        <v>178</v>
      </c>
      <c r="D150" s="235">
        <v>17</v>
      </c>
      <c r="E150" s="48" t="s">
        <v>173</v>
      </c>
      <c r="F150" s="48" t="s">
        <v>171</v>
      </c>
      <c r="G150" s="48" t="s">
        <v>169</v>
      </c>
      <c r="H150" s="48" t="s">
        <v>11</v>
      </c>
      <c r="I150" s="48" t="s">
        <v>8</v>
      </c>
      <c r="J150" s="236">
        <v>100.35697754815783</v>
      </c>
      <c r="K150" s="236">
        <v>100.35697999999999</v>
      </c>
      <c r="L150" s="236" t="s">
        <v>4</v>
      </c>
      <c r="M150" s="236" t="s">
        <v>4</v>
      </c>
      <c r="N150" s="236" t="s">
        <v>4</v>
      </c>
      <c r="O150" s="236" t="s">
        <v>4</v>
      </c>
      <c r="P150" s="236" t="s">
        <v>4</v>
      </c>
      <c r="Q150" s="236" t="s">
        <v>4</v>
      </c>
      <c r="R150" s="236" t="s">
        <v>4</v>
      </c>
      <c r="S150" s="236" t="s">
        <v>4</v>
      </c>
      <c r="T150" s="236" t="s">
        <v>4</v>
      </c>
      <c r="U150" s="236" t="s">
        <v>4</v>
      </c>
      <c r="V150" s="236" t="s">
        <v>4</v>
      </c>
      <c r="W150" s="236" t="s">
        <v>4</v>
      </c>
      <c r="X150" s="291">
        <v>100.35697754815783</v>
      </c>
      <c r="Y150" s="236">
        <v>100.35697999999999</v>
      </c>
    </row>
    <row r="151" spans="1:25">
      <c r="A151" s="32" t="s">
        <v>23</v>
      </c>
      <c r="B151" s="32" t="s">
        <v>20</v>
      </c>
      <c r="C151" s="328" t="s">
        <v>179</v>
      </c>
      <c r="D151" s="235">
        <v>10</v>
      </c>
      <c r="E151" s="48" t="s">
        <v>173</v>
      </c>
      <c r="F151" s="48" t="s">
        <v>171</v>
      </c>
      <c r="G151" s="48" t="s">
        <v>169</v>
      </c>
      <c r="H151" s="48" t="s">
        <v>11</v>
      </c>
      <c r="I151" s="48" t="s">
        <v>8</v>
      </c>
      <c r="J151" s="236">
        <v>97.595699742332272</v>
      </c>
      <c r="K151" s="236">
        <v>97.595699999999994</v>
      </c>
      <c r="L151" s="236" t="s">
        <v>4</v>
      </c>
      <c r="M151" s="236" t="s">
        <v>4</v>
      </c>
      <c r="N151" s="236" t="s">
        <v>4</v>
      </c>
      <c r="O151" s="236" t="s">
        <v>4</v>
      </c>
      <c r="P151" s="236" t="s">
        <v>4</v>
      </c>
      <c r="Q151" s="236" t="s">
        <v>4</v>
      </c>
      <c r="R151" s="236" t="s">
        <v>4</v>
      </c>
      <c r="S151" s="236" t="s">
        <v>4</v>
      </c>
      <c r="T151" s="236" t="s">
        <v>4</v>
      </c>
      <c r="U151" s="236" t="s">
        <v>4</v>
      </c>
      <c r="V151" s="236" t="s">
        <v>4</v>
      </c>
      <c r="W151" s="236" t="s">
        <v>4</v>
      </c>
      <c r="X151" s="291">
        <v>97.595699742332272</v>
      </c>
      <c r="Y151" s="236">
        <v>97.595699999999994</v>
      </c>
    </row>
    <row r="152" spans="1:25">
      <c r="A152" s="32" t="s">
        <v>23</v>
      </c>
      <c r="B152" s="32" t="s">
        <v>20</v>
      </c>
      <c r="C152" s="328" t="s">
        <v>180</v>
      </c>
      <c r="D152" s="235">
        <v>4</v>
      </c>
      <c r="E152" s="48" t="s">
        <v>173</v>
      </c>
      <c r="F152" s="48" t="s">
        <v>171</v>
      </c>
      <c r="G152" s="48" t="s">
        <v>169</v>
      </c>
      <c r="H152" s="48" t="s">
        <v>11</v>
      </c>
      <c r="I152" s="48" t="s">
        <v>8</v>
      </c>
      <c r="J152" s="236">
        <v>92.824795286263324</v>
      </c>
      <c r="K152" s="236">
        <v>92.824799999999996</v>
      </c>
      <c r="L152" s="236" t="s">
        <v>4</v>
      </c>
      <c r="M152" s="236" t="s">
        <v>4</v>
      </c>
      <c r="N152" s="236" t="s">
        <v>4</v>
      </c>
      <c r="O152" s="236" t="s">
        <v>4</v>
      </c>
      <c r="P152" s="236" t="s">
        <v>4</v>
      </c>
      <c r="Q152" s="236" t="s">
        <v>4</v>
      </c>
      <c r="R152" s="236" t="s">
        <v>4</v>
      </c>
      <c r="S152" s="236" t="s">
        <v>4</v>
      </c>
      <c r="T152" s="236" t="s">
        <v>4</v>
      </c>
      <c r="U152" s="236" t="s">
        <v>4</v>
      </c>
      <c r="V152" s="236" t="s">
        <v>4</v>
      </c>
      <c r="W152" s="236" t="s">
        <v>4</v>
      </c>
      <c r="X152" s="291">
        <v>92.824795286263324</v>
      </c>
      <c r="Y152" s="236">
        <v>92.824799999999996</v>
      </c>
    </row>
    <row r="153" spans="1:25">
      <c r="A153" s="32" t="s">
        <v>23</v>
      </c>
      <c r="B153" s="32" t="s">
        <v>20</v>
      </c>
      <c r="C153" s="328" t="s">
        <v>181</v>
      </c>
      <c r="D153" s="235">
        <v>5</v>
      </c>
      <c r="E153" s="48" t="s">
        <v>173</v>
      </c>
      <c r="F153" s="48" t="s">
        <v>171</v>
      </c>
      <c r="G153" s="48" t="s">
        <v>169</v>
      </c>
      <c r="H153" s="48" t="s">
        <v>11</v>
      </c>
      <c r="I153" s="48" t="s">
        <v>8</v>
      </c>
      <c r="J153" s="236">
        <v>101.270896717184</v>
      </c>
      <c r="K153" s="236">
        <v>101.2709</v>
      </c>
      <c r="L153" s="236" t="s">
        <v>4</v>
      </c>
      <c r="M153" s="236" t="s">
        <v>4</v>
      </c>
      <c r="N153" s="236" t="s">
        <v>4</v>
      </c>
      <c r="O153" s="236" t="s">
        <v>4</v>
      </c>
      <c r="P153" s="236" t="s">
        <v>4</v>
      </c>
      <c r="Q153" s="236" t="s">
        <v>4</v>
      </c>
      <c r="R153" s="236" t="s">
        <v>4</v>
      </c>
      <c r="S153" s="236" t="s">
        <v>4</v>
      </c>
      <c r="T153" s="236" t="s">
        <v>4</v>
      </c>
      <c r="U153" s="236" t="s">
        <v>4</v>
      </c>
      <c r="V153" s="236" t="s">
        <v>4</v>
      </c>
      <c r="W153" s="236" t="s">
        <v>4</v>
      </c>
      <c r="X153" s="291">
        <v>101.270896717184</v>
      </c>
      <c r="Y153" s="236">
        <v>101.2709</v>
      </c>
    </row>
    <row r="154" spans="1:25">
      <c r="A154" s="32" t="s">
        <v>23</v>
      </c>
      <c r="B154" s="32" t="s">
        <v>20</v>
      </c>
      <c r="C154" s="328" t="s">
        <v>182</v>
      </c>
      <c r="D154" s="235">
        <v>2</v>
      </c>
      <c r="E154" s="48" t="s">
        <v>173</v>
      </c>
      <c r="F154" s="48" t="s">
        <v>171</v>
      </c>
      <c r="G154" s="48" t="s">
        <v>169</v>
      </c>
      <c r="H154" s="48" t="s">
        <v>11</v>
      </c>
      <c r="I154" s="48" t="s">
        <v>8</v>
      </c>
      <c r="J154" s="236">
        <v>121.08780867401607</v>
      </c>
      <c r="K154" s="236">
        <v>121.08781</v>
      </c>
      <c r="L154" s="236" t="s">
        <v>4</v>
      </c>
      <c r="M154" s="236" t="s">
        <v>4</v>
      </c>
      <c r="N154" s="236" t="s">
        <v>4</v>
      </c>
      <c r="O154" s="236" t="s">
        <v>4</v>
      </c>
      <c r="P154" s="236" t="s">
        <v>4</v>
      </c>
      <c r="Q154" s="236" t="s">
        <v>4</v>
      </c>
      <c r="R154" s="236" t="s">
        <v>4</v>
      </c>
      <c r="S154" s="236" t="s">
        <v>4</v>
      </c>
      <c r="T154" s="236" t="s">
        <v>4</v>
      </c>
      <c r="U154" s="236" t="s">
        <v>4</v>
      </c>
      <c r="V154" s="236" t="s">
        <v>4</v>
      </c>
      <c r="W154" s="236" t="s">
        <v>4</v>
      </c>
      <c r="X154" s="291">
        <v>121.08780867401607</v>
      </c>
      <c r="Y154" s="236">
        <v>121.08781</v>
      </c>
    </row>
    <row r="155" spans="1:25">
      <c r="A155" s="32" t="s">
        <v>23</v>
      </c>
      <c r="B155" s="32" t="s">
        <v>20</v>
      </c>
      <c r="C155" s="328" t="s">
        <v>183</v>
      </c>
      <c r="D155" s="235">
        <v>2</v>
      </c>
      <c r="E155" s="48" t="s">
        <v>173</v>
      </c>
      <c r="F155" s="48" t="s">
        <v>171</v>
      </c>
      <c r="G155" s="48" t="s">
        <v>169</v>
      </c>
      <c r="H155" s="48" t="s">
        <v>11</v>
      </c>
      <c r="I155" s="48" t="s">
        <v>8</v>
      </c>
      <c r="J155" s="236">
        <v>116.61670589830381</v>
      </c>
      <c r="K155" s="236">
        <v>116.61671</v>
      </c>
      <c r="L155" s="236" t="s">
        <v>4</v>
      </c>
      <c r="M155" s="236" t="s">
        <v>4</v>
      </c>
      <c r="N155" s="236" t="s">
        <v>4</v>
      </c>
      <c r="O155" s="236" t="s">
        <v>4</v>
      </c>
      <c r="P155" s="236" t="s">
        <v>4</v>
      </c>
      <c r="Q155" s="236" t="s">
        <v>4</v>
      </c>
      <c r="R155" s="236" t="s">
        <v>4</v>
      </c>
      <c r="S155" s="236" t="s">
        <v>4</v>
      </c>
      <c r="T155" s="236" t="s">
        <v>4</v>
      </c>
      <c r="U155" s="236" t="s">
        <v>4</v>
      </c>
      <c r="V155" s="236" t="s">
        <v>4</v>
      </c>
      <c r="W155" s="236" t="s">
        <v>4</v>
      </c>
      <c r="X155" s="291">
        <v>116.61670589830381</v>
      </c>
      <c r="Y155" s="236">
        <v>116.61671</v>
      </c>
    </row>
    <row r="156" spans="1:25">
      <c r="A156" s="32" t="s">
        <v>23</v>
      </c>
      <c r="B156" s="32" t="s">
        <v>20</v>
      </c>
      <c r="C156" s="328" t="s">
        <v>184</v>
      </c>
      <c r="D156" s="235">
        <v>3</v>
      </c>
      <c r="E156" s="48" t="s">
        <v>173</v>
      </c>
      <c r="F156" s="48" t="s">
        <v>171</v>
      </c>
      <c r="G156" s="48" t="s">
        <v>169</v>
      </c>
      <c r="H156" s="48" t="s">
        <v>11</v>
      </c>
      <c r="I156" s="48" t="s">
        <v>8</v>
      </c>
      <c r="J156" s="236">
        <v>115.11863108391678</v>
      </c>
      <c r="K156" s="236">
        <v>115.11863</v>
      </c>
      <c r="L156" s="236" t="s">
        <v>4</v>
      </c>
      <c r="M156" s="236" t="s">
        <v>4</v>
      </c>
      <c r="N156" s="236" t="s">
        <v>4</v>
      </c>
      <c r="O156" s="236" t="s">
        <v>4</v>
      </c>
      <c r="P156" s="236" t="s">
        <v>4</v>
      </c>
      <c r="Q156" s="236" t="s">
        <v>4</v>
      </c>
      <c r="R156" s="236" t="s">
        <v>4</v>
      </c>
      <c r="S156" s="236" t="s">
        <v>4</v>
      </c>
      <c r="T156" s="236" t="s">
        <v>4</v>
      </c>
      <c r="U156" s="236" t="s">
        <v>4</v>
      </c>
      <c r="V156" s="236" t="s">
        <v>4</v>
      </c>
      <c r="W156" s="236" t="s">
        <v>4</v>
      </c>
      <c r="X156" s="291">
        <v>115.11863108391678</v>
      </c>
      <c r="Y156" s="236">
        <v>115.11863</v>
      </c>
    </row>
    <row r="157" spans="1:25">
      <c r="A157" s="32" t="s">
        <v>23</v>
      </c>
      <c r="B157" s="32" t="s">
        <v>20</v>
      </c>
      <c r="C157" s="328" t="s">
        <v>185</v>
      </c>
      <c r="D157" s="235">
        <v>2</v>
      </c>
      <c r="E157" s="48" t="s">
        <v>173</v>
      </c>
      <c r="F157" s="48" t="s">
        <v>171</v>
      </c>
      <c r="G157" s="48" t="s">
        <v>169</v>
      </c>
      <c r="H157" s="48" t="s">
        <v>11</v>
      </c>
      <c r="I157" s="48" t="s">
        <v>8</v>
      </c>
      <c r="J157" s="236">
        <v>94.601223486796471</v>
      </c>
      <c r="K157" s="236">
        <v>94.601219999999998</v>
      </c>
      <c r="L157" s="236" t="s">
        <v>4</v>
      </c>
      <c r="M157" s="236" t="s">
        <v>4</v>
      </c>
      <c r="N157" s="236" t="s">
        <v>4</v>
      </c>
      <c r="O157" s="236" t="s">
        <v>4</v>
      </c>
      <c r="P157" s="236" t="s">
        <v>4</v>
      </c>
      <c r="Q157" s="236" t="s">
        <v>4</v>
      </c>
      <c r="R157" s="236" t="s">
        <v>4</v>
      </c>
      <c r="S157" s="236" t="s">
        <v>4</v>
      </c>
      <c r="T157" s="236" t="s">
        <v>4</v>
      </c>
      <c r="U157" s="236" t="s">
        <v>4</v>
      </c>
      <c r="V157" s="236" t="s">
        <v>4</v>
      </c>
      <c r="W157" s="236" t="s">
        <v>4</v>
      </c>
      <c r="X157" s="291">
        <v>94.601223486796471</v>
      </c>
      <c r="Y157" s="236">
        <v>94.601219999999998</v>
      </c>
    </row>
    <row r="158" spans="1:25">
      <c r="A158" s="32" t="s">
        <v>16</v>
      </c>
      <c r="B158" s="32" t="s">
        <v>4</v>
      </c>
      <c r="C158" s="328" t="s">
        <v>186</v>
      </c>
      <c r="D158" s="235">
        <v>10</v>
      </c>
      <c r="E158" s="48" t="s">
        <v>4</v>
      </c>
      <c r="F158" s="48" t="s">
        <v>186</v>
      </c>
      <c r="G158" s="48" t="s">
        <v>169</v>
      </c>
      <c r="H158" s="48" t="s">
        <v>11</v>
      </c>
      <c r="I158" s="48" t="s">
        <v>8</v>
      </c>
      <c r="J158" s="236" t="s">
        <v>4</v>
      </c>
      <c r="K158" s="236" t="s">
        <v>4</v>
      </c>
      <c r="L158" s="236" t="s">
        <v>4</v>
      </c>
      <c r="M158" s="236" t="s">
        <v>4</v>
      </c>
      <c r="N158" s="236">
        <v>116.18585319972468</v>
      </c>
      <c r="O158" s="236">
        <v>116.18585</v>
      </c>
      <c r="P158" s="236" t="s">
        <v>4</v>
      </c>
      <c r="Q158" s="236" t="s">
        <v>4</v>
      </c>
      <c r="R158" s="236" t="s">
        <v>4</v>
      </c>
      <c r="S158" s="236" t="s">
        <v>4</v>
      </c>
      <c r="T158" s="236" t="s">
        <v>4</v>
      </c>
      <c r="U158" s="236" t="s">
        <v>4</v>
      </c>
      <c r="V158" s="236" t="s">
        <v>4</v>
      </c>
      <c r="W158" s="236" t="s">
        <v>4</v>
      </c>
      <c r="X158" s="291">
        <v>116.18585319972468</v>
      </c>
      <c r="Y158" s="236">
        <v>116.18585</v>
      </c>
    </row>
    <row r="159" spans="1:25">
      <c r="A159" s="32" t="s">
        <v>19</v>
      </c>
      <c r="B159" s="32" t="s">
        <v>20</v>
      </c>
      <c r="C159" s="328" t="s">
        <v>188</v>
      </c>
      <c r="D159" s="235">
        <v>10</v>
      </c>
      <c r="E159" s="48" t="s">
        <v>188</v>
      </c>
      <c r="F159" s="48" t="s">
        <v>186</v>
      </c>
      <c r="G159" s="48" t="s">
        <v>169</v>
      </c>
      <c r="H159" s="48" t="s">
        <v>11</v>
      </c>
      <c r="I159" s="48" t="s">
        <v>8</v>
      </c>
      <c r="J159" s="236" t="s">
        <v>4</v>
      </c>
      <c r="K159" s="236" t="s">
        <v>4</v>
      </c>
      <c r="L159" s="236">
        <v>116.18585319972468</v>
      </c>
      <c r="M159" s="236">
        <v>116.18585</v>
      </c>
      <c r="N159" s="236" t="s">
        <v>4</v>
      </c>
      <c r="O159" s="236" t="s">
        <v>4</v>
      </c>
      <c r="P159" s="236" t="s">
        <v>4</v>
      </c>
      <c r="Q159" s="236" t="s">
        <v>4</v>
      </c>
      <c r="R159" s="236" t="s">
        <v>4</v>
      </c>
      <c r="S159" s="236" t="s">
        <v>4</v>
      </c>
      <c r="T159" s="236" t="s">
        <v>4</v>
      </c>
      <c r="U159" s="236" t="s">
        <v>4</v>
      </c>
      <c r="V159" s="236" t="s">
        <v>4</v>
      </c>
      <c r="W159" s="236" t="s">
        <v>4</v>
      </c>
      <c r="X159" s="291">
        <v>116.18585319972468</v>
      </c>
      <c r="Y159" s="236">
        <v>116.18585</v>
      </c>
    </row>
    <row r="160" spans="1:25">
      <c r="A160" s="32" t="s">
        <v>23</v>
      </c>
      <c r="B160" s="32" t="s">
        <v>20</v>
      </c>
      <c r="C160" s="328" t="s">
        <v>189</v>
      </c>
      <c r="D160" s="235">
        <v>3</v>
      </c>
      <c r="E160" s="48" t="s">
        <v>188</v>
      </c>
      <c r="F160" s="48" t="s">
        <v>186</v>
      </c>
      <c r="G160" s="48" t="s">
        <v>169</v>
      </c>
      <c r="H160" s="48" t="s">
        <v>11</v>
      </c>
      <c r="I160" s="48" t="s">
        <v>8</v>
      </c>
      <c r="J160" s="236">
        <v>130.8210212159687</v>
      </c>
      <c r="K160" s="236">
        <v>130.82102</v>
      </c>
      <c r="L160" s="236" t="s">
        <v>4</v>
      </c>
      <c r="M160" s="236" t="s">
        <v>4</v>
      </c>
      <c r="N160" s="236" t="s">
        <v>4</v>
      </c>
      <c r="O160" s="236" t="s">
        <v>4</v>
      </c>
      <c r="P160" s="236" t="s">
        <v>4</v>
      </c>
      <c r="Q160" s="236" t="s">
        <v>4</v>
      </c>
      <c r="R160" s="236" t="s">
        <v>4</v>
      </c>
      <c r="S160" s="236" t="s">
        <v>4</v>
      </c>
      <c r="T160" s="236" t="s">
        <v>4</v>
      </c>
      <c r="U160" s="236" t="s">
        <v>4</v>
      </c>
      <c r="V160" s="236" t="s">
        <v>4</v>
      </c>
      <c r="W160" s="236" t="s">
        <v>4</v>
      </c>
      <c r="X160" s="291">
        <v>130.8210212159687</v>
      </c>
      <c r="Y160" s="236">
        <v>130.82102</v>
      </c>
    </row>
    <row r="161" spans="1:25">
      <c r="A161" s="32" t="s">
        <v>23</v>
      </c>
      <c r="B161" s="32" t="s">
        <v>20</v>
      </c>
      <c r="C161" s="328" t="s">
        <v>190</v>
      </c>
      <c r="D161" s="235">
        <v>7</v>
      </c>
      <c r="E161" s="48" t="s">
        <v>188</v>
      </c>
      <c r="F161" s="48" t="s">
        <v>186</v>
      </c>
      <c r="G161" s="48" t="s">
        <v>169</v>
      </c>
      <c r="H161" s="48" t="s">
        <v>11</v>
      </c>
      <c r="I161" s="48" t="s">
        <v>8</v>
      </c>
      <c r="J161" s="236">
        <v>109.91363833562006</v>
      </c>
      <c r="K161" s="236">
        <v>109.91364</v>
      </c>
      <c r="L161" s="236" t="s">
        <v>4</v>
      </c>
      <c r="M161" s="236" t="s">
        <v>4</v>
      </c>
      <c r="N161" s="236" t="s">
        <v>4</v>
      </c>
      <c r="O161" s="236" t="s">
        <v>4</v>
      </c>
      <c r="P161" s="236" t="s">
        <v>4</v>
      </c>
      <c r="Q161" s="236" t="s">
        <v>4</v>
      </c>
      <c r="R161" s="236" t="s">
        <v>4</v>
      </c>
      <c r="S161" s="236" t="s">
        <v>4</v>
      </c>
      <c r="T161" s="236" t="s">
        <v>4</v>
      </c>
      <c r="U161" s="236" t="s">
        <v>4</v>
      </c>
      <c r="V161" s="236" t="s">
        <v>4</v>
      </c>
      <c r="W161" s="236" t="s">
        <v>4</v>
      </c>
      <c r="X161" s="291">
        <v>109.91363833562006</v>
      </c>
      <c r="Y161" s="236">
        <v>109.91364</v>
      </c>
    </row>
    <row r="162" spans="1:25">
      <c r="A162" s="32" t="s">
        <v>16</v>
      </c>
      <c r="B162" s="32" t="s">
        <v>4</v>
      </c>
      <c r="C162" s="328" t="s">
        <v>191</v>
      </c>
      <c r="D162" s="235">
        <v>57</v>
      </c>
      <c r="E162" s="48" t="s">
        <v>4</v>
      </c>
      <c r="F162" s="48" t="s">
        <v>191</v>
      </c>
      <c r="G162" s="48" t="s">
        <v>169</v>
      </c>
      <c r="H162" s="48" t="s">
        <v>11</v>
      </c>
      <c r="I162" s="48" t="s">
        <v>8</v>
      </c>
      <c r="J162" s="236" t="s">
        <v>4</v>
      </c>
      <c r="K162" s="236" t="s">
        <v>4</v>
      </c>
      <c r="L162" s="236" t="s">
        <v>4</v>
      </c>
      <c r="M162" s="236" t="s">
        <v>4</v>
      </c>
      <c r="N162" s="236">
        <v>123.70529963748673</v>
      </c>
      <c r="O162" s="236">
        <v>123.70529999999999</v>
      </c>
      <c r="P162" s="236" t="s">
        <v>4</v>
      </c>
      <c r="Q162" s="236" t="s">
        <v>4</v>
      </c>
      <c r="R162" s="236" t="s">
        <v>4</v>
      </c>
      <c r="S162" s="236" t="s">
        <v>4</v>
      </c>
      <c r="T162" s="236" t="s">
        <v>4</v>
      </c>
      <c r="U162" s="236" t="s">
        <v>4</v>
      </c>
      <c r="V162" s="236" t="s">
        <v>4</v>
      </c>
      <c r="W162" s="236" t="s">
        <v>4</v>
      </c>
      <c r="X162" s="291">
        <v>123.70529963748673</v>
      </c>
      <c r="Y162" s="236">
        <v>123.70529999999999</v>
      </c>
    </row>
    <row r="163" spans="1:25">
      <c r="A163" s="32" t="s">
        <v>19</v>
      </c>
      <c r="B163" s="32" t="s">
        <v>20</v>
      </c>
      <c r="C163" s="328" t="s">
        <v>193</v>
      </c>
      <c r="D163" s="235">
        <v>40</v>
      </c>
      <c r="E163" s="48" t="s">
        <v>193</v>
      </c>
      <c r="F163" s="48" t="s">
        <v>191</v>
      </c>
      <c r="G163" s="48" t="s">
        <v>169</v>
      </c>
      <c r="H163" s="48" t="s">
        <v>11</v>
      </c>
      <c r="I163" s="48" t="s">
        <v>8</v>
      </c>
      <c r="J163" s="236" t="s">
        <v>4</v>
      </c>
      <c r="K163" s="236" t="s">
        <v>4</v>
      </c>
      <c r="L163" s="236">
        <v>118.28945877761075</v>
      </c>
      <c r="M163" s="236">
        <v>118.28946000000001</v>
      </c>
      <c r="N163" s="236" t="s">
        <v>4</v>
      </c>
      <c r="O163" s="236" t="s">
        <v>4</v>
      </c>
      <c r="P163" s="236" t="s">
        <v>4</v>
      </c>
      <c r="Q163" s="236" t="s">
        <v>4</v>
      </c>
      <c r="R163" s="236" t="s">
        <v>4</v>
      </c>
      <c r="S163" s="236" t="s">
        <v>4</v>
      </c>
      <c r="T163" s="236" t="s">
        <v>4</v>
      </c>
      <c r="U163" s="236" t="s">
        <v>4</v>
      </c>
      <c r="V163" s="236" t="s">
        <v>4</v>
      </c>
      <c r="W163" s="236" t="s">
        <v>4</v>
      </c>
      <c r="X163" s="291">
        <v>118.28945877761075</v>
      </c>
      <c r="Y163" s="236">
        <v>118.28946000000001</v>
      </c>
    </row>
    <row r="164" spans="1:25">
      <c r="A164" s="32" t="s">
        <v>23</v>
      </c>
      <c r="B164" s="32" t="s">
        <v>20</v>
      </c>
      <c r="C164" s="328" t="s">
        <v>194</v>
      </c>
      <c r="D164" s="235">
        <v>3</v>
      </c>
      <c r="E164" s="48" t="s">
        <v>193</v>
      </c>
      <c r="F164" s="48" t="s">
        <v>191</v>
      </c>
      <c r="G164" s="48" t="s">
        <v>169</v>
      </c>
      <c r="H164" s="48" t="s">
        <v>11</v>
      </c>
      <c r="I164" s="48" t="s">
        <v>8</v>
      </c>
      <c r="J164" s="236">
        <v>99.484144478987403</v>
      </c>
      <c r="K164" s="236">
        <v>99.484139999999996</v>
      </c>
      <c r="L164" s="236" t="s">
        <v>4</v>
      </c>
      <c r="M164" s="236" t="s">
        <v>4</v>
      </c>
      <c r="N164" s="236" t="s">
        <v>4</v>
      </c>
      <c r="O164" s="236" t="s">
        <v>4</v>
      </c>
      <c r="P164" s="236" t="s">
        <v>4</v>
      </c>
      <c r="Q164" s="236" t="s">
        <v>4</v>
      </c>
      <c r="R164" s="236" t="s">
        <v>4</v>
      </c>
      <c r="S164" s="236" t="s">
        <v>4</v>
      </c>
      <c r="T164" s="236" t="s">
        <v>4</v>
      </c>
      <c r="U164" s="236" t="s">
        <v>4</v>
      </c>
      <c r="V164" s="236" t="s">
        <v>4</v>
      </c>
      <c r="W164" s="236" t="s">
        <v>4</v>
      </c>
      <c r="X164" s="291">
        <v>99.484144478987403</v>
      </c>
      <c r="Y164" s="236">
        <v>99.484139999999996</v>
      </c>
    </row>
    <row r="165" spans="1:25">
      <c r="A165" s="32" t="s">
        <v>23</v>
      </c>
      <c r="B165" s="32" t="s">
        <v>20</v>
      </c>
      <c r="C165" s="328" t="s">
        <v>195</v>
      </c>
      <c r="D165" s="235">
        <v>2</v>
      </c>
      <c r="E165" s="48" t="s">
        <v>193</v>
      </c>
      <c r="F165" s="48" t="s">
        <v>191</v>
      </c>
      <c r="G165" s="48" t="s">
        <v>169</v>
      </c>
      <c r="H165" s="48" t="s">
        <v>11</v>
      </c>
      <c r="I165" s="48" t="s">
        <v>8</v>
      </c>
      <c r="J165" s="236">
        <v>104.94869348485057</v>
      </c>
      <c r="K165" s="236">
        <v>104.94869</v>
      </c>
      <c r="L165" s="236" t="s">
        <v>4</v>
      </c>
      <c r="M165" s="236" t="s">
        <v>4</v>
      </c>
      <c r="N165" s="236" t="s">
        <v>4</v>
      </c>
      <c r="O165" s="236" t="s">
        <v>4</v>
      </c>
      <c r="P165" s="236" t="s">
        <v>4</v>
      </c>
      <c r="Q165" s="236" t="s">
        <v>4</v>
      </c>
      <c r="R165" s="236" t="s">
        <v>4</v>
      </c>
      <c r="S165" s="236" t="s">
        <v>4</v>
      </c>
      <c r="T165" s="236" t="s">
        <v>4</v>
      </c>
      <c r="U165" s="236" t="s">
        <v>4</v>
      </c>
      <c r="V165" s="236" t="s">
        <v>4</v>
      </c>
      <c r="W165" s="236" t="s">
        <v>4</v>
      </c>
      <c r="X165" s="291">
        <v>104.94869348485057</v>
      </c>
      <c r="Y165" s="236">
        <v>104.94869</v>
      </c>
    </row>
    <row r="166" spans="1:25">
      <c r="A166" s="32" t="s">
        <v>23</v>
      </c>
      <c r="B166" s="32" t="s">
        <v>20</v>
      </c>
      <c r="C166" s="328" t="s">
        <v>196</v>
      </c>
      <c r="D166" s="235">
        <v>31</v>
      </c>
      <c r="E166" s="48" t="s">
        <v>193</v>
      </c>
      <c r="F166" s="48" t="s">
        <v>191</v>
      </c>
      <c r="G166" s="48" t="s">
        <v>169</v>
      </c>
      <c r="H166" s="48" t="s">
        <v>11</v>
      </c>
      <c r="I166" s="48" t="s">
        <v>8</v>
      </c>
      <c r="J166" s="236">
        <v>115.62816527161748</v>
      </c>
      <c r="K166" s="236">
        <v>115.62817</v>
      </c>
      <c r="L166" s="236" t="s">
        <v>4</v>
      </c>
      <c r="M166" s="236" t="s">
        <v>4</v>
      </c>
      <c r="N166" s="236" t="s">
        <v>4</v>
      </c>
      <c r="O166" s="236" t="s">
        <v>4</v>
      </c>
      <c r="P166" s="236" t="s">
        <v>4</v>
      </c>
      <c r="Q166" s="236" t="s">
        <v>4</v>
      </c>
      <c r="R166" s="236" t="s">
        <v>4</v>
      </c>
      <c r="S166" s="236" t="s">
        <v>4</v>
      </c>
      <c r="T166" s="236" t="s">
        <v>4</v>
      </c>
      <c r="U166" s="236" t="s">
        <v>4</v>
      </c>
      <c r="V166" s="236" t="s">
        <v>4</v>
      </c>
      <c r="W166" s="236" t="s">
        <v>4</v>
      </c>
      <c r="X166" s="291">
        <v>115.62816527161748</v>
      </c>
      <c r="Y166" s="236">
        <v>115.62817</v>
      </c>
    </row>
    <row r="167" spans="1:25">
      <c r="A167" s="32" t="s">
        <v>23</v>
      </c>
      <c r="B167" s="32" t="s">
        <v>20</v>
      </c>
      <c r="C167" s="328" t="s">
        <v>197</v>
      </c>
      <c r="D167" s="235">
        <v>4</v>
      </c>
      <c r="E167" s="48" t="s">
        <v>193</v>
      </c>
      <c r="F167" s="48" t="s">
        <v>191</v>
      </c>
      <c r="G167" s="48" t="s">
        <v>169</v>
      </c>
      <c r="H167" s="48" t="s">
        <v>11</v>
      </c>
      <c r="I167" s="48" t="s">
        <v>8</v>
      </c>
      <c r="J167" s="236">
        <v>159.68885181940621</v>
      </c>
      <c r="K167" s="236">
        <v>159.68885</v>
      </c>
      <c r="L167" s="236" t="s">
        <v>4</v>
      </c>
      <c r="M167" s="236" t="s">
        <v>4</v>
      </c>
      <c r="N167" s="236" t="s">
        <v>4</v>
      </c>
      <c r="O167" s="236" t="s">
        <v>4</v>
      </c>
      <c r="P167" s="236" t="s">
        <v>4</v>
      </c>
      <c r="Q167" s="236" t="s">
        <v>4</v>
      </c>
      <c r="R167" s="236" t="s">
        <v>4</v>
      </c>
      <c r="S167" s="236" t="s">
        <v>4</v>
      </c>
      <c r="T167" s="236" t="s">
        <v>4</v>
      </c>
      <c r="U167" s="236" t="s">
        <v>4</v>
      </c>
      <c r="V167" s="236" t="s">
        <v>4</v>
      </c>
      <c r="W167" s="236" t="s">
        <v>4</v>
      </c>
      <c r="X167" s="291">
        <v>159.68885181940621</v>
      </c>
      <c r="Y167" s="236">
        <v>159.68885</v>
      </c>
    </row>
    <row r="168" spans="1:25">
      <c r="A168" s="32" t="s">
        <v>19</v>
      </c>
      <c r="B168" s="32" t="s">
        <v>32</v>
      </c>
      <c r="C168" s="328" t="s">
        <v>198</v>
      </c>
      <c r="D168" s="235">
        <v>6</v>
      </c>
      <c r="E168" s="48" t="s">
        <v>198</v>
      </c>
      <c r="F168" s="48" t="s">
        <v>191</v>
      </c>
      <c r="G168" s="48" t="s">
        <v>169</v>
      </c>
      <c r="H168" s="48" t="s">
        <v>11</v>
      </c>
      <c r="I168" s="48" t="s">
        <v>8</v>
      </c>
      <c r="J168" s="236" t="s">
        <v>4</v>
      </c>
      <c r="K168" s="236" t="s">
        <v>4</v>
      </c>
      <c r="L168" s="236">
        <v>149.3520460946207</v>
      </c>
      <c r="M168" s="236">
        <v>149.35204999999999</v>
      </c>
      <c r="N168" s="236" t="s">
        <v>4</v>
      </c>
      <c r="O168" s="236" t="s">
        <v>4</v>
      </c>
      <c r="P168" s="236" t="s">
        <v>4</v>
      </c>
      <c r="Q168" s="236" t="s">
        <v>4</v>
      </c>
      <c r="R168" s="236" t="s">
        <v>4</v>
      </c>
      <c r="S168" s="236" t="s">
        <v>4</v>
      </c>
      <c r="T168" s="236" t="s">
        <v>4</v>
      </c>
      <c r="U168" s="236" t="s">
        <v>4</v>
      </c>
      <c r="V168" s="236" t="s">
        <v>4</v>
      </c>
      <c r="W168" s="236" t="s">
        <v>4</v>
      </c>
      <c r="X168" s="291">
        <v>149.3520460946207</v>
      </c>
      <c r="Y168" s="236">
        <v>149.35204999999999</v>
      </c>
    </row>
    <row r="169" spans="1:25">
      <c r="A169" s="32" t="s">
        <v>23</v>
      </c>
      <c r="B169" s="32" t="s">
        <v>32</v>
      </c>
      <c r="C169" s="328" t="s">
        <v>199</v>
      </c>
      <c r="D169" s="235">
        <v>2.4494899999999999</v>
      </c>
      <c r="E169" s="48" t="s">
        <v>198</v>
      </c>
      <c r="F169" s="48" t="s">
        <v>191</v>
      </c>
      <c r="G169" s="48" t="s">
        <v>169</v>
      </c>
      <c r="H169" s="48" t="s">
        <v>11</v>
      </c>
      <c r="I169" s="48" t="s">
        <v>8</v>
      </c>
      <c r="J169" s="236">
        <v>141.74399064243806</v>
      </c>
      <c r="K169" s="236">
        <v>141.74399</v>
      </c>
      <c r="L169" s="236" t="s">
        <v>4</v>
      </c>
      <c r="M169" s="236" t="s">
        <v>4</v>
      </c>
      <c r="N169" s="236" t="s">
        <v>4</v>
      </c>
      <c r="O169" s="236" t="s">
        <v>4</v>
      </c>
      <c r="P169" s="236" t="s">
        <v>4</v>
      </c>
      <c r="Q169" s="236" t="s">
        <v>4</v>
      </c>
      <c r="R169" s="236" t="s">
        <v>4</v>
      </c>
      <c r="S169" s="236" t="s">
        <v>4</v>
      </c>
      <c r="T169" s="236" t="s">
        <v>4</v>
      </c>
      <c r="U169" s="236" t="s">
        <v>4</v>
      </c>
      <c r="V169" s="236" t="s">
        <v>4</v>
      </c>
      <c r="W169" s="236" t="s">
        <v>4</v>
      </c>
      <c r="X169" s="291">
        <v>141.74399064243806</v>
      </c>
      <c r="Y169" s="236">
        <v>141.74399</v>
      </c>
    </row>
    <row r="170" spans="1:25">
      <c r="A170" s="32" t="s">
        <v>23</v>
      </c>
      <c r="B170" s="32" t="s">
        <v>32</v>
      </c>
      <c r="C170" s="328" t="s">
        <v>200</v>
      </c>
      <c r="D170" s="235">
        <v>2.4494899999999999</v>
      </c>
      <c r="E170" s="48" t="s">
        <v>198</v>
      </c>
      <c r="F170" s="48" t="s">
        <v>191</v>
      </c>
      <c r="G170" s="48" t="s">
        <v>169</v>
      </c>
      <c r="H170" s="48" t="s">
        <v>11</v>
      </c>
      <c r="I170" s="48" t="s">
        <v>8</v>
      </c>
      <c r="J170" s="236">
        <v>157.36846106526434</v>
      </c>
      <c r="K170" s="236">
        <v>157.36846</v>
      </c>
      <c r="L170" s="236" t="s">
        <v>4</v>
      </c>
      <c r="M170" s="236" t="s">
        <v>4</v>
      </c>
      <c r="N170" s="236" t="s">
        <v>4</v>
      </c>
      <c r="O170" s="236" t="s">
        <v>4</v>
      </c>
      <c r="P170" s="236" t="s">
        <v>4</v>
      </c>
      <c r="Q170" s="236" t="s">
        <v>4</v>
      </c>
      <c r="R170" s="236" t="s">
        <v>4</v>
      </c>
      <c r="S170" s="236" t="s">
        <v>4</v>
      </c>
      <c r="T170" s="236" t="s">
        <v>4</v>
      </c>
      <c r="U170" s="236" t="s">
        <v>4</v>
      </c>
      <c r="V170" s="236" t="s">
        <v>4</v>
      </c>
      <c r="W170" s="236" t="s">
        <v>4</v>
      </c>
      <c r="X170" s="291">
        <v>157.36846106526434</v>
      </c>
      <c r="Y170" s="236">
        <v>157.36846</v>
      </c>
    </row>
    <row r="171" spans="1:25">
      <c r="A171" s="32" t="s">
        <v>19</v>
      </c>
      <c r="B171" s="32" t="s">
        <v>32</v>
      </c>
      <c r="C171" s="328" t="s">
        <v>201</v>
      </c>
      <c r="D171" s="235">
        <v>8</v>
      </c>
      <c r="E171" s="48" t="s">
        <v>201</v>
      </c>
      <c r="F171" s="48" t="s">
        <v>191</v>
      </c>
      <c r="G171" s="48" t="s">
        <v>169</v>
      </c>
      <c r="H171" s="48" t="s">
        <v>11</v>
      </c>
      <c r="I171" s="48" t="s">
        <v>8</v>
      </c>
      <c r="J171" s="236" t="s">
        <v>4</v>
      </c>
      <c r="K171" s="236" t="s">
        <v>4</v>
      </c>
      <c r="L171" s="236">
        <v>145.80097986925296</v>
      </c>
      <c r="M171" s="236">
        <v>145.80098000000001</v>
      </c>
      <c r="N171" s="236" t="s">
        <v>4</v>
      </c>
      <c r="O171" s="236" t="s">
        <v>4</v>
      </c>
      <c r="P171" s="236" t="s">
        <v>4</v>
      </c>
      <c r="Q171" s="236" t="s">
        <v>4</v>
      </c>
      <c r="R171" s="236" t="s">
        <v>4</v>
      </c>
      <c r="S171" s="236" t="s">
        <v>4</v>
      </c>
      <c r="T171" s="236" t="s">
        <v>4</v>
      </c>
      <c r="U171" s="236" t="s">
        <v>4</v>
      </c>
      <c r="V171" s="236" t="s">
        <v>4</v>
      </c>
      <c r="W171" s="236" t="s">
        <v>4</v>
      </c>
      <c r="X171" s="291">
        <v>145.80097986925296</v>
      </c>
      <c r="Y171" s="236">
        <v>145.80098000000001</v>
      </c>
    </row>
    <row r="172" spans="1:25">
      <c r="A172" s="32" t="s">
        <v>23</v>
      </c>
      <c r="B172" s="32" t="s">
        <v>32</v>
      </c>
      <c r="C172" s="328" t="s">
        <v>202</v>
      </c>
      <c r="D172" s="235">
        <v>8</v>
      </c>
      <c r="E172" s="48" t="s">
        <v>201</v>
      </c>
      <c r="F172" s="48" t="s">
        <v>191</v>
      </c>
      <c r="G172" s="48" t="s">
        <v>169</v>
      </c>
      <c r="H172" s="48" t="s">
        <v>11</v>
      </c>
      <c r="I172" s="48" t="s">
        <v>8</v>
      </c>
      <c r="J172" s="236">
        <v>145.80097986925296</v>
      </c>
      <c r="K172" s="236">
        <v>145.80098000000001</v>
      </c>
      <c r="L172" s="236" t="s">
        <v>4</v>
      </c>
      <c r="M172" s="236" t="s">
        <v>4</v>
      </c>
      <c r="N172" s="236" t="s">
        <v>4</v>
      </c>
      <c r="O172" s="236" t="s">
        <v>4</v>
      </c>
      <c r="P172" s="236" t="s">
        <v>4</v>
      </c>
      <c r="Q172" s="236" t="s">
        <v>4</v>
      </c>
      <c r="R172" s="236" t="s">
        <v>4</v>
      </c>
      <c r="S172" s="236" t="s">
        <v>4</v>
      </c>
      <c r="T172" s="236" t="s">
        <v>4</v>
      </c>
      <c r="U172" s="236" t="s">
        <v>4</v>
      </c>
      <c r="V172" s="236" t="s">
        <v>4</v>
      </c>
      <c r="W172" s="236" t="s">
        <v>4</v>
      </c>
      <c r="X172" s="291">
        <v>145.80097986925296</v>
      </c>
      <c r="Y172" s="236">
        <v>145.80098000000001</v>
      </c>
    </row>
    <row r="173" spans="1:25">
      <c r="A173" s="32" t="s">
        <v>19</v>
      </c>
      <c r="B173" s="32" t="s">
        <v>32</v>
      </c>
      <c r="C173" s="328" t="s">
        <v>203</v>
      </c>
      <c r="D173" s="235">
        <v>3</v>
      </c>
      <c r="E173" s="48" t="s">
        <v>203</v>
      </c>
      <c r="F173" s="48" t="s">
        <v>191</v>
      </c>
      <c r="G173" s="48" t="s">
        <v>169</v>
      </c>
      <c r="H173" s="48" t="s">
        <v>11</v>
      </c>
      <c r="I173" s="48" t="s">
        <v>8</v>
      </c>
      <c r="J173" s="236" t="s">
        <v>4</v>
      </c>
      <c r="K173" s="236" t="s">
        <v>4</v>
      </c>
      <c r="L173" s="236">
        <v>85.701204236855034</v>
      </c>
      <c r="M173" s="236">
        <v>85.7012</v>
      </c>
      <c r="N173" s="236" t="s">
        <v>4</v>
      </c>
      <c r="O173" s="236" t="s">
        <v>4</v>
      </c>
      <c r="P173" s="236" t="s">
        <v>4</v>
      </c>
      <c r="Q173" s="236" t="s">
        <v>4</v>
      </c>
      <c r="R173" s="236" t="s">
        <v>4</v>
      </c>
      <c r="S173" s="236" t="s">
        <v>4</v>
      </c>
      <c r="T173" s="236" t="s">
        <v>4</v>
      </c>
      <c r="U173" s="236" t="s">
        <v>4</v>
      </c>
      <c r="V173" s="236" t="s">
        <v>4</v>
      </c>
      <c r="W173" s="236" t="s">
        <v>4</v>
      </c>
      <c r="X173" s="291">
        <v>85.701204236855034</v>
      </c>
      <c r="Y173" s="236">
        <v>85.7012</v>
      </c>
    </row>
    <row r="174" spans="1:25">
      <c r="A174" s="32" t="s">
        <v>23</v>
      </c>
      <c r="B174" s="32" t="s">
        <v>32</v>
      </c>
      <c r="C174" s="328" t="s">
        <v>204</v>
      </c>
      <c r="D174" s="235">
        <v>1.7320500000000001</v>
      </c>
      <c r="E174" s="48" t="s">
        <v>203</v>
      </c>
      <c r="F174" s="48" t="s">
        <v>191</v>
      </c>
      <c r="G174" s="48" t="s">
        <v>169</v>
      </c>
      <c r="H174" s="48" t="s">
        <v>11</v>
      </c>
      <c r="I174" s="48" t="s">
        <v>8</v>
      </c>
      <c r="J174" s="236">
        <v>107.8793214628502</v>
      </c>
      <c r="K174" s="236">
        <v>107.87932000000001</v>
      </c>
      <c r="L174" s="236" t="s">
        <v>4</v>
      </c>
      <c r="M174" s="236" t="s">
        <v>4</v>
      </c>
      <c r="N174" s="236" t="s">
        <v>4</v>
      </c>
      <c r="O174" s="236" t="s">
        <v>4</v>
      </c>
      <c r="P174" s="236" t="s">
        <v>4</v>
      </c>
      <c r="Q174" s="236" t="s">
        <v>4</v>
      </c>
      <c r="R174" s="236" t="s">
        <v>4</v>
      </c>
      <c r="S174" s="236" t="s">
        <v>4</v>
      </c>
      <c r="T174" s="236" t="s">
        <v>4</v>
      </c>
      <c r="U174" s="236" t="s">
        <v>4</v>
      </c>
      <c r="V174" s="236" t="s">
        <v>4</v>
      </c>
      <c r="W174" s="236" t="s">
        <v>4</v>
      </c>
      <c r="X174" s="291">
        <v>107.8793214628502</v>
      </c>
      <c r="Y174" s="236">
        <v>107.87932000000001</v>
      </c>
    </row>
    <row r="175" spans="1:25">
      <c r="A175" s="32" t="s">
        <v>23</v>
      </c>
      <c r="B175" s="32" t="s">
        <v>32</v>
      </c>
      <c r="C175" s="328" t="s">
        <v>205</v>
      </c>
      <c r="D175" s="235">
        <v>1.7320500000000001</v>
      </c>
      <c r="E175" s="48" t="s">
        <v>203</v>
      </c>
      <c r="F175" s="48" t="s">
        <v>191</v>
      </c>
      <c r="G175" s="48" t="s">
        <v>169</v>
      </c>
      <c r="H175" s="48" t="s">
        <v>11</v>
      </c>
      <c r="I175" s="48" t="s">
        <v>8</v>
      </c>
      <c r="J175" s="236">
        <v>68.082523212536074</v>
      </c>
      <c r="K175" s="236">
        <v>68.082520000000002</v>
      </c>
      <c r="L175" s="236" t="s">
        <v>4</v>
      </c>
      <c r="M175" s="236" t="s">
        <v>4</v>
      </c>
      <c r="N175" s="236" t="s">
        <v>4</v>
      </c>
      <c r="O175" s="236" t="s">
        <v>4</v>
      </c>
      <c r="P175" s="236" t="s">
        <v>4</v>
      </c>
      <c r="Q175" s="236" t="s">
        <v>4</v>
      </c>
      <c r="R175" s="236" t="s">
        <v>4</v>
      </c>
      <c r="S175" s="236" t="s">
        <v>4</v>
      </c>
      <c r="T175" s="236" t="s">
        <v>4</v>
      </c>
      <c r="U175" s="236" t="s">
        <v>4</v>
      </c>
      <c r="V175" s="236" t="s">
        <v>4</v>
      </c>
      <c r="W175" s="236" t="s">
        <v>4</v>
      </c>
      <c r="X175" s="291">
        <v>68.082523212536074</v>
      </c>
      <c r="Y175" s="236">
        <v>68.082520000000002</v>
      </c>
    </row>
    <row r="176" spans="1:25">
      <c r="A176" s="32" t="s">
        <v>16</v>
      </c>
      <c r="B176" s="32" t="s">
        <v>4</v>
      </c>
      <c r="C176" s="328" t="s">
        <v>206</v>
      </c>
      <c r="D176" s="235">
        <v>12</v>
      </c>
      <c r="E176" s="48" t="s">
        <v>4</v>
      </c>
      <c r="F176" s="48" t="s">
        <v>206</v>
      </c>
      <c r="G176" s="48" t="s">
        <v>169</v>
      </c>
      <c r="H176" s="48" t="s">
        <v>11</v>
      </c>
      <c r="I176" s="48" t="s">
        <v>8</v>
      </c>
      <c r="J176" s="236" t="s">
        <v>4</v>
      </c>
      <c r="K176" s="236" t="s">
        <v>4</v>
      </c>
      <c r="L176" s="236" t="s">
        <v>4</v>
      </c>
      <c r="M176" s="236" t="s">
        <v>4</v>
      </c>
      <c r="N176" s="236">
        <v>126.23823456310402</v>
      </c>
      <c r="O176" s="236">
        <v>126.23823</v>
      </c>
      <c r="P176" s="236" t="s">
        <v>4</v>
      </c>
      <c r="Q176" s="236" t="s">
        <v>4</v>
      </c>
      <c r="R176" s="236" t="s">
        <v>4</v>
      </c>
      <c r="S176" s="236" t="s">
        <v>4</v>
      </c>
      <c r="T176" s="236" t="s">
        <v>4</v>
      </c>
      <c r="U176" s="236" t="s">
        <v>4</v>
      </c>
      <c r="V176" s="236" t="s">
        <v>4</v>
      </c>
      <c r="W176" s="236" t="s">
        <v>4</v>
      </c>
      <c r="X176" s="291">
        <v>126.23823456310402</v>
      </c>
      <c r="Y176" s="236">
        <v>126.23823</v>
      </c>
    </row>
    <row r="177" spans="1:25">
      <c r="A177" s="32" t="s">
        <v>19</v>
      </c>
      <c r="B177" s="32" t="s">
        <v>20</v>
      </c>
      <c r="C177" s="328" t="s">
        <v>208</v>
      </c>
      <c r="D177" s="235">
        <v>12</v>
      </c>
      <c r="E177" s="48" t="s">
        <v>208</v>
      </c>
      <c r="F177" s="48" t="s">
        <v>206</v>
      </c>
      <c r="G177" s="48" t="s">
        <v>169</v>
      </c>
      <c r="H177" s="48" t="s">
        <v>11</v>
      </c>
      <c r="I177" s="48" t="s">
        <v>8</v>
      </c>
      <c r="J177" s="236" t="s">
        <v>4</v>
      </c>
      <c r="K177" s="236" t="s">
        <v>4</v>
      </c>
      <c r="L177" s="236">
        <v>126.23823456310402</v>
      </c>
      <c r="M177" s="236">
        <v>126.23823</v>
      </c>
      <c r="N177" s="236" t="s">
        <v>4</v>
      </c>
      <c r="O177" s="236" t="s">
        <v>4</v>
      </c>
      <c r="P177" s="236" t="s">
        <v>4</v>
      </c>
      <c r="Q177" s="236" t="s">
        <v>4</v>
      </c>
      <c r="R177" s="236" t="s">
        <v>4</v>
      </c>
      <c r="S177" s="236" t="s">
        <v>4</v>
      </c>
      <c r="T177" s="236" t="s">
        <v>4</v>
      </c>
      <c r="U177" s="236" t="s">
        <v>4</v>
      </c>
      <c r="V177" s="236" t="s">
        <v>4</v>
      </c>
      <c r="W177" s="236" t="s">
        <v>4</v>
      </c>
      <c r="X177" s="291">
        <v>126.23823456310402</v>
      </c>
      <c r="Y177" s="236">
        <v>126.23823</v>
      </c>
    </row>
    <row r="178" spans="1:25">
      <c r="A178" s="32" t="s">
        <v>23</v>
      </c>
      <c r="B178" s="32" t="s">
        <v>20</v>
      </c>
      <c r="C178" s="328" t="s">
        <v>209</v>
      </c>
      <c r="D178" s="235">
        <v>3</v>
      </c>
      <c r="E178" s="48" t="s">
        <v>208</v>
      </c>
      <c r="F178" s="48" t="s">
        <v>206</v>
      </c>
      <c r="G178" s="48" t="s">
        <v>169</v>
      </c>
      <c r="H178" s="48" t="s">
        <v>11</v>
      </c>
      <c r="I178" s="48" t="s">
        <v>8</v>
      </c>
      <c r="J178" s="236">
        <v>115.07937622822489</v>
      </c>
      <c r="K178" s="236">
        <v>115.07938</v>
      </c>
      <c r="L178" s="236" t="s">
        <v>4</v>
      </c>
      <c r="M178" s="236" t="s">
        <v>4</v>
      </c>
      <c r="N178" s="236" t="s">
        <v>4</v>
      </c>
      <c r="O178" s="236" t="s">
        <v>4</v>
      </c>
      <c r="P178" s="236" t="s">
        <v>4</v>
      </c>
      <c r="Q178" s="236" t="s">
        <v>4</v>
      </c>
      <c r="R178" s="236" t="s">
        <v>4</v>
      </c>
      <c r="S178" s="236" t="s">
        <v>4</v>
      </c>
      <c r="T178" s="236" t="s">
        <v>4</v>
      </c>
      <c r="U178" s="236" t="s">
        <v>4</v>
      </c>
      <c r="V178" s="236" t="s">
        <v>4</v>
      </c>
      <c r="W178" s="236" t="s">
        <v>4</v>
      </c>
      <c r="X178" s="291">
        <v>115.07937622822489</v>
      </c>
      <c r="Y178" s="236">
        <v>115.07938</v>
      </c>
    </row>
    <row r="179" spans="1:25">
      <c r="A179" s="32" t="s">
        <v>23</v>
      </c>
      <c r="B179" s="32" t="s">
        <v>20</v>
      </c>
      <c r="C179" s="328" t="s">
        <v>210</v>
      </c>
      <c r="D179" s="235">
        <v>2</v>
      </c>
      <c r="E179" s="48" t="s">
        <v>208</v>
      </c>
      <c r="F179" s="48" t="s">
        <v>206</v>
      </c>
      <c r="G179" s="48" t="s">
        <v>169</v>
      </c>
      <c r="H179" s="48" t="s">
        <v>11</v>
      </c>
      <c r="I179" s="48" t="s">
        <v>8</v>
      </c>
      <c r="J179" s="236">
        <v>140.93370928486203</v>
      </c>
      <c r="K179" s="236">
        <v>140.93370999999999</v>
      </c>
      <c r="L179" s="236" t="s">
        <v>4</v>
      </c>
      <c r="M179" s="236" t="s">
        <v>4</v>
      </c>
      <c r="N179" s="236" t="s">
        <v>4</v>
      </c>
      <c r="O179" s="236" t="s">
        <v>4</v>
      </c>
      <c r="P179" s="236" t="s">
        <v>4</v>
      </c>
      <c r="Q179" s="236" t="s">
        <v>4</v>
      </c>
      <c r="R179" s="236" t="s">
        <v>4</v>
      </c>
      <c r="S179" s="236" t="s">
        <v>4</v>
      </c>
      <c r="T179" s="236" t="s">
        <v>4</v>
      </c>
      <c r="U179" s="236" t="s">
        <v>4</v>
      </c>
      <c r="V179" s="236" t="s">
        <v>4</v>
      </c>
      <c r="W179" s="236" t="s">
        <v>4</v>
      </c>
      <c r="X179" s="291">
        <v>140.93370928486203</v>
      </c>
      <c r="Y179" s="236">
        <v>140.93370999999999</v>
      </c>
    </row>
    <row r="180" spans="1:25">
      <c r="A180" s="32" t="s">
        <v>23</v>
      </c>
      <c r="B180" s="32" t="s">
        <v>20</v>
      </c>
      <c r="C180" s="328" t="s">
        <v>211</v>
      </c>
      <c r="D180" s="235">
        <v>4</v>
      </c>
      <c r="E180" s="48" t="s">
        <v>208</v>
      </c>
      <c r="F180" s="48" t="s">
        <v>206</v>
      </c>
      <c r="G180" s="48" t="s">
        <v>169</v>
      </c>
      <c r="H180" s="48" t="s">
        <v>11</v>
      </c>
      <c r="I180" s="48" t="s">
        <v>8</v>
      </c>
      <c r="J180" s="236">
        <v>111.80204403472511</v>
      </c>
      <c r="K180" s="236">
        <v>111.80204000000001</v>
      </c>
      <c r="L180" s="236" t="s">
        <v>4</v>
      </c>
      <c r="M180" s="236" t="s">
        <v>4</v>
      </c>
      <c r="N180" s="236" t="s">
        <v>4</v>
      </c>
      <c r="O180" s="236" t="s">
        <v>4</v>
      </c>
      <c r="P180" s="236" t="s">
        <v>4</v>
      </c>
      <c r="Q180" s="236" t="s">
        <v>4</v>
      </c>
      <c r="R180" s="236" t="s">
        <v>4</v>
      </c>
      <c r="S180" s="236" t="s">
        <v>4</v>
      </c>
      <c r="T180" s="236" t="s">
        <v>4</v>
      </c>
      <c r="U180" s="236" t="s">
        <v>4</v>
      </c>
      <c r="V180" s="236" t="s">
        <v>4</v>
      </c>
      <c r="W180" s="236" t="s">
        <v>4</v>
      </c>
      <c r="X180" s="291">
        <v>111.80204403472511</v>
      </c>
      <c r="Y180" s="236">
        <v>111.80204000000001</v>
      </c>
    </row>
    <row r="181" spans="1:25">
      <c r="A181" s="32" t="s">
        <v>23</v>
      </c>
      <c r="B181" s="32" t="s">
        <v>20</v>
      </c>
      <c r="C181" s="328" t="s">
        <v>212</v>
      </c>
      <c r="D181" s="235">
        <v>3</v>
      </c>
      <c r="E181" s="48" t="s">
        <v>208</v>
      </c>
      <c r="F181" s="48" t="s">
        <v>206</v>
      </c>
      <c r="G181" s="48" t="s">
        <v>169</v>
      </c>
      <c r="H181" s="48" t="s">
        <v>11</v>
      </c>
      <c r="I181" s="48" t="s">
        <v>8</v>
      </c>
      <c r="J181" s="236">
        <v>146.84836378798298</v>
      </c>
      <c r="K181" s="236">
        <v>146.84836000000001</v>
      </c>
      <c r="L181" s="236" t="s">
        <v>4</v>
      </c>
      <c r="M181" s="236" t="s">
        <v>4</v>
      </c>
      <c r="N181" s="236" t="s">
        <v>4</v>
      </c>
      <c r="O181" s="236" t="s">
        <v>4</v>
      </c>
      <c r="P181" s="236" t="s">
        <v>4</v>
      </c>
      <c r="Q181" s="236" t="s">
        <v>4</v>
      </c>
      <c r="R181" s="236" t="s">
        <v>4</v>
      </c>
      <c r="S181" s="236" t="s">
        <v>4</v>
      </c>
      <c r="T181" s="236" t="s">
        <v>4</v>
      </c>
      <c r="U181" s="236" t="s">
        <v>4</v>
      </c>
      <c r="V181" s="236" t="s">
        <v>4</v>
      </c>
      <c r="W181" s="236" t="s">
        <v>4</v>
      </c>
      <c r="X181" s="291">
        <v>146.84836378798298</v>
      </c>
      <c r="Y181" s="236">
        <v>146.84836000000001</v>
      </c>
    </row>
    <row r="182" spans="1:25">
      <c r="A182" s="32" t="s">
        <v>16</v>
      </c>
      <c r="B182" s="32" t="s">
        <v>4</v>
      </c>
      <c r="C182" s="328" t="s">
        <v>213</v>
      </c>
      <c r="D182" s="235">
        <v>44</v>
      </c>
      <c r="E182" s="48" t="s">
        <v>4</v>
      </c>
      <c r="F182" s="48" t="s">
        <v>213</v>
      </c>
      <c r="G182" s="48" t="s">
        <v>169</v>
      </c>
      <c r="H182" s="48" t="s">
        <v>11</v>
      </c>
      <c r="I182" s="48" t="s">
        <v>8</v>
      </c>
      <c r="J182" s="236" t="s">
        <v>4</v>
      </c>
      <c r="K182" s="236" t="s">
        <v>4</v>
      </c>
      <c r="L182" s="236" t="s">
        <v>4</v>
      </c>
      <c r="M182" s="236" t="s">
        <v>4</v>
      </c>
      <c r="N182" s="236">
        <v>116.04661564130377</v>
      </c>
      <c r="O182" s="236">
        <v>116.04662</v>
      </c>
      <c r="P182" s="236" t="s">
        <v>4</v>
      </c>
      <c r="Q182" s="236" t="s">
        <v>4</v>
      </c>
      <c r="R182" s="236" t="s">
        <v>4</v>
      </c>
      <c r="S182" s="236" t="s">
        <v>4</v>
      </c>
      <c r="T182" s="236" t="s">
        <v>4</v>
      </c>
      <c r="U182" s="236" t="s">
        <v>4</v>
      </c>
      <c r="V182" s="236" t="s">
        <v>4</v>
      </c>
      <c r="W182" s="236" t="s">
        <v>4</v>
      </c>
      <c r="X182" s="291">
        <v>116.04661564130377</v>
      </c>
      <c r="Y182" s="236">
        <v>116.04662</v>
      </c>
    </row>
    <row r="183" spans="1:25">
      <c r="A183" s="32" t="s">
        <v>19</v>
      </c>
      <c r="B183" s="32" t="s">
        <v>32</v>
      </c>
      <c r="C183" s="328" t="s">
        <v>215</v>
      </c>
      <c r="D183" s="235">
        <v>10</v>
      </c>
      <c r="E183" s="48" t="s">
        <v>215</v>
      </c>
      <c r="F183" s="48" t="s">
        <v>213</v>
      </c>
      <c r="G183" s="48" t="s">
        <v>169</v>
      </c>
      <c r="H183" s="48" t="s">
        <v>11</v>
      </c>
      <c r="I183" s="48" t="s">
        <v>8</v>
      </c>
      <c r="J183" s="236" t="s">
        <v>4</v>
      </c>
      <c r="K183" s="236" t="s">
        <v>4</v>
      </c>
      <c r="L183" s="236">
        <v>122.84817409310917</v>
      </c>
      <c r="M183" s="236">
        <v>122.84817</v>
      </c>
      <c r="N183" s="236" t="s">
        <v>4</v>
      </c>
      <c r="O183" s="236" t="s">
        <v>4</v>
      </c>
      <c r="P183" s="236" t="s">
        <v>4</v>
      </c>
      <c r="Q183" s="236" t="s">
        <v>4</v>
      </c>
      <c r="R183" s="236" t="s">
        <v>4</v>
      </c>
      <c r="S183" s="236" t="s">
        <v>4</v>
      </c>
      <c r="T183" s="236" t="s">
        <v>4</v>
      </c>
      <c r="U183" s="236" t="s">
        <v>4</v>
      </c>
      <c r="V183" s="236" t="s">
        <v>4</v>
      </c>
      <c r="W183" s="236" t="s">
        <v>4</v>
      </c>
      <c r="X183" s="291">
        <v>122.84817409310917</v>
      </c>
      <c r="Y183" s="236">
        <v>122.84817</v>
      </c>
    </row>
    <row r="184" spans="1:25">
      <c r="A184" s="32" t="s">
        <v>23</v>
      </c>
      <c r="B184" s="32" t="s">
        <v>32</v>
      </c>
      <c r="C184" s="328" t="s">
        <v>216</v>
      </c>
      <c r="D184" s="235">
        <v>3.16228</v>
      </c>
      <c r="E184" s="48" t="s">
        <v>215</v>
      </c>
      <c r="F184" s="48" t="s">
        <v>213</v>
      </c>
      <c r="G184" s="48" t="s">
        <v>169</v>
      </c>
      <c r="H184" s="48" t="s">
        <v>11</v>
      </c>
      <c r="I184" s="48" t="s">
        <v>8</v>
      </c>
      <c r="J184" s="236">
        <v>126.07338117331703</v>
      </c>
      <c r="K184" s="236">
        <v>126.07338</v>
      </c>
      <c r="L184" s="236" t="s">
        <v>4</v>
      </c>
      <c r="M184" s="236" t="s">
        <v>4</v>
      </c>
      <c r="N184" s="236" t="s">
        <v>4</v>
      </c>
      <c r="O184" s="236" t="s">
        <v>4</v>
      </c>
      <c r="P184" s="236" t="s">
        <v>4</v>
      </c>
      <c r="Q184" s="236" t="s">
        <v>4</v>
      </c>
      <c r="R184" s="236" t="s">
        <v>4</v>
      </c>
      <c r="S184" s="236" t="s">
        <v>4</v>
      </c>
      <c r="T184" s="236" t="s">
        <v>4</v>
      </c>
      <c r="U184" s="236" t="s">
        <v>4</v>
      </c>
      <c r="V184" s="236" t="s">
        <v>4</v>
      </c>
      <c r="W184" s="236" t="s">
        <v>4</v>
      </c>
      <c r="X184" s="291">
        <v>126.07338117331703</v>
      </c>
      <c r="Y184" s="236">
        <v>126.07338</v>
      </c>
    </row>
    <row r="185" spans="1:25">
      <c r="A185" s="32" t="s">
        <v>23</v>
      </c>
      <c r="B185" s="32" t="s">
        <v>32</v>
      </c>
      <c r="C185" s="328" t="s">
        <v>217</v>
      </c>
      <c r="D185" s="235">
        <v>3.16228</v>
      </c>
      <c r="E185" s="48" t="s">
        <v>215</v>
      </c>
      <c r="F185" s="48" t="s">
        <v>213</v>
      </c>
      <c r="G185" s="48" t="s">
        <v>169</v>
      </c>
      <c r="H185" s="48" t="s">
        <v>11</v>
      </c>
      <c r="I185" s="48" t="s">
        <v>8</v>
      </c>
      <c r="J185" s="236">
        <v>119.70547420524765</v>
      </c>
      <c r="K185" s="236">
        <v>119.70547000000001</v>
      </c>
      <c r="L185" s="236" t="s">
        <v>4</v>
      </c>
      <c r="M185" s="236" t="s">
        <v>4</v>
      </c>
      <c r="N185" s="236" t="s">
        <v>4</v>
      </c>
      <c r="O185" s="236" t="s">
        <v>4</v>
      </c>
      <c r="P185" s="236" t="s">
        <v>4</v>
      </c>
      <c r="Q185" s="236" t="s">
        <v>4</v>
      </c>
      <c r="R185" s="236" t="s">
        <v>4</v>
      </c>
      <c r="S185" s="236" t="s">
        <v>4</v>
      </c>
      <c r="T185" s="236" t="s">
        <v>4</v>
      </c>
      <c r="U185" s="236" t="s">
        <v>4</v>
      </c>
      <c r="V185" s="236" t="s">
        <v>4</v>
      </c>
      <c r="W185" s="236" t="s">
        <v>4</v>
      </c>
      <c r="X185" s="291">
        <v>119.70547420524765</v>
      </c>
      <c r="Y185" s="236">
        <v>119.70547000000001</v>
      </c>
    </row>
    <row r="186" spans="1:25">
      <c r="A186" s="32" t="s">
        <v>19</v>
      </c>
      <c r="B186" s="32" t="s">
        <v>32</v>
      </c>
      <c r="C186" s="328" t="s">
        <v>218</v>
      </c>
      <c r="D186" s="235">
        <v>5</v>
      </c>
      <c r="E186" s="48" t="s">
        <v>218</v>
      </c>
      <c r="F186" s="48" t="s">
        <v>213</v>
      </c>
      <c r="G186" s="48" t="s">
        <v>169</v>
      </c>
      <c r="H186" s="48" t="s">
        <v>11</v>
      </c>
      <c r="I186" s="48" t="s">
        <v>8</v>
      </c>
      <c r="J186" s="236" t="s">
        <v>4</v>
      </c>
      <c r="K186" s="236" t="s">
        <v>4</v>
      </c>
      <c r="L186" s="236">
        <v>110.99834640653557</v>
      </c>
      <c r="M186" s="236">
        <v>110.99835</v>
      </c>
      <c r="N186" s="236" t="s">
        <v>4</v>
      </c>
      <c r="O186" s="236" t="s">
        <v>4</v>
      </c>
      <c r="P186" s="236" t="s">
        <v>4</v>
      </c>
      <c r="Q186" s="236" t="s">
        <v>4</v>
      </c>
      <c r="R186" s="236" t="s">
        <v>4</v>
      </c>
      <c r="S186" s="236" t="s">
        <v>4</v>
      </c>
      <c r="T186" s="236" t="s">
        <v>4</v>
      </c>
      <c r="U186" s="236" t="s">
        <v>4</v>
      </c>
      <c r="V186" s="236" t="s">
        <v>4</v>
      </c>
      <c r="W186" s="236" t="s">
        <v>4</v>
      </c>
      <c r="X186" s="291">
        <v>110.99834640653557</v>
      </c>
      <c r="Y186" s="236">
        <v>110.99835</v>
      </c>
    </row>
    <row r="187" spans="1:25">
      <c r="A187" s="32" t="s">
        <v>23</v>
      </c>
      <c r="B187" s="32" t="s">
        <v>32</v>
      </c>
      <c r="C187" s="328" t="s">
        <v>219</v>
      </c>
      <c r="D187" s="235">
        <v>2.2360699999999998</v>
      </c>
      <c r="E187" s="48" t="s">
        <v>218</v>
      </c>
      <c r="F187" s="48" t="s">
        <v>213</v>
      </c>
      <c r="G187" s="48" t="s">
        <v>169</v>
      </c>
      <c r="H187" s="48" t="s">
        <v>11</v>
      </c>
      <c r="I187" s="48" t="s">
        <v>8</v>
      </c>
      <c r="J187" s="236">
        <v>117.34702449320986</v>
      </c>
      <c r="K187" s="236">
        <v>117.34702</v>
      </c>
      <c r="L187" s="236" t="s">
        <v>4</v>
      </c>
      <c r="M187" s="236" t="s">
        <v>4</v>
      </c>
      <c r="N187" s="236" t="s">
        <v>4</v>
      </c>
      <c r="O187" s="236" t="s">
        <v>4</v>
      </c>
      <c r="P187" s="236" t="s">
        <v>4</v>
      </c>
      <c r="Q187" s="236" t="s">
        <v>4</v>
      </c>
      <c r="R187" s="236" t="s">
        <v>4</v>
      </c>
      <c r="S187" s="236" t="s">
        <v>4</v>
      </c>
      <c r="T187" s="236" t="s">
        <v>4</v>
      </c>
      <c r="U187" s="236" t="s">
        <v>4</v>
      </c>
      <c r="V187" s="236" t="s">
        <v>4</v>
      </c>
      <c r="W187" s="236" t="s">
        <v>4</v>
      </c>
      <c r="X187" s="291">
        <v>117.34702449320986</v>
      </c>
      <c r="Y187" s="236">
        <v>117.34702</v>
      </c>
    </row>
    <row r="188" spans="1:25">
      <c r="A188" s="32" t="s">
        <v>23</v>
      </c>
      <c r="B188" s="32" t="s">
        <v>32</v>
      </c>
      <c r="C188" s="328" t="s">
        <v>220</v>
      </c>
      <c r="D188" s="235">
        <v>2.2360699999999998</v>
      </c>
      <c r="E188" s="48" t="s">
        <v>218</v>
      </c>
      <c r="F188" s="48" t="s">
        <v>213</v>
      </c>
      <c r="G188" s="48" t="s">
        <v>169</v>
      </c>
      <c r="H188" s="48" t="s">
        <v>11</v>
      </c>
      <c r="I188" s="48" t="s">
        <v>8</v>
      </c>
      <c r="J188" s="236">
        <v>104.99314284443733</v>
      </c>
      <c r="K188" s="236">
        <v>104.99314</v>
      </c>
      <c r="L188" s="236" t="s">
        <v>4</v>
      </c>
      <c r="M188" s="236" t="s">
        <v>4</v>
      </c>
      <c r="N188" s="236" t="s">
        <v>4</v>
      </c>
      <c r="O188" s="236" t="s">
        <v>4</v>
      </c>
      <c r="P188" s="236" t="s">
        <v>4</v>
      </c>
      <c r="Q188" s="236" t="s">
        <v>4</v>
      </c>
      <c r="R188" s="236" t="s">
        <v>4</v>
      </c>
      <c r="S188" s="236" t="s">
        <v>4</v>
      </c>
      <c r="T188" s="236" t="s">
        <v>4</v>
      </c>
      <c r="U188" s="236" t="s">
        <v>4</v>
      </c>
      <c r="V188" s="236" t="s">
        <v>4</v>
      </c>
      <c r="W188" s="236" t="s">
        <v>4</v>
      </c>
      <c r="X188" s="291">
        <v>104.99314284443733</v>
      </c>
      <c r="Y188" s="236">
        <v>104.99314</v>
      </c>
    </row>
    <row r="189" spans="1:25">
      <c r="A189" s="32" t="s">
        <v>19</v>
      </c>
      <c r="B189" s="32" t="s">
        <v>32</v>
      </c>
      <c r="C189" s="328" t="s">
        <v>221</v>
      </c>
      <c r="D189" s="235">
        <v>7</v>
      </c>
      <c r="E189" s="48" t="s">
        <v>221</v>
      </c>
      <c r="F189" s="48" t="s">
        <v>213</v>
      </c>
      <c r="G189" s="48" t="s">
        <v>169</v>
      </c>
      <c r="H189" s="48" t="s">
        <v>11</v>
      </c>
      <c r="I189" s="48" t="s">
        <v>8</v>
      </c>
      <c r="J189" s="236" t="s">
        <v>4</v>
      </c>
      <c r="K189" s="236" t="s">
        <v>4</v>
      </c>
      <c r="L189" s="236">
        <v>114.88073044358288</v>
      </c>
      <c r="M189" s="236">
        <v>114.88073</v>
      </c>
      <c r="N189" s="236" t="s">
        <v>4</v>
      </c>
      <c r="O189" s="236" t="s">
        <v>4</v>
      </c>
      <c r="P189" s="236" t="s">
        <v>4</v>
      </c>
      <c r="Q189" s="236" t="s">
        <v>4</v>
      </c>
      <c r="R189" s="236" t="s">
        <v>4</v>
      </c>
      <c r="S189" s="236" t="s">
        <v>4</v>
      </c>
      <c r="T189" s="236" t="s">
        <v>4</v>
      </c>
      <c r="U189" s="236" t="s">
        <v>4</v>
      </c>
      <c r="V189" s="236" t="s">
        <v>4</v>
      </c>
      <c r="W189" s="236" t="s">
        <v>4</v>
      </c>
      <c r="X189" s="291">
        <v>114.88073044358288</v>
      </c>
      <c r="Y189" s="236">
        <v>114.88073</v>
      </c>
    </row>
    <row r="190" spans="1:25">
      <c r="A190" s="32" t="s">
        <v>23</v>
      </c>
      <c r="B190" s="32" t="s">
        <v>32</v>
      </c>
      <c r="C190" s="328" t="s">
        <v>222</v>
      </c>
      <c r="D190" s="235">
        <v>1.6265799999999999</v>
      </c>
      <c r="E190" s="48" t="s">
        <v>221</v>
      </c>
      <c r="F190" s="48" t="s">
        <v>213</v>
      </c>
      <c r="G190" s="48" t="s">
        <v>169</v>
      </c>
      <c r="H190" s="48" t="s">
        <v>11</v>
      </c>
      <c r="I190" s="48" t="s">
        <v>8</v>
      </c>
      <c r="J190" s="236">
        <v>157.27318947648595</v>
      </c>
      <c r="K190" s="236">
        <v>157.27319</v>
      </c>
      <c r="L190" s="236" t="s">
        <v>4</v>
      </c>
      <c r="M190" s="236" t="s">
        <v>4</v>
      </c>
      <c r="N190" s="236" t="s">
        <v>4</v>
      </c>
      <c r="O190" s="236" t="s">
        <v>4</v>
      </c>
      <c r="P190" s="236" t="s">
        <v>4</v>
      </c>
      <c r="Q190" s="236" t="s">
        <v>4</v>
      </c>
      <c r="R190" s="236" t="s">
        <v>4</v>
      </c>
      <c r="S190" s="236" t="s">
        <v>4</v>
      </c>
      <c r="T190" s="236" t="s">
        <v>4</v>
      </c>
      <c r="U190" s="236" t="s">
        <v>4</v>
      </c>
      <c r="V190" s="236" t="s">
        <v>4</v>
      </c>
      <c r="W190" s="236" t="s">
        <v>4</v>
      </c>
      <c r="X190" s="291">
        <v>157.27318947648595</v>
      </c>
      <c r="Y190" s="236">
        <v>157.27319</v>
      </c>
    </row>
    <row r="191" spans="1:25">
      <c r="A191" s="32" t="s">
        <v>23</v>
      </c>
      <c r="B191" s="32" t="s">
        <v>32</v>
      </c>
      <c r="C191" s="328" t="s">
        <v>223</v>
      </c>
      <c r="D191" s="235">
        <v>1.6265799999999999</v>
      </c>
      <c r="E191" s="48" t="s">
        <v>221</v>
      </c>
      <c r="F191" s="48" t="s">
        <v>213</v>
      </c>
      <c r="G191" s="48" t="s">
        <v>169</v>
      </c>
      <c r="H191" s="48" t="s">
        <v>11</v>
      </c>
      <c r="I191" s="48" t="s">
        <v>8</v>
      </c>
      <c r="J191" s="236">
        <v>108.99153520318031</v>
      </c>
      <c r="K191" s="236">
        <v>108.99154</v>
      </c>
      <c r="L191" s="236" t="s">
        <v>4</v>
      </c>
      <c r="M191" s="236" t="s">
        <v>4</v>
      </c>
      <c r="N191" s="236" t="s">
        <v>4</v>
      </c>
      <c r="O191" s="236" t="s">
        <v>4</v>
      </c>
      <c r="P191" s="236" t="s">
        <v>4</v>
      </c>
      <c r="Q191" s="236" t="s">
        <v>4</v>
      </c>
      <c r="R191" s="236" t="s">
        <v>4</v>
      </c>
      <c r="S191" s="236" t="s">
        <v>4</v>
      </c>
      <c r="T191" s="236" t="s">
        <v>4</v>
      </c>
      <c r="U191" s="236" t="s">
        <v>4</v>
      </c>
      <c r="V191" s="236" t="s">
        <v>4</v>
      </c>
      <c r="W191" s="236" t="s">
        <v>4</v>
      </c>
      <c r="X191" s="291">
        <v>108.99153520318031</v>
      </c>
      <c r="Y191" s="236">
        <v>108.99154</v>
      </c>
    </row>
    <row r="192" spans="1:25">
      <c r="A192" s="32" t="s">
        <v>23</v>
      </c>
      <c r="B192" s="32" t="s">
        <v>32</v>
      </c>
      <c r="C192" s="328" t="s">
        <v>224</v>
      </c>
      <c r="D192" s="235">
        <v>1.6265799999999999</v>
      </c>
      <c r="E192" s="48" t="s">
        <v>221</v>
      </c>
      <c r="F192" s="48" t="s">
        <v>213</v>
      </c>
      <c r="G192" s="48" t="s">
        <v>169</v>
      </c>
      <c r="H192" s="48" t="s">
        <v>11</v>
      </c>
      <c r="I192" s="48" t="s">
        <v>8</v>
      </c>
      <c r="J192" s="236">
        <v>102.28064820695096</v>
      </c>
      <c r="K192" s="236">
        <v>102.28064999999999</v>
      </c>
      <c r="L192" s="236" t="s">
        <v>4</v>
      </c>
      <c r="M192" s="236" t="s">
        <v>4</v>
      </c>
      <c r="N192" s="236" t="s">
        <v>4</v>
      </c>
      <c r="O192" s="236" t="s">
        <v>4</v>
      </c>
      <c r="P192" s="236" t="s">
        <v>4</v>
      </c>
      <c r="Q192" s="236" t="s">
        <v>4</v>
      </c>
      <c r="R192" s="236" t="s">
        <v>4</v>
      </c>
      <c r="S192" s="236" t="s">
        <v>4</v>
      </c>
      <c r="T192" s="236" t="s">
        <v>4</v>
      </c>
      <c r="U192" s="236" t="s">
        <v>4</v>
      </c>
      <c r="V192" s="236" t="s">
        <v>4</v>
      </c>
      <c r="W192" s="236" t="s">
        <v>4</v>
      </c>
      <c r="X192" s="291">
        <v>102.28064820695096</v>
      </c>
      <c r="Y192" s="236">
        <v>102.28064999999999</v>
      </c>
    </row>
    <row r="193" spans="1:25">
      <c r="A193" s="32" t="s">
        <v>23</v>
      </c>
      <c r="B193" s="32" t="s">
        <v>32</v>
      </c>
      <c r="C193" s="328" t="s">
        <v>2195</v>
      </c>
      <c r="D193" s="235">
        <v>1.6265799999999999</v>
      </c>
      <c r="E193" s="48" t="s">
        <v>221</v>
      </c>
      <c r="F193" s="48" t="s">
        <v>213</v>
      </c>
      <c r="G193" s="48" t="s">
        <v>169</v>
      </c>
      <c r="H193" s="48" t="s">
        <v>11</v>
      </c>
      <c r="I193" s="48" t="s">
        <v>8</v>
      </c>
      <c r="J193" s="236">
        <v>99.345412454103666</v>
      </c>
      <c r="K193" s="236">
        <v>99.345410000000001</v>
      </c>
      <c r="L193" s="236" t="s">
        <v>4</v>
      </c>
      <c r="M193" s="236" t="s">
        <v>4</v>
      </c>
      <c r="N193" s="236" t="s">
        <v>4</v>
      </c>
      <c r="O193" s="236" t="s">
        <v>4</v>
      </c>
      <c r="P193" s="236" t="s">
        <v>4</v>
      </c>
      <c r="Q193" s="236" t="s">
        <v>4</v>
      </c>
      <c r="R193" s="236" t="s">
        <v>4</v>
      </c>
      <c r="S193" s="236" t="s">
        <v>4</v>
      </c>
      <c r="T193" s="236" t="s">
        <v>4</v>
      </c>
      <c r="U193" s="236" t="s">
        <v>4</v>
      </c>
      <c r="V193" s="236" t="s">
        <v>4</v>
      </c>
      <c r="W193" s="236" t="s">
        <v>4</v>
      </c>
      <c r="X193" s="291">
        <v>99.345412454103666</v>
      </c>
      <c r="Y193" s="236">
        <v>99.345410000000001</v>
      </c>
    </row>
    <row r="194" spans="1:25">
      <c r="A194" s="32" t="s">
        <v>19</v>
      </c>
      <c r="B194" s="32" t="s">
        <v>32</v>
      </c>
      <c r="C194" s="328" t="s">
        <v>225</v>
      </c>
      <c r="D194" s="235">
        <v>4</v>
      </c>
      <c r="E194" s="48" t="s">
        <v>225</v>
      </c>
      <c r="F194" s="48" t="s">
        <v>213</v>
      </c>
      <c r="G194" s="48" t="s">
        <v>169</v>
      </c>
      <c r="H194" s="48" t="s">
        <v>11</v>
      </c>
      <c r="I194" s="48" t="s">
        <v>8</v>
      </c>
      <c r="J194" s="236" t="s">
        <v>4</v>
      </c>
      <c r="K194" s="236" t="s">
        <v>4</v>
      </c>
      <c r="L194" s="236">
        <v>119.26507687513276</v>
      </c>
      <c r="M194" s="236">
        <v>119.26508</v>
      </c>
      <c r="N194" s="236" t="s">
        <v>4</v>
      </c>
      <c r="O194" s="236" t="s">
        <v>4</v>
      </c>
      <c r="P194" s="236" t="s">
        <v>4</v>
      </c>
      <c r="Q194" s="236" t="s">
        <v>4</v>
      </c>
      <c r="R194" s="236" t="s">
        <v>4</v>
      </c>
      <c r="S194" s="236" t="s">
        <v>4</v>
      </c>
      <c r="T194" s="236" t="s">
        <v>4</v>
      </c>
      <c r="U194" s="236" t="s">
        <v>4</v>
      </c>
      <c r="V194" s="236" t="s">
        <v>4</v>
      </c>
      <c r="W194" s="236" t="s">
        <v>4</v>
      </c>
      <c r="X194" s="291">
        <v>119.26507687513276</v>
      </c>
      <c r="Y194" s="236">
        <v>119.26508</v>
      </c>
    </row>
    <row r="195" spans="1:25">
      <c r="A195" s="32" t="s">
        <v>23</v>
      </c>
      <c r="B195" s="32" t="s">
        <v>32</v>
      </c>
      <c r="C195" s="328" t="s">
        <v>226</v>
      </c>
      <c r="D195" s="235">
        <v>2</v>
      </c>
      <c r="E195" s="48" t="s">
        <v>225</v>
      </c>
      <c r="F195" s="48" t="s">
        <v>213</v>
      </c>
      <c r="G195" s="48" t="s">
        <v>169</v>
      </c>
      <c r="H195" s="48" t="s">
        <v>11</v>
      </c>
      <c r="I195" s="48" t="s">
        <v>8</v>
      </c>
      <c r="J195" s="236">
        <v>115.10492644859842</v>
      </c>
      <c r="K195" s="236">
        <v>115.10493</v>
      </c>
      <c r="L195" s="236" t="s">
        <v>4</v>
      </c>
      <c r="M195" s="236" t="s">
        <v>4</v>
      </c>
      <c r="N195" s="236" t="s">
        <v>4</v>
      </c>
      <c r="O195" s="236" t="s">
        <v>4</v>
      </c>
      <c r="P195" s="236" t="s">
        <v>4</v>
      </c>
      <c r="Q195" s="236" t="s">
        <v>4</v>
      </c>
      <c r="R195" s="236" t="s">
        <v>4</v>
      </c>
      <c r="S195" s="236" t="s">
        <v>4</v>
      </c>
      <c r="T195" s="236" t="s">
        <v>4</v>
      </c>
      <c r="U195" s="236" t="s">
        <v>4</v>
      </c>
      <c r="V195" s="236" t="s">
        <v>4</v>
      </c>
      <c r="W195" s="236" t="s">
        <v>4</v>
      </c>
      <c r="X195" s="291">
        <v>115.10492644859842</v>
      </c>
      <c r="Y195" s="236">
        <v>115.10493</v>
      </c>
    </row>
    <row r="196" spans="1:25">
      <c r="A196" s="32" t="s">
        <v>23</v>
      </c>
      <c r="B196" s="32" t="s">
        <v>32</v>
      </c>
      <c r="C196" s="328" t="s">
        <v>227</v>
      </c>
      <c r="D196" s="235">
        <v>2</v>
      </c>
      <c r="E196" s="48" t="s">
        <v>225</v>
      </c>
      <c r="F196" s="48" t="s">
        <v>213</v>
      </c>
      <c r="G196" s="48" t="s">
        <v>169</v>
      </c>
      <c r="H196" s="48" t="s">
        <v>11</v>
      </c>
      <c r="I196" s="48" t="s">
        <v>8</v>
      </c>
      <c r="J196" s="236">
        <v>123.57558447668448</v>
      </c>
      <c r="K196" s="236">
        <v>123.57558</v>
      </c>
      <c r="L196" s="236" t="s">
        <v>4</v>
      </c>
      <c r="M196" s="236" t="s">
        <v>4</v>
      </c>
      <c r="N196" s="236" t="s">
        <v>4</v>
      </c>
      <c r="O196" s="236" t="s">
        <v>4</v>
      </c>
      <c r="P196" s="236" t="s">
        <v>4</v>
      </c>
      <c r="Q196" s="236" t="s">
        <v>4</v>
      </c>
      <c r="R196" s="236" t="s">
        <v>4</v>
      </c>
      <c r="S196" s="236" t="s">
        <v>4</v>
      </c>
      <c r="T196" s="236" t="s">
        <v>4</v>
      </c>
      <c r="U196" s="236" t="s">
        <v>4</v>
      </c>
      <c r="V196" s="236" t="s">
        <v>4</v>
      </c>
      <c r="W196" s="236" t="s">
        <v>4</v>
      </c>
      <c r="X196" s="291">
        <v>123.57558447668448</v>
      </c>
      <c r="Y196" s="236">
        <v>123.57558</v>
      </c>
    </row>
    <row r="197" spans="1:25">
      <c r="A197" s="32" t="s">
        <v>19</v>
      </c>
      <c r="B197" s="32" t="s">
        <v>32</v>
      </c>
      <c r="C197" s="328" t="s">
        <v>228</v>
      </c>
      <c r="D197" s="235">
        <v>3</v>
      </c>
      <c r="E197" s="48" t="s">
        <v>228</v>
      </c>
      <c r="F197" s="48" t="s">
        <v>213</v>
      </c>
      <c r="G197" s="48" t="s">
        <v>169</v>
      </c>
      <c r="H197" s="48" t="s">
        <v>11</v>
      </c>
      <c r="I197" s="48" t="s">
        <v>8</v>
      </c>
      <c r="J197" s="236" t="s">
        <v>4</v>
      </c>
      <c r="K197" s="236" t="s">
        <v>4</v>
      </c>
      <c r="L197" s="236">
        <v>115.31091012876925</v>
      </c>
      <c r="M197" s="236">
        <v>115.31091000000001</v>
      </c>
      <c r="N197" s="236" t="s">
        <v>4</v>
      </c>
      <c r="O197" s="236" t="s">
        <v>4</v>
      </c>
      <c r="P197" s="236" t="s">
        <v>4</v>
      </c>
      <c r="Q197" s="236" t="s">
        <v>4</v>
      </c>
      <c r="R197" s="236" t="s">
        <v>4</v>
      </c>
      <c r="S197" s="236" t="s">
        <v>4</v>
      </c>
      <c r="T197" s="236" t="s">
        <v>4</v>
      </c>
      <c r="U197" s="236" t="s">
        <v>4</v>
      </c>
      <c r="V197" s="236" t="s">
        <v>4</v>
      </c>
      <c r="W197" s="236" t="s">
        <v>4</v>
      </c>
      <c r="X197" s="291">
        <v>115.31091012876925</v>
      </c>
      <c r="Y197" s="236">
        <v>115.31091000000001</v>
      </c>
    </row>
    <row r="198" spans="1:25">
      <c r="A198" s="32" t="s">
        <v>23</v>
      </c>
      <c r="B198" s="32" t="s">
        <v>32</v>
      </c>
      <c r="C198" s="328" t="s">
        <v>229</v>
      </c>
      <c r="D198" s="235">
        <v>3</v>
      </c>
      <c r="E198" s="48" t="s">
        <v>228</v>
      </c>
      <c r="F198" s="48" t="s">
        <v>213</v>
      </c>
      <c r="G198" s="48" t="s">
        <v>169</v>
      </c>
      <c r="H198" s="48" t="s">
        <v>11</v>
      </c>
      <c r="I198" s="48" t="s">
        <v>8</v>
      </c>
      <c r="J198" s="236">
        <v>115.31091012876925</v>
      </c>
      <c r="K198" s="236">
        <v>115.31091000000001</v>
      </c>
      <c r="L198" s="236" t="s">
        <v>4</v>
      </c>
      <c r="M198" s="236" t="s">
        <v>4</v>
      </c>
      <c r="N198" s="236" t="s">
        <v>4</v>
      </c>
      <c r="O198" s="236" t="s">
        <v>4</v>
      </c>
      <c r="P198" s="236" t="s">
        <v>4</v>
      </c>
      <c r="Q198" s="236" t="s">
        <v>4</v>
      </c>
      <c r="R198" s="236" t="s">
        <v>4</v>
      </c>
      <c r="S198" s="236" t="s">
        <v>4</v>
      </c>
      <c r="T198" s="236" t="s">
        <v>4</v>
      </c>
      <c r="U198" s="236" t="s">
        <v>4</v>
      </c>
      <c r="V198" s="236" t="s">
        <v>4</v>
      </c>
      <c r="W198" s="236" t="s">
        <v>4</v>
      </c>
      <c r="X198" s="291">
        <v>115.31091012876925</v>
      </c>
      <c r="Y198" s="236">
        <v>115.31091000000001</v>
      </c>
    </row>
    <row r="199" spans="1:25">
      <c r="A199" s="32" t="s">
        <v>19</v>
      </c>
      <c r="B199" s="32" t="s">
        <v>32</v>
      </c>
      <c r="C199" s="328" t="s">
        <v>230</v>
      </c>
      <c r="D199" s="235">
        <v>6</v>
      </c>
      <c r="E199" s="48" t="s">
        <v>230</v>
      </c>
      <c r="F199" s="48" t="s">
        <v>213</v>
      </c>
      <c r="G199" s="48" t="s">
        <v>169</v>
      </c>
      <c r="H199" s="48" t="s">
        <v>11</v>
      </c>
      <c r="I199" s="48" t="s">
        <v>8</v>
      </c>
      <c r="J199" s="236" t="s">
        <v>4</v>
      </c>
      <c r="K199" s="236" t="s">
        <v>4</v>
      </c>
      <c r="L199" s="236">
        <v>105.80523658139337</v>
      </c>
      <c r="M199" s="236">
        <v>105.80524</v>
      </c>
      <c r="N199" s="236" t="s">
        <v>4</v>
      </c>
      <c r="O199" s="236" t="s">
        <v>4</v>
      </c>
      <c r="P199" s="236" t="s">
        <v>4</v>
      </c>
      <c r="Q199" s="236" t="s">
        <v>4</v>
      </c>
      <c r="R199" s="236" t="s">
        <v>4</v>
      </c>
      <c r="S199" s="236" t="s">
        <v>4</v>
      </c>
      <c r="T199" s="236" t="s">
        <v>4</v>
      </c>
      <c r="U199" s="236" t="s">
        <v>4</v>
      </c>
      <c r="V199" s="236" t="s">
        <v>4</v>
      </c>
      <c r="W199" s="236" t="s">
        <v>4</v>
      </c>
      <c r="X199" s="291">
        <v>105.80523658139337</v>
      </c>
      <c r="Y199" s="236">
        <v>105.80524</v>
      </c>
    </row>
    <row r="200" spans="1:25">
      <c r="A200" s="32" t="s">
        <v>23</v>
      </c>
      <c r="B200" s="32" t="s">
        <v>32</v>
      </c>
      <c r="C200" s="328" t="s">
        <v>231</v>
      </c>
      <c r="D200" s="235">
        <v>1.8171200000000001</v>
      </c>
      <c r="E200" s="48" t="s">
        <v>230</v>
      </c>
      <c r="F200" s="48" t="s">
        <v>213</v>
      </c>
      <c r="G200" s="48" t="s">
        <v>169</v>
      </c>
      <c r="H200" s="48" t="s">
        <v>11</v>
      </c>
      <c r="I200" s="48" t="s">
        <v>8</v>
      </c>
      <c r="J200" s="236">
        <v>58.967412282183737</v>
      </c>
      <c r="K200" s="236">
        <v>58.967410000000001</v>
      </c>
      <c r="L200" s="236" t="s">
        <v>4</v>
      </c>
      <c r="M200" s="236" t="s">
        <v>4</v>
      </c>
      <c r="N200" s="236" t="s">
        <v>4</v>
      </c>
      <c r="O200" s="236" t="s">
        <v>4</v>
      </c>
      <c r="P200" s="236" t="s">
        <v>4</v>
      </c>
      <c r="Q200" s="236" t="s">
        <v>4</v>
      </c>
      <c r="R200" s="236" t="s">
        <v>4</v>
      </c>
      <c r="S200" s="236" t="s">
        <v>4</v>
      </c>
      <c r="T200" s="236" t="s">
        <v>4</v>
      </c>
      <c r="U200" s="236" t="s">
        <v>4</v>
      </c>
      <c r="V200" s="236" t="s">
        <v>4</v>
      </c>
      <c r="W200" s="236" t="s">
        <v>4</v>
      </c>
      <c r="X200" s="291">
        <v>58.967412282183737</v>
      </c>
      <c r="Y200" s="236">
        <v>58.967410000000001</v>
      </c>
    </row>
    <row r="201" spans="1:25">
      <c r="A201" s="32" t="s">
        <v>23</v>
      </c>
      <c r="B201" s="32" t="s">
        <v>32</v>
      </c>
      <c r="C201" s="328" t="s">
        <v>2145</v>
      </c>
      <c r="D201" s="235">
        <v>1.8171200000000001</v>
      </c>
      <c r="E201" s="48" t="s">
        <v>230</v>
      </c>
      <c r="F201" s="48" t="s">
        <v>213</v>
      </c>
      <c r="G201" s="48" t="s">
        <v>169</v>
      </c>
      <c r="H201" s="48" t="s">
        <v>11</v>
      </c>
      <c r="I201" s="48" t="s">
        <v>8</v>
      </c>
      <c r="J201" s="236">
        <v>141.38841748190436</v>
      </c>
      <c r="K201" s="236">
        <v>141.38842</v>
      </c>
      <c r="L201" s="236" t="s">
        <v>4</v>
      </c>
      <c r="M201" s="236" t="s">
        <v>4</v>
      </c>
      <c r="N201" s="236" t="s">
        <v>4</v>
      </c>
      <c r="O201" s="236" t="s">
        <v>4</v>
      </c>
      <c r="P201" s="236" t="s">
        <v>4</v>
      </c>
      <c r="Q201" s="236" t="s">
        <v>4</v>
      </c>
      <c r="R201" s="236" t="s">
        <v>4</v>
      </c>
      <c r="S201" s="236" t="s">
        <v>4</v>
      </c>
      <c r="T201" s="236" t="s">
        <v>4</v>
      </c>
      <c r="U201" s="236" t="s">
        <v>4</v>
      </c>
      <c r="V201" s="236" t="s">
        <v>4</v>
      </c>
      <c r="W201" s="236" t="s">
        <v>4</v>
      </c>
      <c r="X201" s="291">
        <v>141.38841748190436</v>
      </c>
      <c r="Y201" s="236">
        <v>141.38842</v>
      </c>
    </row>
    <row r="202" spans="1:25">
      <c r="A202" s="32" t="s">
        <v>23</v>
      </c>
      <c r="B202" s="32" t="s">
        <v>32</v>
      </c>
      <c r="C202" s="328" t="s">
        <v>2146</v>
      </c>
      <c r="D202" s="235">
        <v>1.8171200000000001</v>
      </c>
      <c r="E202" s="48" t="s">
        <v>230</v>
      </c>
      <c r="F202" s="48" t="s">
        <v>213</v>
      </c>
      <c r="G202" s="48" t="s">
        <v>169</v>
      </c>
      <c r="H202" s="48" t="s">
        <v>11</v>
      </c>
      <c r="I202" s="48" t="s">
        <v>8</v>
      </c>
      <c r="J202" s="236">
        <v>142.06777689599954</v>
      </c>
      <c r="K202" s="236">
        <v>142.06778</v>
      </c>
      <c r="L202" s="236" t="s">
        <v>4</v>
      </c>
      <c r="M202" s="236" t="s">
        <v>4</v>
      </c>
      <c r="N202" s="236" t="s">
        <v>4</v>
      </c>
      <c r="O202" s="236" t="s">
        <v>4</v>
      </c>
      <c r="P202" s="236" t="s">
        <v>4</v>
      </c>
      <c r="Q202" s="236" t="s">
        <v>4</v>
      </c>
      <c r="R202" s="236" t="s">
        <v>4</v>
      </c>
      <c r="S202" s="236" t="s">
        <v>4</v>
      </c>
      <c r="T202" s="236" t="s">
        <v>4</v>
      </c>
      <c r="U202" s="236" t="s">
        <v>4</v>
      </c>
      <c r="V202" s="236" t="s">
        <v>4</v>
      </c>
      <c r="W202" s="236" t="s">
        <v>4</v>
      </c>
      <c r="X202" s="291">
        <v>142.06777689599954</v>
      </c>
      <c r="Y202" s="236">
        <v>142.06778</v>
      </c>
    </row>
    <row r="203" spans="1:25">
      <c r="A203" s="32" t="s">
        <v>19</v>
      </c>
      <c r="B203" s="32" t="s">
        <v>32</v>
      </c>
      <c r="C203" s="328" t="s">
        <v>232</v>
      </c>
      <c r="D203" s="235">
        <v>2</v>
      </c>
      <c r="E203" s="48" t="s">
        <v>232</v>
      </c>
      <c r="F203" s="48" t="s">
        <v>213</v>
      </c>
      <c r="G203" s="48" t="s">
        <v>169</v>
      </c>
      <c r="H203" s="48" t="s">
        <v>11</v>
      </c>
      <c r="I203" s="48" t="s">
        <v>8</v>
      </c>
      <c r="J203" s="236" t="s">
        <v>4</v>
      </c>
      <c r="K203" s="236" t="s">
        <v>4</v>
      </c>
      <c r="L203" s="236">
        <v>113.09861631171574</v>
      </c>
      <c r="M203" s="236">
        <v>113.09862</v>
      </c>
      <c r="N203" s="236" t="s">
        <v>4</v>
      </c>
      <c r="O203" s="236" t="s">
        <v>4</v>
      </c>
      <c r="P203" s="236" t="s">
        <v>4</v>
      </c>
      <c r="Q203" s="236" t="s">
        <v>4</v>
      </c>
      <c r="R203" s="236" t="s">
        <v>4</v>
      </c>
      <c r="S203" s="236" t="s">
        <v>4</v>
      </c>
      <c r="T203" s="236" t="s">
        <v>4</v>
      </c>
      <c r="U203" s="236" t="s">
        <v>4</v>
      </c>
      <c r="V203" s="236" t="s">
        <v>4</v>
      </c>
      <c r="W203" s="236" t="s">
        <v>4</v>
      </c>
      <c r="X203" s="291">
        <v>113.09861631171574</v>
      </c>
      <c r="Y203" s="236">
        <v>113.09862</v>
      </c>
    </row>
    <row r="204" spans="1:25">
      <c r="A204" s="32" t="s">
        <v>23</v>
      </c>
      <c r="B204" s="32" t="s">
        <v>32</v>
      </c>
      <c r="C204" s="328" t="s">
        <v>233</v>
      </c>
      <c r="D204" s="235">
        <v>1.41421</v>
      </c>
      <c r="E204" s="48" t="s">
        <v>232</v>
      </c>
      <c r="F204" s="48" t="s">
        <v>213</v>
      </c>
      <c r="G204" s="48" t="s">
        <v>169</v>
      </c>
      <c r="H204" s="48" t="s">
        <v>11</v>
      </c>
      <c r="I204" s="48" t="s">
        <v>8</v>
      </c>
      <c r="J204" s="236">
        <v>111.25693498792137</v>
      </c>
      <c r="K204" s="236">
        <v>111.25693</v>
      </c>
      <c r="L204" s="236" t="s">
        <v>4</v>
      </c>
      <c r="M204" s="236" t="s">
        <v>4</v>
      </c>
      <c r="N204" s="236" t="s">
        <v>4</v>
      </c>
      <c r="O204" s="236" t="s">
        <v>4</v>
      </c>
      <c r="P204" s="236" t="s">
        <v>4</v>
      </c>
      <c r="Q204" s="236" t="s">
        <v>4</v>
      </c>
      <c r="R204" s="236" t="s">
        <v>4</v>
      </c>
      <c r="S204" s="236" t="s">
        <v>4</v>
      </c>
      <c r="T204" s="236" t="s">
        <v>4</v>
      </c>
      <c r="U204" s="236" t="s">
        <v>4</v>
      </c>
      <c r="V204" s="236" t="s">
        <v>4</v>
      </c>
      <c r="W204" s="236" t="s">
        <v>4</v>
      </c>
      <c r="X204" s="291">
        <v>111.25693498792137</v>
      </c>
      <c r="Y204" s="236">
        <v>111.25693</v>
      </c>
    </row>
    <row r="205" spans="1:25">
      <c r="A205" s="32" t="s">
        <v>23</v>
      </c>
      <c r="B205" s="32" t="s">
        <v>32</v>
      </c>
      <c r="C205" s="328" t="s">
        <v>234</v>
      </c>
      <c r="D205" s="235">
        <v>1.41421</v>
      </c>
      <c r="E205" s="48" t="s">
        <v>232</v>
      </c>
      <c r="F205" s="48" t="s">
        <v>213</v>
      </c>
      <c r="G205" s="48" t="s">
        <v>169</v>
      </c>
      <c r="H205" s="48" t="s">
        <v>11</v>
      </c>
      <c r="I205" s="48" t="s">
        <v>8</v>
      </c>
      <c r="J205" s="236">
        <v>114.9707837359836</v>
      </c>
      <c r="K205" s="236">
        <v>114.97078</v>
      </c>
      <c r="L205" s="236" t="s">
        <v>4</v>
      </c>
      <c r="M205" s="236" t="s">
        <v>4</v>
      </c>
      <c r="N205" s="236" t="s">
        <v>4</v>
      </c>
      <c r="O205" s="236" t="s">
        <v>4</v>
      </c>
      <c r="P205" s="236" t="s">
        <v>4</v>
      </c>
      <c r="Q205" s="236" t="s">
        <v>4</v>
      </c>
      <c r="R205" s="236" t="s">
        <v>4</v>
      </c>
      <c r="S205" s="236" t="s">
        <v>4</v>
      </c>
      <c r="T205" s="236" t="s">
        <v>4</v>
      </c>
      <c r="U205" s="236" t="s">
        <v>4</v>
      </c>
      <c r="V205" s="236" t="s">
        <v>4</v>
      </c>
      <c r="W205" s="236" t="s">
        <v>4</v>
      </c>
      <c r="X205" s="291">
        <v>114.9707837359836</v>
      </c>
      <c r="Y205" s="236">
        <v>114.97078</v>
      </c>
    </row>
    <row r="206" spans="1:25">
      <c r="A206" s="32" t="s">
        <v>19</v>
      </c>
      <c r="B206" s="32" t="s">
        <v>32</v>
      </c>
      <c r="C206" s="328" t="s">
        <v>235</v>
      </c>
      <c r="D206" s="235">
        <v>7</v>
      </c>
      <c r="E206" s="48" t="s">
        <v>235</v>
      </c>
      <c r="F206" s="48" t="s">
        <v>213</v>
      </c>
      <c r="G206" s="48" t="s">
        <v>169</v>
      </c>
      <c r="H206" s="48" t="s">
        <v>11</v>
      </c>
      <c r="I206" s="48" t="s">
        <v>8</v>
      </c>
      <c r="J206" s="236" t="s">
        <v>4</v>
      </c>
      <c r="K206" s="236" t="s">
        <v>4</v>
      </c>
      <c r="L206" s="236">
        <v>119.19868744998359</v>
      </c>
      <c r="M206" s="236">
        <v>119.19869</v>
      </c>
      <c r="N206" s="236" t="s">
        <v>4</v>
      </c>
      <c r="O206" s="236" t="s">
        <v>4</v>
      </c>
      <c r="P206" s="236" t="s">
        <v>4</v>
      </c>
      <c r="Q206" s="236" t="s">
        <v>4</v>
      </c>
      <c r="R206" s="236" t="s">
        <v>4</v>
      </c>
      <c r="S206" s="236" t="s">
        <v>4</v>
      </c>
      <c r="T206" s="236" t="s">
        <v>4</v>
      </c>
      <c r="U206" s="236" t="s">
        <v>4</v>
      </c>
      <c r="V206" s="236" t="s">
        <v>4</v>
      </c>
      <c r="W206" s="236" t="s">
        <v>4</v>
      </c>
      <c r="X206" s="291">
        <v>119.19868744998359</v>
      </c>
      <c r="Y206" s="236">
        <v>119.19869</v>
      </c>
    </row>
    <row r="207" spans="1:25">
      <c r="A207" s="32" t="s">
        <v>23</v>
      </c>
      <c r="B207" s="32" t="s">
        <v>32</v>
      </c>
      <c r="C207" s="328" t="s">
        <v>236</v>
      </c>
      <c r="D207" s="235">
        <v>1.91293</v>
      </c>
      <c r="E207" s="48" t="s">
        <v>235</v>
      </c>
      <c r="F207" s="48" t="s">
        <v>213</v>
      </c>
      <c r="G207" s="48" t="s">
        <v>169</v>
      </c>
      <c r="H207" s="48" t="s">
        <v>11</v>
      </c>
      <c r="I207" s="48" t="s">
        <v>8</v>
      </c>
      <c r="J207" s="236">
        <v>164.14250641399329</v>
      </c>
      <c r="K207" s="236">
        <v>164.14250999999999</v>
      </c>
      <c r="L207" s="236" t="s">
        <v>4</v>
      </c>
      <c r="M207" s="236" t="s">
        <v>4</v>
      </c>
      <c r="N207" s="236" t="s">
        <v>4</v>
      </c>
      <c r="O207" s="236" t="s">
        <v>4</v>
      </c>
      <c r="P207" s="236" t="s">
        <v>4</v>
      </c>
      <c r="Q207" s="236" t="s">
        <v>4</v>
      </c>
      <c r="R207" s="236" t="s">
        <v>4</v>
      </c>
      <c r="S207" s="236" t="s">
        <v>4</v>
      </c>
      <c r="T207" s="236" t="s">
        <v>4</v>
      </c>
      <c r="U207" s="236" t="s">
        <v>4</v>
      </c>
      <c r="V207" s="236" t="s">
        <v>4</v>
      </c>
      <c r="W207" s="236" t="s">
        <v>4</v>
      </c>
      <c r="X207" s="291">
        <v>164.14250641399329</v>
      </c>
      <c r="Y207" s="236">
        <v>164.14250999999999</v>
      </c>
    </row>
    <row r="208" spans="1:25">
      <c r="A208" s="32" t="s">
        <v>23</v>
      </c>
      <c r="B208" s="32" t="s">
        <v>32</v>
      </c>
      <c r="C208" s="328" t="s">
        <v>237</v>
      </c>
      <c r="D208" s="235">
        <v>1.91293</v>
      </c>
      <c r="E208" s="48" t="s">
        <v>235</v>
      </c>
      <c r="F208" s="48" t="s">
        <v>213</v>
      </c>
      <c r="G208" s="48" t="s">
        <v>169</v>
      </c>
      <c r="H208" s="48" t="s">
        <v>11</v>
      </c>
      <c r="I208" s="48" t="s">
        <v>8</v>
      </c>
      <c r="J208" s="236">
        <v>109.66477685038858</v>
      </c>
      <c r="K208" s="236">
        <v>109.66477999999999</v>
      </c>
      <c r="L208" s="236" t="s">
        <v>4</v>
      </c>
      <c r="M208" s="236" t="s">
        <v>4</v>
      </c>
      <c r="N208" s="236" t="s">
        <v>4</v>
      </c>
      <c r="O208" s="236" t="s">
        <v>4</v>
      </c>
      <c r="P208" s="236" t="s">
        <v>4</v>
      </c>
      <c r="Q208" s="236" t="s">
        <v>4</v>
      </c>
      <c r="R208" s="236" t="s">
        <v>4</v>
      </c>
      <c r="S208" s="236" t="s">
        <v>4</v>
      </c>
      <c r="T208" s="236" t="s">
        <v>4</v>
      </c>
      <c r="U208" s="236" t="s">
        <v>4</v>
      </c>
      <c r="V208" s="236" t="s">
        <v>4</v>
      </c>
      <c r="W208" s="236" t="s">
        <v>4</v>
      </c>
      <c r="X208" s="291">
        <v>109.66477685038858</v>
      </c>
      <c r="Y208" s="236">
        <v>109.66477999999999</v>
      </c>
    </row>
    <row r="209" spans="1:25">
      <c r="A209" s="32" t="s">
        <v>23</v>
      </c>
      <c r="B209" s="32" t="s">
        <v>32</v>
      </c>
      <c r="C209" s="328" t="s">
        <v>238</v>
      </c>
      <c r="D209" s="235">
        <v>1.91293</v>
      </c>
      <c r="E209" s="48" t="s">
        <v>235</v>
      </c>
      <c r="F209" s="48" t="s">
        <v>213</v>
      </c>
      <c r="G209" s="48" t="s">
        <v>169</v>
      </c>
      <c r="H209" s="48" t="s">
        <v>11</v>
      </c>
      <c r="I209" s="48" t="s">
        <v>8</v>
      </c>
      <c r="J209" s="236">
        <v>94.086258780578177</v>
      </c>
      <c r="K209" s="236">
        <v>94.086259999999996</v>
      </c>
      <c r="L209" s="236" t="s">
        <v>4</v>
      </c>
      <c r="M209" s="236" t="s">
        <v>4</v>
      </c>
      <c r="N209" s="236" t="s">
        <v>4</v>
      </c>
      <c r="O209" s="236" t="s">
        <v>4</v>
      </c>
      <c r="P209" s="236" t="s">
        <v>4</v>
      </c>
      <c r="Q209" s="236" t="s">
        <v>4</v>
      </c>
      <c r="R209" s="236" t="s">
        <v>4</v>
      </c>
      <c r="S209" s="236" t="s">
        <v>4</v>
      </c>
      <c r="T209" s="236" t="s">
        <v>4</v>
      </c>
      <c r="U209" s="236" t="s">
        <v>4</v>
      </c>
      <c r="V209" s="236" t="s">
        <v>4</v>
      </c>
      <c r="W209" s="236" t="s">
        <v>4</v>
      </c>
      <c r="X209" s="291">
        <v>94.086258780578177</v>
      </c>
      <c r="Y209" s="236">
        <v>94.086259999999996</v>
      </c>
    </row>
    <row r="210" spans="1:25">
      <c r="A210" s="32" t="s">
        <v>13</v>
      </c>
      <c r="B210" s="32" t="s">
        <v>4</v>
      </c>
      <c r="C210" s="328" t="s">
        <v>239</v>
      </c>
      <c r="D210" s="235">
        <v>180</v>
      </c>
      <c r="E210" s="48" t="s">
        <v>4</v>
      </c>
      <c r="F210" s="48" t="s">
        <v>4</v>
      </c>
      <c r="G210" s="48" t="s">
        <v>239</v>
      </c>
      <c r="H210" s="48" t="s">
        <v>11</v>
      </c>
      <c r="I210" s="48" t="s">
        <v>8</v>
      </c>
      <c r="J210" s="236" t="s">
        <v>4</v>
      </c>
      <c r="K210" s="236" t="s">
        <v>4</v>
      </c>
      <c r="L210" s="236" t="s">
        <v>4</v>
      </c>
      <c r="M210" s="236" t="s">
        <v>4</v>
      </c>
      <c r="N210" s="236" t="s">
        <v>4</v>
      </c>
      <c r="O210" s="236" t="s">
        <v>4</v>
      </c>
      <c r="P210" s="236">
        <v>104.28438739186005</v>
      </c>
      <c r="Q210" s="236">
        <v>104.28439</v>
      </c>
      <c r="R210" s="236" t="s">
        <v>4</v>
      </c>
      <c r="S210" s="236" t="s">
        <v>4</v>
      </c>
      <c r="T210" s="236" t="s">
        <v>4</v>
      </c>
      <c r="U210" s="236" t="s">
        <v>4</v>
      </c>
      <c r="V210" s="236" t="s">
        <v>4</v>
      </c>
      <c r="W210" s="236" t="s">
        <v>4</v>
      </c>
      <c r="X210" s="291">
        <v>104.28438739186005</v>
      </c>
      <c r="Y210" s="236">
        <v>104.28439</v>
      </c>
    </row>
    <row r="211" spans="1:25">
      <c r="A211" s="32" t="s">
        <v>16</v>
      </c>
      <c r="B211" s="32" t="s">
        <v>4</v>
      </c>
      <c r="C211" s="328" t="s">
        <v>241</v>
      </c>
      <c r="D211" s="235">
        <v>102</v>
      </c>
      <c r="E211" s="48" t="s">
        <v>4</v>
      </c>
      <c r="F211" s="48" t="s">
        <v>241</v>
      </c>
      <c r="G211" s="48" t="s">
        <v>239</v>
      </c>
      <c r="H211" s="48" t="s">
        <v>11</v>
      </c>
      <c r="I211" s="48" t="s">
        <v>8</v>
      </c>
      <c r="J211" s="236" t="s">
        <v>4</v>
      </c>
      <c r="K211" s="236" t="s">
        <v>4</v>
      </c>
      <c r="L211" s="236" t="s">
        <v>4</v>
      </c>
      <c r="M211" s="236" t="s">
        <v>4</v>
      </c>
      <c r="N211" s="236">
        <v>109.75114143969334</v>
      </c>
      <c r="O211" s="236">
        <v>109.75114000000001</v>
      </c>
      <c r="P211" s="236" t="s">
        <v>4</v>
      </c>
      <c r="Q211" s="236" t="s">
        <v>4</v>
      </c>
      <c r="R211" s="236" t="s">
        <v>4</v>
      </c>
      <c r="S211" s="236" t="s">
        <v>4</v>
      </c>
      <c r="T211" s="236" t="s">
        <v>4</v>
      </c>
      <c r="U211" s="236" t="s">
        <v>4</v>
      </c>
      <c r="V211" s="236" t="s">
        <v>4</v>
      </c>
      <c r="W211" s="236" t="s">
        <v>4</v>
      </c>
      <c r="X211" s="291">
        <v>109.75114143969334</v>
      </c>
      <c r="Y211" s="236">
        <v>109.75114000000001</v>
      </c>
    </row>
    <row r="212" spans="1:25">
      <c r="A212" s="32" t="s">
        <v>19</v>
      </c>
      <c r="B212" s="32" t="s">
        <v>32</v>
      </c>
      <c r="C212" s="328" t="s">
        <v>243</v>
      </c>
      <c r="D212" s="235">
        <v>12</v>
      </c>
      <c r="E212" s="48" t="s">
        <v>243</v>
      </c>
      <c r="F212" s="48" t="s">
        <v>241</v>
      </c>
      <c r="G212" s="48" t="s">
        <v>239</v>
      </c>
      <c r="H212" s="48" t="s">
        <v>11</v>
      </c>
      <c r="I212" s="48" t="s">
        <v>8</v>
      </c>
      <c r="J212" s="236" t="s">
        <v>4</v>
      </c>
      <c r="K212" s="236" t="s">
        <v>4</v>
      </c>
      <c r="L212" s="236">
        <v>112.51102458504973</v>
      </c>
      <c r="M212" s="236">
        <v>112.51102</v>
      </c>
      <c r="N212" s="236" t="s">
        <v>4</v>
      </c>
      <c r="O212" s="236" t="s">
        <v>4</v>
      </c>
      <c r="P212" s="236" t="s">
        <v>4</v>
      </c>
      <c r="Q212" s="236" t="s">
        <v>4</v>
      </c>
      <c r="R212" s="236" t="s">
        <v>4</v>
      </c>
      <c r="S212" s="236" t="s">
        <v>4</v>
      </c>
      <c r="T212" s="236" t="s">
        <v>4</v>
      </c>
      <c r="U212" s="236" t="s">
        <v>4</v>
      </c>
      <c r="V212" s="236" t="s">
        <v>4</v>
      </c>
      <c r="W212" s="236" t="s">
        <v>4</v>
      </c>
      <c r="X212" s="291">
        <v>112.51102458504973</v>
      </c>
      <c r="Y212" s="236">
        <v>112.51102</v>
      </c>
    </row>
    <row r="213" spans="1:25">
      <c r="A213" s="32" t="s">
        <v>23</v>
      </c>
      <c r="B213" s="32" t="s">
        <v>32</v>
      </c>
      <c r="C213" s="328" t="s">
        <v>244</v>
      </c>
      <c r="D213" s="235">
        <v>2.2894299999999999</v>
      </c>
      <c r="E213" s="48" t="s">
        <v>243</v>
      </c>
      <c r="F213" s="48" t="s">
        <v>241</v>
      </c>
      <c r="G213" s="48" t="s">
        <v>239</v>
      </c>
      <c r="H213" s="48" t="s">
        <v>11</v>
      </c>
      <c r="I213" s="48" t="s">
        <v>8</v>
      </c>
      <c r="J213" s="236">
        <v>100.05366541840877</v>
      </c>
      <c r="K213" s="236">
        <v>100.05367</v>
      </c>
      <c r="L213" s="236" t="s">
        <v>4</v>
      </c>
      <c r="M213" s="236" t="s">
        <v>4</v>
      </c>
      <c r="N213" s="236" t="s">
        <v>4</v>
      </c>
      <c r="O213" s="236" t="s">
        <v>4</v>
      </c>
      <c r="P213" s="236" t="s">
        <v>4</v>
      </c>
      <c r="Q213" s="236" t="s">
        <v>4</v>
      </c>
      <c r="R213" s="236" t="s">
        <v>4</v>
      </c>
      <c r="S213" s="236" t="s">
        <v>4</v>
      </c>
      <c r="T213" s="236" t="s">
        <v>4</v>
      </c>
      <c r="U213" s="236" t="s">
        <v>4</v>
      </c>
      <c r="V213" s="236" t="s">
        <v>4</v>
      </c>
      <c r="W213" s="236" t="s">
        <v>4</v>
      </c>
      <c r="X213" s="291">
        <v>100.05366541840877</v>
      </c>
      <c r="Y213" s="236">
        <v>100.05367</v>
      </c>
    </row>
    <row r="214" spans="1:25">
      <c r="A214" s="32" t="s">
        <v>23</v>
      </c>
      <c r="B214" s="32" t="s">
        <v>32</v>
      </c>
      <c r="C214" s="328" t="s">
        <v>245</v>
      </c>
      <c r="D214" s="235">
        <v>2.2894299999999999</v>
      </c>
      <c r="E214" s="48" t="s">
        <v>243</v>
      </c>
      <c r="F214" s="48" t="s">
        <v>241</v>
      </c>
      <c r="G214" s="48" t="s">
        <v>239</v>
      </c>
      <c r="H214" s="48" t="s">
        <v>11</v>
      </c>
      <c r="I214" s="48" t="s">
        <v>8</v>
      </c>
      <c r="J214" s="236">
        <v>121.86772120945113</v>
      </c>
      <c r="K214" s="236">
        <v>121.86772000000001</v>
      </c>
      <c r="L214" s="236" t="s">
        <v>4</v>
      </c>
      <c r="M214" s="236" t="s">
        <v>4</v>
      </c>
      <c r="N214" s="236" t="s">
        <v>4</v>
      </c>
      <c r="O214" s="236" t="s">
        <v>4</v>
      </c>
      <c r="P214" s="236" t="s">
        <v>4</v>
      </c>
      <c r="Q214" s="236" t="s">
        <v>4</v>
      </c>
      <c r="R214" s="236" t="s">
        <v>4</v>
      </c>
      <c r="S214" s="236" t="s">
        <v>4</v>
      </c>
      <c r="T214" s="236" t="s">
        <v>4</v>
      </c>
      <c r="U214" s="236" t="s">
        <v>4</v>
      </c>
      <c r="V214" s="236" t="s">
        <v>4</v>
      </c>
      <c r="W214" s="236" t="s">
        <v>4</v>
      </c>
      <c r="X214" s="291">
        <v>121.86772120945113</v>
      </c>
      <c r="Y214" s="236">
        <v>121.86772000000001</v>
      </c>
    </row>
    <row r="215" spans="1:25">
      <c r="A215" s="32" t="s">
        <v>23</v>
      </c>
      <c r="B215" s="32" t="s">
        <v>32</v>
      </c>
      <c r="C215" s="328" t="s">
        <v>246</v>
      </c>
      <c r="D215" s="235">
        <v>2.2894299999999999</v>
      </c>
      <c r="E215" s="48" t="s">
        <v>243</v>
      </c>
      <c r="F215" s="48" t="s">
        <v>241</v>
      </c>
      <c r="G215" s="48" t="s">
        <v>239</v>
      </c>
      <c r="H215" s="48" t="s">
        <v>11</v>
      </c>
      <c r="I215" s="48" t="s">
        <v>8</v>
      </c>
      <c r="J215" s="236">
        <v>116.80556783923548</v>
      </c>
      <c r="K215" s="236">
        <v>116.80557</v>
      </c>
      <c r="L215" s="236" t="s">
        <v>4</v>
      </c>
      <c r="M215" s="236" t="s">
        <v>4</v>
      </c>
      <c r="N215" s="236" t="s">
        <v>4</v>
      </c>
      <c r="O215" s="236" t="s">
        <v>4</v>
      </c>
      <c r="P215" s="236" t="s">
        <v>4</v>
      </c>
      <c r="Q215" s="236" t="s">
        <v>4</v>
      </c>
      <c r="R215" s="236" t="s">
        <v>4</v>
      </c>
      <c r="S215" s="236" t="s">
        <v>4</v>
      </c>
      <c r="T215" s="236" t="s">
        <v>4</v>
      </c>
      <c r="U215" s="236" t="s">
        <v>4</v>
      </c>
      <c r="V215" s="236" t="s">
        <v>4</v>
      </c>
      <c r="W215" s="236" t="s">
        <v>4</v>
      </c>
      <c r="X215" s="291">
        <v>116.80556783923548</v>
      </c>
      <c r="Y215" s="236">
        <v>116.80557</v>
      </c>
    </row>
    <row r="216" spans="1:25">
      <c r="A216" s="32" t="s">
        <v>19</v>
      </c>
      <c r="B216" s="32" t="s">
        <v>32</v>
      </c>
      <c r="C216" s="328" t="s">
        <v>247</v>
      </c>
      <c r="D216" s="235">
        <v>3</v>
      </c>
      <c r="E216" s="48" t="s">
        <v>247</v>
      </c>
      <c r="F216" s="48" t="s">
        <v>241</v>
      </c>
      <c r="G216" s="48" t="s">
        <v>239</v>
      </c>
      <c r="H216" s="48" t="s">
        <v>11</v>
      </c>
      <c r="I216" s="48" t="s">
        <v>8</v>
      </c>
      <c r="J216" s="236" t="s">
        <v>4</v>
      </c>
      <c r="K216" s="236" t="s">
        <v>4</v>
      </c>
      <c r="L216" s="236">
        <v>117.9531043973242</v>
      </c>
      <c r="M216" s="236">
        <v>117.95310000000001</v>
      </c>
      <c r="N216" s="236" t="s">
        <v>4</v>
      </c>
      <c r="O216" s="236" t="s">
        <v>4</v>
      </c>
      <c r="P216" s="236" t="s">
        <v>4</v>
      </c>
      <c r="Q216" s="236" t="s">
        <v>4</v>
      </c>
      <c r="R216" s="236" t="s">
        <v>4</v>
      </c>
      <c r="S216" s="236" t="s">
        <v>4</v>
      </c>
      <c r="T216" s="236" t="s">
        <v>4</v>
      </c>
      <c r="U216" s="236" t="s">
        <v>4</v>
      </c>
      <c r="V216" s="236" t="s">
        <v>4</v>
      </c>
      <c r="W216" s="236" t="s">
        <v>4</v>
      </c>
      <c r="X216" s="291">
        <v>117.9531043973242</v>
      </c>
      <c r="Y216" s="236">
        <v>117.95310000000001</v>
      </c>
    </row>
    <row r="217" spans="1:25">
      <c r="A217" s="32" t="s">
        <v>23</v>
      </c>
      <c r="B217" s="32" t="s">
        <v>32</v>
      </c>
      <c r="C217" s="328" t="s">
        <v>248</v>
      </c>
      <c r="D217" s="235">
        <v>1.7320500000000001</v>
      </c>
      <c r="E217" s="48" t="s">
        <v>247</v>
      </c>
      <c r="F217" s="48" t="s">
        <v>241</v>
      </c>
      <c r="G217" s="48" t="s">
        <v>239</v>
      </c>
      <c r="H217" s="48" t="s">
        <v>11</v>
      </c>
      <c r="I217" s="48" t="s">
        <v>8</v>
      </c>
      <c r="J217" s="236">
        <v>113.07792271184098</v>
      </c>
      <c r="K217" s="236">
        <v>113.07792000000001</v>
      </c>
      <c r="L217" s="236" t="s">
        <v>4</v>
      </c>
      <c r="M217" s="236" t="s">
        <v>4</v>
      </c>
      <c r="N217" s="236" t="s">
        <v>4</v>
      </c>
      <c r="O217" s="236" t="s">
        <v>4</v>
      </c>
      <c r="P217" s="236" t="s">
        <v>4</v>
      </c>
      <c r="Q217" s="236" t="s">
        <v>4</v>
      </c>
      <c r="R217" s="236" t="s">
        <v>4</v>
      </c>
      <c r="S217" s="236" t="s">
        <v>4</v>
      </c>
      <c r="T217" s="236" t="s">
        <v>4</v>
      </c>
      <c r="U217" s="236" t="s">
        <v>4</v>
      </c>
      <c r="V217" s="236" t="s">
        <v>4</v>
      </c>
      <c r="W217" s="236" t="s">
        <v>4</v>
      </c>
      <c r="X217" s="291">
        <v>113.07792271184098</v>
      </c>
      <c r="Y217" s="236">
        <v>113.07792000000001</v>
      </c>
    </row>
    <row r="218" spans="1:25">
      <c r="A218" s="32" t="s">
        <v>23</v>
      </c>
      <c r="B218" s="32" t="s">
        <v>32</v>
      </c>
      <c r="C218" s="328" t="s">
        <v>249</v>
      </c>
      <c r="D218" s="235">
        <v>1.7320500000000001</v>
      </c>
      <c r="E218" s="48" t="s">
        <v>247</v>
      </c>
      <c r="F218" s="48" t="s">
        <v>241</v>
      </c>
      <c r="G218" s="48" t="s">
        <v>239</v>
      </c>
      <c r="H218" s="48" t="s">
        <v>11</v>
      </c>
      <c r="I218" s="48" t="s">
        <v>8</v>
      </c>
      <c r="J218" s="236">
        <v>123.03847208460584</v>
      </c>
      <c r="K218" s="236">
        <v>123.03847</v>
      </c>
      <c r="L218" s="236" t="s">
        <v>4</v>
      </c>
      <c r="M218" s="236" t="s">
        <v>4</v>
      </c>
      <c r="N218" s="236" t="s">
        <v>4</v>
      </c>
      <c r="O218" s="236" t="s">
        <v>4</v>
      </c>
      <c r="P218" s="236" t="s">
        <v>4</v>
      </c>
      <c r="Q218" s="236" t="s">
        <v>4</v>
      </c>
      <c r="R218" s="236" t="s">
        <v>4</v>
      </c>
      <c r="S218" s="236" t="s">
        <v>4</v>
      </c>
      <c r="T218" s="236" t="s">
        <v>4</v>
      </c>
      <c r="U218" s="236" t="s">
        <v>4</v>
      </c>
      <c r="V218" s="236" t="s">
        <v>4</v>
      </c>
      <c r="W218" s="236" t="s">
        <v>4</v>
      </c>
      <c r="X218" s="291">
        <v>123.03847208460584</v>
      </c>
      <c r="Y218" s="236">
        <v>123.03847</v>
      </c>
    </row>
    <row r="219" spans="1:25">
      <c r="A219" s="32" t="s">
        <v>19</v>
      </c>
      <c r="B219" s="32" t="s">
        <v>32</v>
      </c>
      <c r="C219" s="328" t="s">
        <v>250</v>
      </c>
      <c r="D219" s="235">
        <v>50</v>
      </c>
      <c r="E219" s="48" t="s">
        <v>250</v>
      </c>
      <c r="F219" s="48" t="s">
        <v>241</v>
      </c>
      <c r="G219" s="48" t="s">
        <v>239</v>
      </c>
      <c r="H219" s="48" t="s">
        <v>11</v>
      </c>
      <c r="I219" s="48" t="s">
        <v>8</v>
      </c>
      <c r="J219" s="236" t="s">
        <v>4</v>
      </c>
      <c r="K219" s="236" t="s">
        <v>4</v>
      </c>
      <c r="L219" s="236">
        <v>106.37635281344704</v>
      </c>
      <c r="M219" s="236">
        <v>106.37635</v>
      </c>
      <c r="N219" s="236" t="s">
        <v>4</v>
      </c>
      <c r="O219" s="236" t="s">
        <v>4</v>
      </c>
      <c r="P219" s="236" t="s">
        <v>4</v>
      </c>
      <c r="Q219" s="236" t="s">
        <v>4</v>
      </c>
      <c r="R219" s="236" t="s">
        <v>4</v>
      </c>
      <c r="S219" s="236" t="s">
        <v>4</v>
      </c>
      <c r="T219" s="236" t="s">
        <v>4</v>
      </c>
      <c r="U219" s="236" t="s">
        <v>4</v>
      </c>
      <c r="V219" s="236" t="s">
        <v>4</v>
      </c>
      <c r="W219" s="236" t="s">
        <v>4</v>
      </c>
      <c r="X219" s="291">
        <v>106.37635281344704</v>
      </c>
      <c r="Y219" s="236">
        <v>106.37635</v>
      </c>
    </row>
    <row r="220" spans="1:25">
      <c r="A220" s="32" t="s">
        <v>23</v>
      </c>
      <c r="B220" s="32" t="s">
        <v>32</v>
      </c>
      <c r="C220" s="328" t="s">
        <v>251</v>
      </c>
      <c r="D220" s="235">
        <v>2.6591499999999999</v>
      </c>
      <c r="E220" s="48" t="s">
        <v>250</v>
      </c>
      <c r="F220" s="48" t="s">
        <v>241</v>
      </c>
      <c r="G220" s="48" t="s">
        <v>239</v>
      </c>
      <c r="H220" s="48" t="s">
        <v>11</v>
      </c>
      <c r="I220" s="48" t="s">
        <v>8</v>
      </c>
      <c r="J220" s="236">
        <v>120.28502004834574</v>
      </c>
      <c r="K220" s="236">
        <v>120.28502</v>
      </c>
      <c r="L220" s="236" t="s">
        <v>4</v>
      </c>
      <c r="M220" s="236" t="s">
        <v>4</v>
      </c>
      <c r="N220" s="236" t="s">
        <v>4</v>
      </c>
      <c r="O220" s="236" t="s">
        <v>4</v>
      </c>
      <c r="P220" s="236" t="s">
        <v>4</v>
      </c>
      <c r="Q220" s="236" t="s">
        <v>4</v>
      </c>
      <c r="R220" s="236" t="s">
        <v>4</v>
      </c>
      <c r="S220" s="236" t="s">
        <v>4</v>
      </c>
      <c r="T220" s="236" t="s">
        <v>4</v>
      </c>
      <c r="U220" s="236" t="s">
        <v>4</v>
      </c>
      <c r="V220" s="236" t="s">
        <v>4</v>
      </c>
      <c r="W220" s="236" t="s">
        <v>4</v>
      </c>
      <c r="X220" s="291">
        <v>120.28502004834574</v>
      </c>
      <c r="Y220" s="236">
        <v>120.28502</v>
      </c>
    </row>
    <row r="221" spans="1:25">
      <c r="A221" s="32" t="s">
        <v>23</v>
      </c>
      <c r="B221" s="32" t="s">
        <v>32</v>
      </c>
      <c r="C221" s="328" t="s">
        <v>252</v>
      </c>
      <c r="D221" s="235">
        <v>2.6591499999999999</v>
      </c>
      <c r="E221" s="48" t="s">
        <v>250</v>
      </c>
      <c r="F221" s="48" t="s">
        <v>241</v>
      </c>
      <c r="G221" s="48" t="s">
        <v>239</v>
      </c>
      <c r="H221" s="48" t="s">
        <v>11</v>
      </c>
      <c r="I221" s="48" t="s">
        <v>8</v>
      </c>
      <c r="J221" s="236">
        <v>89.434208361552606</v>
      </c>
      <c r="K221" s="236">
        <v>89.434209999999993</v>
      </c>
      <c r="L221" s="236" t="s">
        <v>4</v>
      </c>
      <c r="M221" s="236" t="s">
        <v>4</v>
      </c>
      <c r="N221" s="236" t="s">
        <v>4</v>
      </c>
      <c r="O221" s="236" t="s">
        <v>4</v>
      </c>
      <c r="P221" s="236" t="s">
        <v>4</v>
      </c>
      <c r="Q221" s="236" t="s">
        <v>4</v>
      </c>
      <c r="R221" s="236" t="s">
        <v>4</v>
      </c>
      <c r="S221" s="236" t="s">
        <v>4</v>
      </c>
      <c r="T221" s="236" t="s">
        <v>4</v>
      </c>
      <c r="U221" s="236" t="s">
        <v>4</v>
      </c>
      <c r="V221" s="236" t="s">
        <v>4</v>
      </c>
      <c r="W221" s="236" t="s">
        <v>4</v>
      </c>
      <c r="X221" s="291">
        <v>89.434208361552606</v>
      </c>
      <c r="Y221" s="236">
        <v>89.434209999999993</v>
      </c>
    </row>
    <row r="222" spans="1:25">
      <c r="A222" s="32" t="s">
        <v>23</v>
      </c>
      <c r="B222" s="32" t="s">
        <v>32</v>
      </c>
      <c r="C222" s="328" t="s">
        <v>253</v>
      </c>
      <c r="D222" s="235">
        <v>2.6591499999999999</v>
      </c>
      <c r="E222" s="48" t="s">
        <v>250</v>
      </c>
      <c r="F222" s="48" t="s">
        <v>241</v>
      </c>
      <c r="G222" s="48" t="s">
        <v>239</v>
      </c>
      <c r="H222" s="48" t="s">
        <v>11</v>
      </c>
      <c r="I222" s="48" t="s">
        <v>8</v>
      </c>
      <c r="J222" s="236">
        <v>98.791412604354235</v>
      </c>
      <c r="K222" s="236">
        <v>98.791409999999999</v>
      </c>
      <c r="L222" s="236" t="s">
        <v>4</v>
      </c>
      <c r="M222" s="236" t="s">
        <v>4</v>
      </c>
      <c r="N222" s="236" t="s">
        <v>4</v>
      </c>
      <c r="O222" s="236" t="s">
        <v>4</v>
      </c>
      <c r="P222" s="236" t="s">
        <v>4</v>
      </c>
      <c r="Q222" s="236" t="s">
        <v>4</v>
      </c>
      <c r="R222" s="236" t="s">
        <v>4</v>
      </c>
      <c r="S222" s="236" t="s">
        <v>4</v>
      </c>
      <c r="T222" s="236" t="s">
        <v>4</v>
      </c>
      <c r="U222" s="236" t="s">
        <v>4</v>
      </c>
      <c r="V222" s="236" t="s">
        <v>4</v>
      </c>
      <c r="W222" s="236" t="s">
        <v>4</v>
      </c>
      <c r="X222" s="291">
        <v>98.791412604354235</v>
      </c>
      <c r="Y222" s="236">
        <v>98.791409999999999</v>
      </c>
    </row>
    <row r="223" spans="1:25">
      <c r="A223" s="32" t="s">
        <v>23</v>
      </c>
      <c r="B223" s="32" t="s">
        <v>32</v>
      </c>
      <c r="C223" s="328" t="s">
        <v>254</v>
      </c>
      <c r="D223" s="235">
        <v>2.6591499999999999</v>
      </c>
      <c r="E223" s="48" t="s">
        <v>250</v>
      </c>
      <c r="F223" s="48" t="s">
        <v>241</v>
      </c>
      <c r="G223" s="48" t="s">
        <v>239</v>
      </c>
      <c r="H223" s="48" t="s">
        <v>11</v>
      </c>
      <c r="I223" s="48" t="s">
        <v>8</v>
      </c>
      <c r="J223" s="236">
        <v>120.4886052693283</v>
      </c>
      <c r="K223" s="236">
        <v>120.48860999999999</v>
      </c>
      <c r="L223" s="236" t="s">
        <v>4</v>
      </c>
      <c r="M223" s="236" t="s">
        <v>4</v>
      </c>
      <c r="N223" s="236" t="s">
        <v>4</v>
      </c>
      <c r="O223" s="236" t="s">
        <v>4</v>
      </c>
      <c r="P223" s="236" t="s">
        <v>4</v>
      </c>
      <c r="Q223" s="236" t="s">
        <v>4</v>
      </c>
      <c r="R223" s="236" t="s">
        <v>4</v>
      </c>
      <c r="S223" s="236" t="s">
        <v>4</v>
      </c>
      <c r="T223" s="236" t="s">
        <v>4</v>
      </c>
      <c r="U223" s="236" t="s">
        <v>4</v>
      </c>
      <c r="V223" s="236" t="s">
        <v>4</v>
      </c>
      <c r="W223" s="236" t="s">
        <v>4</v>
      </c>
      <c r="X223" s="291">
        <v>120.4886052693283</v>
      </c>
      <c r="Y223" s="236">
        <v>120.48860999999999</v>
      </c>
    </row>
    <row r="224" spans="1:25">
      <c r="A224" s="32" t="s">
        <v>19</v>
      </c>
      <c r="B224" s="32" t="s">
        <v>32</v>
      </c>
      <c r="C224" s="328" t="s">
        <v>255</v>
      </c>
      <c r="D224" s="235">
        <v>7</v>
      </c>
      <c r="E224" s="48" t="s">
        <v>255</v>
      </c>
      <c r="F224" s="48" t="s">
        <v>241</v>
      </c>
      <c r="G224" s="48" t="s">
        <v>239</v>
      </c>
      <c r="H224" s="48" t="s">
        <v>11</v>
      </c>
      <c r="I224" s="48" t="s">
        <v>8</v>
      </c>
      <c r="J224" s="236" t="s">
        <v>4</v>
      </c>
      <c r="K224" s="236" t="s">
        <v>4</v>
      </c>
      <c r="L224" s="236">
        <v>107.33159833310435</v>
      </c>
      <c r="M224" s="236">
        <v>107.33159999999999</v>
      </c>
      <c r="N224" s="236" t="s">
        <v>4</v>
      </c>
      <c r="O224" s="236" t="s">
        <v>4</v>
      </c>
      <c r="P224" s="236" t="s">
        <v>4</v>
      </c>
      <c r="Q224" s="236" t="s">
        <v>4</v>
      </c>
      <c r="R224" s="236" t="s">
        <v>4</v>
      </c>
      <c r="S224" s="236" t="s">
        <v>4</v>
      </c>
      <c r="T224" s="236" t="s">
        <v>4</v>
      </c>
      <c r="U224" s="236" t="s">
        <v>4</v>
      </c>
      <c r="V224" s="236" t="s">
        <v>4</v>
      </c>
      <c r="W224" s="236" t="s">
        <v>4</v>
      </c>
      <c r="X224" s="291">
        <v>107.33159833310435</v>
      </c>
      <c r="Y224" s="236">
        <v>107.33159999999999</v>
      </c>
    </row>
    <row r="225" spans="1:25">
      <c r="A225" s="32" t="s">
        <v>23</v>
      </c>
      <c r="B225" s="32" t="s">
        <v>32</v>
      </c>
      <c r="C225" s="328" t="s">
        <v>256</v>
      </c>
      <c r="D225" s="235">
        <v>1.2413700000000001</v>
      </c>
      <c r="E225" s="48" t="s">
        <v>255</v>
      </c>
      <c r="F225" s="48" t="s">
        <v>241</v>
      </c>
      <c r="G225" s="48" t="s">
        <v>239</v>
      </c>
      <c r="H225" s="48" t="s">
        <v>11</v>
      </c>
      <c r="I225" s="48" t="s">
        <v>8</v>
      </c>
      <c r="J225" s="236">
        <v>106.2560637661865</v>
      </c>
      <c r="K225" s="236">
        <v>106.25606000000001</v>
      </c>
      <c r="L225" s="236" t="s">
        <v>4</v>
      </c>
      <c r="M225" s="236" t="s">
        <v>4</v>
      </c>
      <c r="N225" s="236" t="s">
        <v>4</v>
      </c>
      <c r="O225" s="236" t="s">
        <v>4</v>
      </c>
      <c r="P225" s="236" t="s">
        <v>4</v>
      </c>
      <c r="Q225" s="236" t="s">
        <v>4</v>
      </c>
      <c r="R225" s="236" t="s">
        <v>4</v>
      </c>
      <c r="S225" s="236" t="s">
        <v>4</v>
      </c>
      <c r="T225" s="236" t="s">
        <v>4</v>
      </c>
      <c r="U225" s="236" t="s">
        <v>4</v>
      </c>
      <c r="V225" s="236" t="s">
        <v>4</v>
      </c>
      <c r="W225" s="236" t="s">
        <v>4</v>
      </c>
      <c r="X225" s="291">
        <v>106.2560637661865</v>
      </c>
      <c r="Y225" s="236">
        <v>106.25606000000001</v>
      </c>
    </row>
    <row r="226" spans="1:25">
      <c r="A226" s="32" t="s">
        <v>23</v>
      </c>
      <c r="B226" s="32" t="s">
        <v>32</v>
      </c>
      <c r="C226" s="328" t="s">
        <v>257</v>
      </c>
      <c r="D226" s="235">
        <v>1.2413700000000001</v>
      </c>
      <c r="E226" s="48" t="s">
        <v>255</v>
      </c>
      <c r="F226" s="48" t="s">
        <v>241</v>
      </c>
      <c r="G226" s="48" t="s">
        <v>239</v>
      </c>
      <c r="H226" s="48" t="s">
        <v>11</v>
      </c>
      <c r="I226" s="48" t="s">
        <v>8</v>
      </c>
      <c r="J226" s="236">
        <v>97.398429852968434</v>
      </c>
      <c r="K226" s="236">
        <v>97.398430000000005</v>
      </c>
      <c r="L226" s="236" t="s">
        <v>4</v>
      </c>
      <c r="M226" s="236" t="s">
        <v>4</v>
      </c>
      <c r="N226" s="236" t="s">
        <v>4</v>
      </c>
      <c r="O226" s="236" t="s">
        <v>4</v>
      </c>
      <c r="P226" s="236" t="s">
        <v>4</v>
      </c>
      <c r="Q226" s="236" t="s">
        <v>4</v>
      </c>
      <c r="R226" s="236" t="s">
        <v>4</v>
      </c>
      <c r="S226" s="236" t="s">
        <v>4</v>
      </c>
      <c r="T226" s="236" t="s">
        <v>4</v>
      </c>
      <c r="U226" s="236" t="s">
        <v>4</v>
      </c>
      <c r="V226" s="236" t="s">
        <v>4</v>
      </c>
      <c r="W226" s="236" t="s">
        <v>4</v>
      </c>
      <c r="X226" s="291">
        <v>97.398429852968434</v>
      </c>
      <c r="Y226" s="236">
        <v>97.398430000000005</v>
      </c>
    </row>
    <row r="227" spans="1:25">
      <c r="A227" s="32" t="s">
        <v>23</v>
      </c>
      <c r="B227" s="32" t="s">
        <v>32</v>
      </c>
      <c r="C227" s="328" t="s">
        <v>258</v>
      </c>
      <c r="D227" s="235">
        <v>1.2413700000000001</v>
      </c>
      <c r="E227" s="48" t="s">
        <v>255</v>
      </c>
      <c r="F227" s="48" t="s">
        <v>241</v>
      </c>
      <c r="G227" s="48" t="s">
        <v>239</v>
      </c>
      <c r="H227" s="48" t="s">
        <v>11</v>
      </c>
      <c r="I227" s="48" t="s">
        <v>8</v>
      </c>
      <c r="J227" s="236">
        <v>96.979545411447674</v>
      </c>
      <c r="K227" s="236">
        <v>96.979550000000003</v>
      </c>
      <c r="L227" s="236" t="s">
        <v>4</v>
      </c>
      <c r="M227" s="236" t="s">
        <v>4</v>
      </c>
      <c r="N227" s="236" t="s">
        <v>4</v>
      </c>
      <c r="O227" s="236" t="s">
        <v>4</v>
      </c>
      <c r="P227" s="236" t="s">
        <v>4</v>
      </c>
      <c r="Q227" s="236" t="s">
        <v>4</v>
      </c>
      <c r="R227" s="236" t="s">
        <v>4</v>
      </c>
      <c r="S227" s="236" t="s">
        <v>4</v>
      </c>
      <c r="T227" s="236" t="s">
        <v>4</v>
      </c>
      <c r="U227" s="236" t="s">
        <v>4</v>
      </c>
      <c r="V227" s="236" t="s">
        <v>4</v>
      </c>
      <c r="W227" s="236" t="s">
        <v>4</v>
      </c>
      <c r="X227" s="291">
        <v>96.979545411447674</v>
      </c>
      <c r="Y227" s="236">
        <v>96.979550000000003</v>
      </c>
    </row>
    <row r="228" spans="1:25">
      <c r="A228" s="32" t="s">
        <v>23</v>
      </c>
      <c r="B228" s="32" t="s">
        <v>32</v>
      </c>
      <c r="C228" s="328" t="s">
        <v>259</v>
      </c>
      <c r="D228" s="235">
        <v>1.2413700000000001</v>
      </c>
      <c r="E228" s="48" t="s">
        <v>255</v>
      </c>
      <c r="F228" s="48" t="s">
        <v>241</v>
      </c>
      <c r="G228" s="48" t="s">
        <v>239</v>
      </c>
      <c r="H228" s="48" t="s">
        <v>11</v>
      </c>
      <c r="I228" s="48" t="s">
        <v>8</v>
      </c>
      <c r="J228" s="236">
        <v>108.35485783490202</v>
      </c>
      <c r="K228" s="236">
        <v>108.35486</v>
      </c>
      <c r="L228" s="236" t="s">
        <v>4</v>
      </c>
      <c r="M228" s="236" t="s">
        <v>4</v>
      </c>
      <c r="N228" s="236" t="s">
        <v>4</v>
      </c>
      <c r="O228" s="236" t="s">
        <v>4</v>
      </c>
      <c r="P228" s="236" t="s">
        <v>4</v>
      </c>
      <c r="Q228" s="236" t="s">
        <v>4</v>
      </c>
      <c r="R228" s="236" t="s">
        <v>4</v>
      </c>
      <c r="S228" s="236" t="s">
        <v>4</v>
      </c>
      <c r="T228" s="236" t="s">
        <v>4</v>
      </c>
      <c r="U228" s="236" t="s">
        <v>4</v>
      </c>
      <c r="V228" s="236" t="s">
        <v>4</v>
      </c>
      <c r="W228" s="236" t="s">
        <v>4</v>
      </c>
      <c r="X228" s="291">
        <v>108.35485783490202</v>
      </c>
      <c r="Y228" s="236">
        <v>108.35486</v>
      </c>
    </row>
    <row r="229" spans="1:25">
      <c r="A229" s="32" t="s">
        <v>23</v>
      </c>
      <c r="B229" s="32" t="s">
        <v>32</v>
      </c>
      <c r="C229" s="328" t="s">
        <v>260</v>
      </c>
      <c r="D229" s="235">
        <v>1.2413700000000001</v>
      </c>
      <c r="E229" s="48" t="s">
        <v>255</v>
      </c>
      <c r="F229" s="48" t="s">
        <v>241</v>
      </c>
      <c r="G229" s="48" t="s">
        <v>239</v>
      </c>
      <c r="H229" s="48" t="s">
        <v>11</v>
      </c>
      <c r="I229" s="48" t="s">
        <v>8</v>
      </c>
      <c r="J229" s="236">
        <v>91.814293620550913</v>
      </c>
      <c r="K229" s="236">
        <v>91.81429</v>
      </c>
      <c r="L229" s="236" t="s">
        <v>4</v>
      </c>
      <c r="M229" s="236" t="s">
        <v>4</v>
      </c>
      <c r="N229" s="236" t="s">
        <v>4</v>
      </c>
      <c r="O229" s="236" t="s">
        <v>4</v>
      </c>
      <c r="P229" s="236" t="s">
        <v>4</v>
      </c>
      <c r="Q229" s="236" t="s">
        <v>4</v>
      </c>
      <c r="R229" s="236" t="s">
        <v>4</v>
      </c>
      <c r="S229" s="236" t="s">
        <v>4</v>
      </c>
      <c r="T229" s="236" t="s">
        <v>4</v>
      </c>
      <c r="U229" s="236" t="s">
        <v>4</v>
      </c>
      <c r="V229" s="236" t="s">
        <v>4</v>
      </c>
      <c r="W229" s="236" t="s">
        <v>4</v>
      </c>
      <c r="X229" s="291">
        <v>91.814293620550913</v>
      </c>
      <c r="Y229" s="236">
        <v>91.81429</v>
      </c>
    </row>
    <row r="230" spans="1:25">
      <c r="A230" s="32" t="s">
        <v>23</v>
      </c>
      <c r="B230" s="32" t="s">
        <v>32</v>
      </c>
      <c r="C230" s="328" t="s">
        <v>261</v>
      </c>
      <c r="D230" s="235">
        <v>1.2413700000000001</v>
      </c>
      <c r="E230" s="48" t="s">
        <v>255</v>
      </c>
      <c r="F230" s="48" t="s">
        <v>241</v>
      </c>
      <c r="G230" s="48" t="s">
        <v>239</v>
      </c>
      <c r="H230" s="48" t="s">
        <v>11</v>
      </c>
      <c r="I230" s="48" t="s">
        <v>8</v>
      </c>
      <c r="J230" s="236">
        <v>107.9514142566197</v>
      </c>
      <c r="K230" s="236">
        <v>107.95141</v>
      </c>
      <c r="L230" s="236" t="s">
        <v>4</v>
      </c>
      <c r="M230" s="236" t="s">
        <v>4</v>
      </c>
      <c r="N230" s="236" t="s">
        <v>4</v>
      </c>
      <c r="O230" s="236" t="s">
        <v>4</v>
      </c>
      <c r="P230" s="236" t="s">
        <v>4</v>
      </c>
      <c r="Q230" s="236" t="s">
        <v>4</v>
      </c>
      <c r="R230" s="236" t="s">
        <v>4</v>
      </c>
      <c r="S230" s="236" t="s">
        <v>4</v>
      </c>
      <c r="T230" s="236" t="s">
        <v>4</v>
      </c>
      <c r="U230" s="236" t="s">
        <v>4</v>
      </c>
      <c r="V230" s="236" t="s">
        <v>4</v>
      </c>
      <c r="W230" s="236" t="s">
        <v>4</v>
      </c>
      <c r="X230" s="291">
        <v>107.9514142566197</v>
      </c>
      <c r="Y230" s="236">
        <v>107.95141</v>
      </c>
    </row>
    <row r="231" spans="1:25">
      <c r="A231" s="32" t="s">
        <v>23</v>
      </c>
      <c r="B231" s="32" t="s">
        <v>32</v>
      </c>
      <c r="C231" s="328" t="s">
        <v>262</v>
      </c>
      <c r="D231" s="235">
        <v>1.2413700000000001</v>
      </c>
      <c r="E231" s="48" t="s">
        <v>255</v>
      </c>
      <c r="F231" s="48" t="s">
        <v>241</v>
      </c>
      <c r="G231" s="48" t="s">
        <v>239</v>
      </c>
      <c r="H231" s="48" t="s">
        <v>11</v>
      </c>
      <c r="I231" s="48" t="s">
        <v>8</v>
      </c>
      <c r="J231" s="236">
        <v>108.13117720108339</v>
      </c>
      <c r="K231" s="236">
        <v>108.13118</v>
      </c>
      <c r="L231" s="236" t="s">
        <v>4</v>
      </c>
      <c r="M231" s="236" t="s">
        <v>4</v>
      </c>
      <c r="N231" s="236" t="s">
        <v>4</v>
      </c>
      <c r="O231" s="236" t="s">
        <v>4</v>
      </c>
      <c r="P231" s="236" t="s">
        <v>4</v>
      </c>
      <c r="Q231" s="236" t="s">
        <v>4</v>
      </c>
      <c r="R231" s="236" t="s">
        <v>4</v>
      </c>
      <c r="S231" s="236" t="s">
        <v>4</v>
      </c>
      <c r="T231" s="236" t="s">
        <v>4</v>
      </c>
      <c r="U231" s="236" t="s">
        <v>4</v>
      </c>
      <c r="V231" s="236" t="s">
        <v>4</v>
      </c>
      <c r="W231" s="236" t="s">
        <v>4</v>
      </c>
      <c r="X231" s="291">
        <v>108.13117720108339</v>
      </c>
      <c r="Y231" s="236">
        <v>108.13118</v>
      </c>
    </row>
    <row r="232" spans="1:25">
      <c r="A232" s="32" t="s">
        <v>23</v>
      </c>
      <c r="B232" s="32" t="s">
        <v>32</v>
      </c>
      <c r="C232" s="328" t="s">
        <v>263</v>
      </c>
      <c r="D232" s="235">
        <v>1.2413700000000001</v>
      </c>
      <c r="E232" s="48" t="s">
        <v>255</v>
      </c>
      <c r="F232" s="48" t="s">
        <v>241</v>
      </c>
      <c r="G232" s="48" t="s">
        <v>239</v>
      </c>
      <c r="H232" s="48" t="s">
        <v>11</v>
      </c>
      <c r="I232" s="48" t="s">
        <v>8</v>
      </c>
      <c r="J232" s="236">
        <v>129.57091681821282</v>
      </c>
      <c r="K232" s="236">
        <v>129.57092</v>
      </c>
      <c r="L232" s="236" t="s">
        <v>4</v>
      </c>
      <c r="M232" s="236" t="s">
        <v>4</v>
      </c>
      <c r="N232" s="236" t="s">
        <v>4</v>
      </c>
      <c r="O232" s="236" t="s">
        <v>4</v>
      </c>
      <c r="P232" s="236" t="s">
        <v>4</v>
      </c>
      <c r="Q232" s="236" t="s">
        <v>4</v>
      </c>
      <c r="R232" s="236" t="s">
        <v>4</v>
      </c>
      <c r="S232" s="236" t="s">
        <v>4</v>
      </c>
      <c r="T232" s="236" t="s">
        <v>4</v>
      </c>
      <c r="U232" s="236" t="s">
        <v>4</v>
      </c>
      <c r="V232" s="236" t="s">
        <v>4</v>
      </c>
      <c r="W232" s="236" t="s">
        <v>4</v>
      </c>
      <c r="X232" s="291">
        <v>129.57091681821282</v>
      </c>
      <c r="Y232" s="236">
        <v>129.57092</v>
      </c>
    </row>
    <row r="233" spans="1:25">
      <c r="A233" s="32" t="s">
        <v>23</v>
      </c>
      <c r="B233" s="32" t="s">
        <v>32</v>
      </c>
      <c r="C233" s="328" t="s">
        <v>264</v>
      </c>
      <c r="D233" s="235">
        <v>1.2413700000000001</v>
      </c>
      <c r="E233" s="48" t="s">
        <v>255</v>
      </c>
      <c r="F233" s="48" t="s">
        <v>241</v>
      </c>
      <c r="G233" s="48" t="s">
        <v>239</v>
      </c>
      <c r="H233" s="48" t="s">
        <v>11</v>
      </c>
      <c r="I233" s="48" t="s">
        <v>8</v>
      </c>
      <c r="J233" s="236">
        <v>125.17484551078704</v>
      </c>
      <c r="K233" s="236">
        <v>125.17485000000001</v>
      </c>
      <c r="L233" s="236" t="s">
        <v>4</v>
      </c>
      <c r="M233" s="236" t="s">
        <v>4</v>
      </c>
      <c r="N233" s="236" t="s">
        <v>4</v>
      </c>
      <c r="O233" s="236" t="s">
        <v>4</v>
      </c>
      <c r="P233" s="236" t="s">
        <v>4</v>
      </c>
      <c r="Q233" s="236" t="s">
        <v>4</v>
      </c>
      <c r="R233" s="236" t="s">
        <v>4</v>
      </c>
      <c r="S233" s="236" t="s">
        <v>4</v>
      </c>
      <c r="T233" s="236" t="s">
        <v>4</v>
      </c>
      <c r="U233" s="236" t="s">
        <v>4</v>
      </c>
      <c r="V233" s="236" t="s">
        <v>4</v>
      </c>
      <c r="W233" s="236" t="s">
        <v>4</v>
      </c>
      <c r="X233" s="291">
        <v>125.17484551078704</v>
      </c>
      <c r="Y233" s="236">
        <v>125.17485000000001</v>
      </c>
    </row>
    <row r="234" spans="1:25">
      <c r="A234" s="32" t="s">
        <v>19</v>
      </c>
      <c r="B234" s="32" t="s">
        <v>32</v>
      </c>
      <c r="C234" s="328" t="s">
        <v>265</v>
      </c>
      <c r="D234" s="235">
        <v>10</v>
      </c>
      <c r="E234" s="48" t="s">
        <v>265</v>
      </c>
      <c r="F234" s="48" t="s">
        <v>241</v>
      </c>
      <c r="G234" s="48" t="s">
        <v>239</v>
      </c>
      <c r="H234" s="48" t="s">
        <v>11</v>
      </c>
      <c r="I234" s="48" t="s">
        <v>8</v>
      </c>
      <c r="J234" s="236" t="s">
        <v>4</v>
      </c>
      <c r="K234" s="236" t="s">
        <v>4</v>
      </c>
      <c r="L234" s="236">
        <v>102.97709478128043</v>
      </c>
      <c r="M234" s="236">
        <v>102.97709</v>
      </c>
      <c r="N234" s="236" t="s">
        <v>4</v>
      </c>
      <c r="O234" s="236" t="s">
        <v>4</v>
      </c>
      <c r="P234" s="236" t="s">
        <v>4</v>
      </c>
      <c r="Q234" s="236" t="s">
        <v>4</v>
      </c>
      <c r="R234" s="236" t="s">
        <v>4</v>
      </c>
      <c r="S234" s="236" t="s">
        <v>4</v>
      </c>
      <c r="T234" s="236" t="s">
        <v>4</v>
      </c>
      <c r="U234" s="236" t="s">
        <v>4</v>
      </c>
      <c r="V234" s="236" t="s">
        <v>4</v>
      </c>
      <c r="W234" s="236" t="s">
        <v>4</v>
      </c>
      <c r="X234" s="291">
        <v>102.97709478128043</v>
      </c>
      <c r="Y234" s="236">
        <v>102.97709</v>
      </c>
    </row>
    <row r="235" spans="1:25">
      <c r="A235" s="32" t="s">
        <v>23</v>
      </c>
      <c r="B235" s="32" t="s">
        <v>32</v>
      </c>
      <c r="C235" s="328" t="s">
        <v>266</v>
      </c>
      <c r="D235" s="235">
        <v>2.1544300000000001</v>
      </c>
      <c r="E235" s="48" t="s">
        <v>265</v>
      </c>
      <c r="F235" s="48" t="s">
        <v>241</v>
      </c>
      <c r="G235" s="48" t="s">
        <v>239</v>
      </c>
      <c r="H235" s="48" t="s">
        <v>11</v>
      </c>
      <c r="I235" s="48" t="s">
        <v>8</v>
      </c>
      <c r="J235" s="236">
        <v>104.79157749537062</v>
      </c>
      <c r="K235" s="236">
        <v>104.79158</v>
      </c>
      <c r="L235" s="236" t="s">
        <v>4</v>
      </c>
      <c r="M235" s="236" t="s">
        <v>4</v>
      </c>
      <c r="N235" s="236" t="s">
        <v>4</v>
      </c>
      <c r="O235" s="236" t="s">
        <v>4</v>
      </c>
      <c r="P235" s="236" t="s">
        <v>4</v>
      </c>
      <c r="Q235" s="236" t="s">
        <v>4</v>
      </c>
      <c r="R235" s="236" t="s">
        <v>4</v>
      </c>
      <c r="S235" s="236" t="s">
        <v>4</v>
      </c>
      <c r="T235" s="236" t="s">
        <v>4</v>
      </c>
      <c r="U235" s="236" t="s">
        <v>4</v>
      </c>
      <c r="V235" s="236" t="s">
        <v>4</v>
      </c>
      <c r="W235" s="236" t="s">
        <v>4</v>
      </c>
      <c r="X235" s="291">
        <v>104.79157749537062</v>
      </c>
      <c r="Y235" s="236">
        <v>104.79158</v>
      </c>
    </row>
    <row r="236" spans="1:25">
      <c r="A236" s="32" t="s">
        <v>23</v>
      </c>
      <c r="B236" s="32" t="s">
        <v>32</v>
      </c>
      <c r="C236" s="328" t="s">
        <v>267</v>
      </c>
      <c r="D236" s="235">
        <v>2.1544300000000001</v>
      </c>
      <c r="E236" s="48" t="s">
        <v>265</v>
      </c>
      <c r="F236" s="48" t="s">
        <v>241</v>
      </c>
      <c r="G236" s="48" t="s">
        <v>239</v>
      </c>
      <c r="H236" s="48" t="s">
        <v>11</v>
      </c>
      <c r="I236" s="48" t="s">
        <v>8</v>
      </c>
      <c r="J236" s="236">
        <v>116.22111954603115</v>
      </c>
      <c r="K236" s="236">
        <v>116.22112</v>
      </c>
      <c r="L236" s="236" t="s">
        <v>4</v>
      </c>
      <c r="M236" s="236" t="s">
        <v>4</v>
      </c>
      <c r="N236" s="236" t="s">
        <v>4</v>
      </c>
      <c r="O236" s="236" t="s">
        <v>4</v>
      </c>
      <c r="P236" s="236" t="s">
        <v>4</v>
      </c>
      <c r="Q236" s="236" t="s">
        <v>4</v>
      </c>
      <c r="R236" s="236" t="s">
        <v>4</v>
      </c>
      <c r="S236" s="236" t="s">
        <v>4</v>
      </c>
      <c r="T236" s="236" t="s">
        <v>4</v>
      </c>
      <c r="U236" s="236" t="s">
        <v>4</v>
      </c>
      <c r="V236" s="236" t="s">
        <v>4</v>
      </c>
      <c r="W236" s="236" t="s">
        <v>4</v>
      </c>
      <c r="X236" s="291">
        <v>116.22111954603115</v>
      </c>
      <c r="Y236" s="236">
        <v>116.22112</v>
      </c>
    </row>
    <row r="237" spans="1:25">
      <c r="A237" s="32" t="s">
        <v>23</v>
      </c>
      <c r="B237" s="32" t="s">
        <v>32</v>
      </c>
      <c r="C237" s="328" t="s">
        <v>268</v>
      </c>
      <c r="D237" s="235">
        <v>2.1544300000000001</v>
      </c>
      <c r="E237" s="48" t="s">
        <v>265</v>
      </c>
      <c r="F237" s="48" t="s">
        <v>241</v>
      </c>
      <c r="G237" s="48" t="s">
        <v>239</v>
      </c>
      <c r="H237" s="48" t="s">
        <v>11</v>
      </c>
      <c r="I237" s="48" t="s">
        <v>8</v>
      </c>
      <c r="J237" s="236">
        <v>89.662423420729112</v>
      </c>
      <c r="K237" s="236">
        <v>89.662419999999997</v>
      </c>
      <c r="L237" s="236" t="s">
        <v>4</v>
      </c>
      <c r="M237" s="236" t="s">
        <v>4</v>
      </c>
      <c r="N237" s="236" t="s">
        <v>4</v>
      </c>
      <c r="O237" s="236" t="s">
        <v>4</v>
      </c>
      <c r="P237" s="236" t="s">
        <v>4</v>
      </c>
      <c r="Q237" s="236" t="s">
        <v>4</v>
      </c>
      <c r="R237" s="236" t="s">
        <v>4</v>
      </c>
      <c r="S237" s="236" t="s">
        <v>4</v>
      </c>
      <c r="T237" s="236" t="s">
        <v>4</v>
      </c>
      <c r="U237" s="236" t="s">
        <v>4</v>
      </c>
      <c r="V237" s="236" t="s">
        <v>4</v>
      </c>
      <c r="W237" s="236" t="s">
        <v>4</v>
      </c>
      <c r="X237" s="291">
        <v>89.662423420729112</v>
      </c>
      <c r="Y237" s="236">
        <v>89.662419999999997</v>
      </c>
    </row>
    <row r="238" spans="1:25">
      <c r="A238" s="32" t="s">
        <v>19</v>
      </c>
      <c r="B238" s="32" t="s">
        <v>32</v>
      </c>
      <c r="C238" s="328" t="s">
        <v>269</v>
      </c>
      <c r="D238" s="235">
        <v>4</v>
      </c>
      <c r="E238" s="48" t="s">
        <v>269</v>
      </c>
      <c r="F238" s="48" t="s">
        <v>241</v>
      </c>
      <c r="G238" s="48" t="s">
        <v>239</v>
      </c>
      <c r="H238" s="48" t="s">
        <v>11</v>
      </c>
      <c r="I238" s="48" t="s">
        <v>8</v>
      </c>
      <c r="J238" s="236" t="s">
        <v>4</v>
      </c>
      <c r="K238" s="236" t="s">
        <v>4</v>
      </c>
      <c r="L238" s="236">
        <v>113.164355677678</v>
      </c>
      <c r="M238" s="236">
        <v>113.16436</v>
      </c>
      <c r="N238" s="236" t="s">
        <v>4</v>
      </c>
      <c r="O238" s="236" t="s">
        <v>4</v>
      </c>
      <c r="P238" s="236" t="s">
        <v>4</v>
      </c>
      <c r="Q238" s="236" t="s">
        <v>4</v>
      </c>
      <c r="R238" s="236" t="s">
        <v>4</v>
      </c>
      <c r="S238" s="236" t="s">
        <v>4</v>
      </c>
      <c r="T238" s="236" t="s">
        <v>4</v>
      </c>
      <c r="U238" s="236" t="s">
        <v>4</v>
      </c>
      <c r="V238" s="236" t="s">
        <v>4</v>
      </c>
      <c r="W238" s="236" t="s">
        <v>4</v>
      </c>
      <c r="X238" s="291">
        <v>113.164355677678</v>
      </c>
      <c r="Y238" s="236">
        <v>113.16436</v>
      </c>
    </row>
    <row r="239" spans="1:25">
      <c r="A239" s="32" t="s">
        <v>23</v>
      </c>
      <c r="B239" s="32" t="s">
        <v>32</v>
      </c>
      <c r="C239" s="328" t="s">
        <v>270</v>
      </c>
      <c r="D239" s="235">
        <v>1.5873999999999999</v>
      </c>
      <c r="E239" s="48" t="s">
        <v>269</v>
      </c>
      <c r="F239" s="48" t="s">
        <v>241</v>
      </c>
      <c r="G239" s="48" t="s">
        <v>239</v>
      </c>
      <c r="H239" s="48" t="s">
        <v>11</v>
      </c>
      <c r="I239" s="48" t="s">
        <v>8</v>
      </c>
      <c r="J239" s="236">
        <v>127.1157529535088</v>
      </c>
      <c r="K239" s="236">
        <v>127.11575000000001</v>
      </c>
      <c r="L239" s="236" t="s">
        <v>4</v>
      </c>
      <c r="M239" s="236" t="s">
        <v>4</v>
      </c>
      <c r="N239" s="236" t="s">
        <v>4</v>
      </c>
      <c r="O239" s="236" t="s">
        <v>4</v>
      </c>
      <c r="P239" s="236" t="s">
        <v>4</v>
      </c>
      <c r="Q239" s="236" t="s">
        <v>4</v>
      </c>
      <c r="R239" s="236" t="s">
        <v>4</v>
      </c>
      <c r="S239" s="236" t="s">
        <v>4</v>
      </c>
      <c r="T239" s="236" t="s">
        <v>4</v>
      </c>
      <c r="U239" s="236" t="s">
        <v>4</v>
      </c>
      <c r="V239" s="236" t="s">
        <v>4</v>
      </c>
      <c r="W239" s="236" t="s">
        <v>4</v>
      </c>
      <c r="X239" s="291">
        <v>127.1157529535088</v>
      </c>
      <c r="Y239" s="236">
        <v>127.11575000000001</v>
      </c>
    </row>
    <row r="240" spans="1:25">
      <c r="A240" s="32" t="s">
        <v>23</v>
      </c>
      <c r="B240" s="32" t="s">
        <v>32</v>
      </c>
      <c r="C240" s="328" t="s">
        <v>271</v>
      </c>
      <c r="D240" s="235">
        <v>1.5873999999999999</v>
      </c>
      <c r="E240" s="48" t="s">
        <v>269</v>
      </c>
      <c r="F240" s="48" t="s">
        <v>241</v>
      </c>
      <c r="G240" s="48" t="s">
        <v>239</v>
      </c>
      <c r="H240" s="48" t="s">
        <v>11</v>
      </c>
      <c r="I240" s="48" t="s">
        <v>8</v>
      </c>
      <c r="J240" s="236">
        <v>107.70269382216719</v>
      </c>
      <c r="K240" s="236">
        <v>107.70269</v>
      </c>
      <c r="L240" s="236" t="s">
        <v>4</v>
      </c>
      <c r="M240" s="236" t="s">
        <v>4</v>
      </c>
      <c r="N240" s="236" t="s">
        <v>4</v>
      </c>
      <c r="O240" s="236" t="s">
        <v>4</v>
      </c>
      <c r="P240" s="236" t="s">
        <v>4</v>
      </c>
      <c r="Q240" s="236" t="s">
        <v>4</v>
      </c>
      <c r="R240" s="236" t="s">
        <v>4</v>
      </c>
      <c r="S240" s="236" t="s">
        <v>4</v>
      </c>
      <c r="T240" s="236" t="s">
        <v>4</v>
      </c>
      <c r="U240" s="236" t="s">
        <v>4</v>
      </c>
      <c r="V240" s="236" t="s">
        <v>4</v>
      </c>
      <c r="W240" s="236" t="s">
        <v>4</v>
      </c>
      <c r="X240" s="291">
        <v>107.70269382216719</v>
      </c>
      <c r="Y240" s="236">
        <v>107.70269</v>
      </c>
    </row>
    <row r="241" spans="1:25">
      <c r="A241" s="32" t="s">
        <v>23</v>
      </c>
      <c r="B241" s="32" t="s">
        <v>32</v>
      </c>
      <c r="C241" s="328" t="s">
        <v>272</v>
      </c>
      <c r="D241" s="235">
        <v>1.5873999999999999</v>
      </c>
      <c r="E241" s="48" t="s">
        <v>269</v>
      </c>
      <c r="F241" s="48" t="s">
        <v>241</v>
      </c>
      <c r="G241" s="48" t="s">
        <v>239</v>
      </c>
      <c r="H241" s="48" t="s">
        <v>11</v>
      </c>
      <c r="I241" s="48" t="s">
        <v>8</v>
      </c>
      <c r="J241" s="236">
        <v>105.85296441319049</v>
      </c>
      <c r="K241" s="236">
        <v>105.85296</v>
      </c>
      <c r="L241" s="236" t="s">
        <v>4</v>
      </c>
      <c r="M241" s="236" t="s">
        <v>4</v>
      </c>
      <c r="N241" s="236" t="s">
        <v>4</v>
      </c>
      <c r="O241" s="236" t="s">
        <v>4</v>
      </c>
      <c r="P241" s="236" t="s">
        <v>4</v>
      </c>
      <c r="Q241" s="236" t="s">
        <v>4</v>
      </c>
      <c r="R241" s="236" t="s">
        <v>4</v>
      </c>
      <c r="S241" s="236" t="s">
        <v>4</v>
      </c>
      <c r="T241" s="236" t="s">
        <v>4</v>
      </c>
      <c r="U241" s="236" t="s">
        <v>4</v>
      </c>
      <c r="V241" s="236" t="s">
        <v>4</v>
      </c>
      <c r="W241" s="236" t="s">
        <v>4</v>
      </c>
      <c r="X241" s="291">
        <v>105.85296441319049</v>
      </c>
      <c r="Y241" s="236">
        <v>105.85296</v>
      </c>
    </row>
    <row r="242" spans="1:25">
      <c r="A242" s="32" t="s">
        <v>19</v>
      </c>
      <c r="B242" s="32" t="s">
        <v>32</v>
      </c>
      <c r="C242" s="328" t="s">
        <v>273</v>
      </c>
      <c r="D242" s="235">
        <v>11</v>
      </c>
      <c r="E242" s="48" t="s">
        <v>273</v>
      </c>
      <c r="F242" s="48" t="s">
        <v>241</v>
      </c>
      <c r="G242" s="48" t="s">
        <v>239</v>
      </c>
      <c r="H242" s="48" t="s">
        <v>11</v>
      </c>
      <c r="I242" s="48" t="s">
        <v>8</v>
      </c>
      <c r="J242" s="236" t="s">
        <v>4</v>
      </c>
      <c r="K242" s="236" t="s">
        <v>4</v>
      </c>
      <c r="L242" s="236">
        <v>111.07125845939922</v>
      </c>
      <c r="M242" s="236">
        <v>111.07126</v>
      </c>
      <c r="N242" s="236" t="s">
        <v>4</v>
      </c>
      <c r="O242" s="236" t="s">
        <v>4</v>
      </c>
      <c r="P242" s="236" t="s">
        <v>4</v>
      </c>
      <c r="Q242" s="236" t="s">
        <v>4</v>
      </c>
      <c r="R242" s="236" t="s">
        <v>4</v>
      </c>
      <c r="S242" s="236" t="s">
        <v>4</v>
      </c>
      <c r="T242" s="236" t="s">
        <v>4</v>
      </c>
      <c r="U242" s="236" t="s">
        <v>4</v>
      </c>
      <c r="V242" s="236" t="s">
        <v>4</v>
      </c>
      <c r="W242" s="236" t="s">
        <v>4</v>
      </c>
      <c r="X242" s="291">
        <v>111.07125845939922</v>
      </c>
      <c r="Y242" s="236">
        <v>111.07126</v>
      </c>
    </row>
    <row r="243" spans="1:25">
      <c r="A243" s="32" t="s">
        <v>23</v>
      </c>
      <c r="B243" s="32" t="s">
        <v>32</v>
      </c>
      <c r="C243" s="328" t="s">
        <v>274</v>
      </c>
      <c r="D243" s="235">
        <v>1.8211599999999999</v>
      </c>
      <c r="E243" s="48" t="s">
        <v>273</v>
      </c>
      <c r="F243" s="48" t="s">
        <v>241</v>
      </c>
      <c r="G243" s="48" t="s">
        <v>239</v>
      </c>
      <c r="H243" s="48" t="s">
        <v>11</v>
      </c>
      <c r="I243" s="48" t="s">
        <v>8</v>
      </c>
      <c r="J243" s="236">
        <v>120.43125288754074</v>
      </c>
      <c r="K243" s="236">
        <v>120.43125000000001</v>
      </c>
      <c r="L243" s="236" t="s">
        <v>4</v>
      </c>
      <c r="M243" s="236" t="s">
        <v>4</v>
      </c>
      <c r="N243" s="236" t="s">
        <v>4</v>
      </c>
      <c r="O243" s="236" t="s">
        <v>4</v>
      </c>
      <c r="P243" s="236" t="s">
        <v>4</v>
      </c>
      <c r="Q243" s="236" t="s">
        <v>4</v>
      </c>
      <c r="R243" s="236" t="s">
        <v>4</v>
      </c>
      <c r="S243" s="236" t="s">
        <v>4</v>
      </c>
      <c r="T243" s="236" t="s">
        <v>4</v>
      </c>
      <c r="U243" s="236" t="s">
        <v>4</v>
      </c>
      <c r="V243" s="236" t="s">
        <v>4</v>
      </c>
      <c r="W243" s="236" t="s">
        <v>4</v>
      </c>
      <c r="X243" s="291">
        <v>120.43125288754074</v>
      </c>
      <c r="Y243" s="236">
        <v>120.43125000000001</v>
      </c>
    </row>
    <row r="244" spans="1:25">
      <c r="A244" s="32" t="s">
        <v>23</v>
      </c>
      <c r="B244" s="32" t="s">
        <v>32</v>
      </c>
      <c r="C244" s="328" t="s">
        <v>275</v>
      </c>
      <c r="D244" s="235">
        <v>1.8211599999999999</v>
      </c>
      <c r="E244" s="48" t="s">
        <v>273</v>
      </c>
      <c r="F244" s="48" t="s">
        <v>241</v>
      </c>
      <c r="G244" s="48" t="s">
        <v>239</v>
      </c>
      <c r="H244" s="48" t="s">
        <v>11</v>
      </c>
      <c r="I244" s="48" t="s">
        <v>8</v>
      </c>
      <c r="J244" s="236">
        <v>121.43619974647088</v>
      </c>
      <c r="K244" s="236">
        <v>121.4362</v>
      </c>
      <c r="L244" s="236" t="s">
        <v>4</v>
      </c>
      <c r="M244" s="236" t="s">
        <v>4</v>
      </c>
      <c r="N244" s="236" t="s">
        <v>4</v>
      </c>
      <c r="O244" s="236" t="s">
        <v>4</v>
      </c>
      <c r="P244" s="236" t="s">
        <v>4</v>
      </c>
      <c r="Q244" s="236" t="s">
        <v>4</v>
      </c>
      <c r="R244" s="236" t="s">
        <v>4</v>
      </c>
      <c r="S244" s="236" t="s">
        <v>4</v>
      </c>
      <c r="T244" s="236" t="s">
        <v>4</v>
      </c>
      <c r="U244" s="236" t="s">
        <v>4</v>
      </c>
      <c r="V244" s="236" t="s">
        <v>4</v>
      </c>
      <c r="W244" s="236" t="s">
        <v>4</v>
      </c>
      <c r="X244" s="291">
        <v>121.43619974647088</v>
      </c>
      <c r="Y244" s="236">
        <v>121.4362</v>
      </c>
    </row>
    <row r="245" spans="1:25">
      <c r="A245" s="32" t="s">
        <v>23</v>
      </c>
      <c r="B245" s="32" t="s">
        <v>32</v>
      </c>
      <c r="C245" s="328" t="s">
        <v>276</v>
      </c>
      <c r="D245" s="235">
        <v>1.8211599999999999</v>
      </c>
      <c r="E245" s="48" t="s">
        <v>273</v>
      </c>
      <c r="F245" s="48" t="s">
        <v>241</v>
      </c>
      <c r="G245" s="48" t="s">
        <v>239</v>
      </c>
      <c r="H245" s="48" t="s">
        <v>11</v>
      </c>
      <c r="I245" s="48" t="s">
        <v>8</v>
      </c>
      <c r="J245" s="236">
        <v>106.94292435531041</v>
      </c>
      <c r="K245" s="236">
        <v>106.94292</v>
      </c>
      <c r="L245" s="236" t="s">
        <v>4</v>
      </c>
      <c r="M245" s="236" t="s">
        <v>4</v>
      </c>
      <c r="N245" s="236" t="s">
        <v>4</v>
      </c>
      <c r="O245" s="236" t="s">
        <v>4</v>
      </c>
      <c r="P245" s="236" t="s">
        <v>4</v>
      </c>
      <c r="Q245" s="236" t="s">
        <v>4</v>
      </c>
      <c r="R245" s="236" t="s">
        <v>4</v>
      </c>
      <c r="S245" s="236" t="s">
        <v>4</v>
      </c>
      <c r="T245" s="236" t="s">
        <v>4</v>
      </c>
      <c r="U245" s="236" t="s">
        <v>4</v>
      </c>
      <c r="V245" s="236" t="s">
        <v>4</v>
      </c>
      <c r="W245" s="236" t="s">
        <v>4</v>
      </c>
      <c r="X245" s="291">
        <v>106.94292435531041</v>
      </c>
      <c r="Y245" s="236">
        <v>106.94292</v>
      </c>
    </row>
    <row r="246" spans="1:25">
      <c r="A246" s="32" t="s">
        <v>23</v>
      </c>
      <c r="B246" s="32" t="s">
        <v>32</v>
      </c>
      <c r="C246" s="328" t="s">
        <v>2147</v>
      </c>
      <c r="D246" s="235">
        <v>1.8211599999999999</v>
      </c>
      <c r="E246" s="48" t="s">
        <v>273</v>
      </c>
      <c r="F246" s="48" t="s">
        <v>241</v>
      </c>
      <c r="G246" s="48" t="s">
        <v>239</v>
      </c>
      <c r="H246" s="48" t="s">
        <v>11</v>
      </c>
      <c r="I246" s="48" t="s">
        <v>8</v>
      </c>
      <c r="J246" s="236">
        <v>97.312211439869685</v>
      </c>
      <c r="K246" s="236">
        <v>97.312209999999993</v>
      </c>
      <c r="L246" s="236" t="s">
        <v>4</v>
      </c>
      <c r="M246" s="236" t="s">
        <v>4</v>
      </c>
      <c r="N246" s="236" t="s">
        <v>4</v>
      </c>
      <c r="O246" s="236" t="s">
        <v>4</v>
      </c>
      <c r="P246" s="236" t="s">
        <v>4</v>
      </c>
      <c r="Q246" s="236" t="s">
        <v>4</v>
      </c>
      <c r="R246" s="236" t="s">
        <v>4</v>
      </c>
      <c r="S246" s="236" t="s">
        <v>4</v>
      </c>
      <c r="T246" s="236" t="s">
        <v>4</v>
      </c>
      <c r="U246" s="236" t="s">
        <v>4</v>
      </c>
      <c r="V246" s="236" t="s">
        <v>4</v>
      </c>
      <c r="W246" s="236" t="s">
        <v>4</v>
      </c>
      <c r="X246" s="291">
        <v>97.312211439869685</v>
      </c>
      <c r="Y246" s="236">
        <v>97.312209999999993</v>
      </c>
    </row>
    <row r="247" spans="1:25">
      <c r="A247" s="32" t="s">
        <v>19</v>
      </c>
      <c r="B247" s="32" t="s">
        <v>32</v>
      </c>
      <c r="C247" s="328" t="s">
        <v>277</v>
      </c>
      <c r="D247" s="235">
        <v>5</v>
      </c>
      <c r="E247" s="48" t="s">
        <v>277</v>
      </c>
      <c r="F247" s="48" t="s">
        <v>241</v>
      </c>
      <c r="G247" s="48" t="s">
        <v>239</v>
      </c>
      <c r="H247" s="48" t="s">
        <v>11</v>
      </c>
      <c r="I247" s="48" t="s">
        <v>8</v>
      </c>
      <c r="J247" s="236" t="s">
        <v>4</v>
      </c>
      <c r="K247" s="236" t="s">
        <v>4</v>
      </c>
      <c r="L247" s="236">
        <v>143.25475521103209</v>
      </c>
      <c r="M247" s="236">
        <v>143.25476</v>
      </c>
      <c r="N247" s="236" t="s">
        <v>4</v>
      </c>
      <c r="O247" s="236" t="s">
        <v>4</v>
      </c>
      <c r="P247" s="236" t="s">
        <v>4</v>
      </c>
      <c r="Q247" s="236" t="s">
        <v>4</v>
      </c>
      <c r="R247" s="236" t="s">
        <v>4</v>
      </c>
      <c r="S247" s="236" t="s">
        <v>4</v>
      </c>
      <c r="T247" s="236" t="s">
        <v>4</v>
      </c>
      <c r="U247" s="236" t="s">
        <v>4</v>
      </c>
      <c r="V247" s="236" t="s">
        <v>4</v>
      </c>
      <c r="W247" s="236" t="s">
        <v>4</v>
      </c>
      <c r="X247" s="291">
        <v>143.25475521103209</v>
      </c>
      <c r="Y247" s="236">
        <v>143.25476</v>
      </c>
    </row>
    <row r="248" spans="1:25">
      <c r="A248" s="32" t="s">
        <v>23</v>
      </c>
      <c r="B248" s="32" t="s">
        <v>32</v>
      </c>
      <c r="C248" s="328" t="s">
        <v>278</v>
      </c>
      <c r="D248" s="235">
        <v>1.7099800000000001</v>
      </c>
      <c r="E248" s="48" t="s">
        <v>277</v>
      </c>
      <c r="F248" s="48" t="s">
        <v>241</v>
      </c>
      <c r="G248" s="48" t="s">
        <v>239</v>
      </c>
      <c r="H248" s="48" t="s">
        <v>11</v>
      </c>
      <c r="I248" s="48" t="s">
        <v>8</v>
      </c>
      <c r="J248" s="236">
        <v>116.37482689126834</v>
      </c>
      <c r="K248" s="236">
        <v>116.37483</v>
      </c>
      <c r="L248" s="236" t="s">
        <v>4</v>
      </c>
      <c r="M248" s="236" t="s">
        <v>4</v>
      </c>
      <c r="N248" s="236" t="s">
        <v>4</v>
      </c>
      <c r="O248" s="236" t="s">
        <v>4</v>
      </c>
      <c r="P248" s="236" t="s">
        <v>4</v>
      </c>
      <c r="Q248" s="236" t="s">
        <v>4</v>
      </c>
      <c r="R248" s="236" t="s">
        <v>4</v>
      </c>
      <c r="S248" s="236" t="s">
        <v>4</v>
      </c>
      <c r="T248" s="236" t="s">
        <v>4</v>
      </c>
      <c r="U248" s="236" t="s">
        <v>4</v>
      </c>
      <c r="V248" s="236" t="s">
        <v>4</v>
      </c>
      <c r="W248" s="236" t="s">
        <v>4</v>
      </c>
      <c r="X248" s="291">
        <v>116.37482689126834</v>
      </c>
      <c r="Y248" s="236">
        <v>116.37483</v>
      </c>
    </row>
    <row r="249" spans="1:25">
      <c r="A249" s="32" t="s">
        <v>23</v>
      </c>
      <c r="B249" s="32" t="s">
        <v>32</v>
      </c>
      <c r="C249" s="328" t="s">
        <v>279</v>
      </c>
      <c r="D249" s="235">
        <v>1.7099800000000001</v>
      </c>
      <c r="E249" s="48" t="s">
        <v>277</v>
      </c>
      <c r="F249" s="48" t="s">
        <v>241</v>
      </c>
      <c r="G249" s="48" t="s">
        <v>239</v>
      </c>
      <c r="H249" s="48" t="s">
        <v>11</v>
      </c>
      <c r="I249" s="48" t="s">
        <v>8</v>
      </c>
      <c r="J249" s="236">
        <v>103.66344590218507</v>
      </c>
      <c r="K249" s="236">
        <v>103.66345</v>
      </c>
      <c r="L249" s="236" t="s">
        <v>4</v>
      </c>
      <c r="M249" s="236" t="s">
        <v>4</v>
      </c>
      <c r="N249" s="236" t="s">
        <v>4</v>
      </c>
      <c r="O249" s="236" t="s">
        <v>4</v>
      </c>
      <c r="P249" s="236" t="s">
        <v>4</v>
      </c>
      <c r="Q249" s="236" t="s">
        <v>4</v>
      </c>
      <c r="R249" s="236" t="s">
        <v>4</v>
      </c>
      <c r="S249" s="236" t="s">
        <v>4</v>
      </c>
      <c r="T249" s="236" t="s">
        <v>4</v>
      </c>
      <c r="U249" s="236" t="s">
        <v>4</v>
      </c>
      <c r="V249" s="236" t="s">
        <v>4</v>
      </c>
      <c r="W249" s="236" t="s">
        <v>4</v>
      </c>
      <c r="X249" s="291">
        <v>103.66344590218507</v>
      </c>
      <c r="Y249" s="236">
        <v>103.66345</v>
      </c>
    </row>
    <row r="250" spans="1:25">
      <c r="A250" s="32" t="s">
        <v>23</v>
      </c>
      <c r="B250" s="32" t="s">
        <v>32</v>
      </c>
      <c r="C250" s="328" t="s">
        <v>280</v>
      </c>
      <c r="D250" s="235">
        <v>1.7099800000000001</v>
      </c>
      <c r="E250" s="48" t="s">
        <v>277</v>
      </c>
      <c r="F250" s="48" t="s">
        <v>241</v>
      </c>
      <c r="G250" s="48" t="s">
        <v>239</v>
      </c>
      <c r="H250" s="48" t="s">
        <v>11</v>
      </c>
      <c r="I250" s="48" t="s">
        <v>8</v>
      </c>
      <c r="J250" s="236">
        <v>243.69266167543626</v>
      </c>
      <c r="K250" s="236">
        <v>243.69265999999999</v>
      </c>
      <c r="L250" s="236" t="s">
        <v>4</v>
      </c>
      <c r="M250" s="236" t="s">
        <v>4</v>
      </c>
      <c r="N250" s="236" t="s">
        <v>4</v>
      </c>
      <c r="O250" s="236" t="s">
        <v>4</v>
      </c>
      <c r="P250" s="236" t="s">
        <v>4</v>
      </c>
      <c r="Q250" s="236" t="s">
        <v>4</v>
      </c>
      <c r="R250" s="236" t="s">
        <v>4</v>
      </c>
      <c r="S250" s="236" t="s">
        <v>4</v>
      </c>
      <c r="T250" s="236" t="s">
        <v>4</v>
      </c>
      <c r="U250" s="236" t="s">
        <v>4</v>
      </c>
      <c r="V250" s="236" t="s">
        <v>4</v>
      </c>
      <c r="W250" s="236" t="s">
        <v>4</v>
      </c>
      <c r="X250" s="291">
        <v>243.69266167543626</v>
      </c>
      <c r="Y250" s="236">
        <v>243.69265999999999</v>
      </c>
    </row>
    <row r="251" spans="1:25">
      <c r="A251" s="32" t="s">
        <v>16</v>
      </c>
      <c r="B251" s="32" t="s">
        <v>4</v>
      </c>
      <c r="C251" s="328" t="s">
        <v>281</v>
      </c>
      <c r="D251" s="235">
        <v>20</v>
      </c>
      <c r="E251" s="48" t="s">
        <v>4</v>
      </c>
      <c r="F251" s="48" t="s">
        <v>281</v>
      </c>
      <c r="G251" s="48" t="s">
        <v>239</v>
      </c>
      <c r="H251" s="48" t="s">
        <v>11</v>
      </c>
      <c r="I251" s="48" t="s">
        <v>8</v>
      </c>
      <c r="J251" s="236" t="s">
        <v>4</v>
      </c>
      <c r="K251" s="236" t="s">
        <v>4</v>
      </c>
      <c r="L251" s="236" t="s">
        <v>4</v>
      </c>
      <c r="M251" s="236" t="s">
        <v>4</v>
      </c>
      <c r="N251" s="236">
        <v>106.63386207982099</v>
      </c>
      <c r="O251" s="236">
        <v>106.63386</v>
      </c>
      <c r="P251" s="236" t="s">
        <v>4</v>
      </c>
      <c r="Q251" s="236" t="s">
        <v>4</v>
      </c>
      <c r="R251" s="236" t="s">
        <v>4</v>
      </c>
      <c r="S251" s="236" t="s">
        <v>4</v>
      </c>
      <c r="T251" s="236" t="s">
        <v>4</v>
      </c>
      <c r="U251" s="236" t="s">
        <v>4</v>
      </c>
      <c r="V251" s="236" t="s">
        <v>4</v>
      </c>
      <c r="W251" s="236" t="s">
        <v>4</v>
      </c>
      <c r="X251" s="291">
        <v>106.63386207982099</v>
      </c>
      <c r="Y251" s="236">
        <v>106.63386</v>
      </c>
    </row>
    <row r="252" spans="1:25">
      <c r="A252" s="32" t="s">
        <v>19</v>
      </c>
      <c r="B252" s="32" t="s">
        <v>32</v>
      </c>
      <c r="C252" s="328" t="s">
        <v>283</v>
      </c>
      <c r="D252" s="235">
        <v>13</v>
      </c>
      <c r="E252" s="48" t="s">
        <v>283</v>
      </c>
      <c r="F252" s="48" t="s">
        <v>281</v>
      </c>
      <c r="G252" s="48" t="s">
        <v>239</v>
      </c>
      <c r="H252" s="48" t="s">
        <v>11</v>
      </c>
      <c r="I252" s="48" t="s">
        <v>8</v>
      </c>
      <c r="J252" s="236" t="s">
        <v>4</v>
      </c>
      <c r="K252" s="236" t="s">
        <v>4</v>
      </c>
      <c r="L252" s="236">
        <v>98.500565634230071</v>
      </c>
      <c r="M252" s="236">
        <v>98.500569999999996</v>
      </c>
      <c r="N252" s="236" t="s">
        <v>4</v>
      </c>
      <c r="O252" s="236" t="s">
        <v>4</v>
      </c>
      <c r="P252" s="236" t="s">
        <v>4</v>
      </c>
      <c r="Q252" s="236" t="s">
        <v>4</v>
      </c>
      <c r="R252" s="236" t="s">
        <v>4</v>
      </c>
      <c r="S252" s="236" t="s">
        <v>4</v>
      </c>
      <c r="T252" s="236" t="s">
        <v>4</v>
      </c>
      <c r="U252" s="236" t="s">
        <v>4</v>
      </c>
      <c r="V252" s="236" t="s">
        <v>4</v>
      </c>
      <c r="W252" s="236" t="s">
        <v>4</v>
      </c>
      <c r="X252" s="291">
        <v>98.500565634230071</v>
      </c>
      <c r="Y252" s="236">
        <v>98.500569999999996</v>
      </c>
    </row>
    <row r="253" spans="1:25">
      <c r="A253" s="32" t="s">
        <v>23</v>
      </c>
      <c r="B253" s="32" t="s">
        <v>32</v>
      </c>
      <c r="C253" s="328" t="s">
        <v>284</v>
      </c>
      <c r="D253" s="235">
        <v>1.5334099999999999</v>
      </c>
      <c r="E253" s="48" t="s">
        <v>283</v>
      </c>
      <c r="F253" s="48" t="s">
        <v>281</v>
      </c>
      <c r="G253" s="48" t="s">
        <v>239</v>
      </c>
      <c r="H253" s="48" t="s">
        <v>11</v>
      </c>
      <c r="I253" s="48" t="s">
        <v>8</v>
      </c>
      <c r="J253" s="236">
        <v>81.953962574295005</v>
      </c>
      <c r="K253" s="236">
        <v>81.953959999999995</v>
      </c>
      <c r="L253" s="236" t="s">
        <v>4</v>
      </c>
      <c r="M253" s="236" t="s">
        <v>4</v>
      </c>
      <c r="N253" s="236" t="s">
        <v>4</v>
      </c>
      <c r="O253" s="236" t="s">
        <v>4</v>
      </c>
      <c r="P253" s="236" t="s">
        <v>4</v>
      </c>
      <c r="Q253" s="236" t="s">
        <v>4</v>
      </c>
      <c r="R253" s="236" t="s">
        <v>4</v>
      </c>
      <c r="S253" s="236" t="s">
        <v>4</v>
      </c>
      <c r="T253" s="236" t="s">
        <v>4</v>
      </c>
      <c r="U253" s="236" t="s">
        <v>4</v>
      </c>
      <c r="V253" s="236" t="s">
        <v>4</v>
      </c>
      <c r="W253" s="236" t="s">
        <v>4</v>
      </c>
      <c r="X253" s="291">
        <v>81.953962574295005</v>
      </c>
      <c r="Y253" s="236">
        <v>81.953959999999995</v>
      </c>
    </row>
    <row r="254" spans="1:25">
      <c r="A254" s="32" t="s">
        <v>23</v>
      </c>
      <c r="B254" s="32" t="s">
        <v>32</v>
      </c>
      <c r="C254" s="328" t="s">
        <v>285</v>
      </c>
      <c r="D254" s="235">
        <v>1.5334099999999999</v>
      </c>
      <c r="E254" s="48" t="s">
        <v>283</v>
      </c>
      <c r="F254" s="48" t="s">
        <v>281</v>
      </c>
      <c r="G254" s="48" t="s">
        <v>239</v>
      </c>
      <c r="H254" s="48" t="s">
        <v>11</v>
      </c>
      <c r="I254" s="48" t="s">
        <v>8</v>
      </c>
      <c r="J254" s="236">
        <v>106.89424699375512</v>
      </c>
      <c r="K254" s="236">
        <v>106.89425</v>
      </c>
      <c r="L254" s="236" t="s">
        <v>4</v>
      </c>
      <c r="M254" s="236" t="s">
        <v>4</v>
      </c>
      <c r="N254" s="236" t="s">
        <v>4</v>
      </c>
      <c r="O254" s="236" t="s">
        <v>4</v>
      </c>
      <c r="P254" s="236" t="s">
        <v>4</v>
      </c>
      <c r="Q254" s="236" t="s">
        <v>4</v>
      </c>
      <c r="R254" s="236" t="s">
        <v>4</v>
      </c>
      <c r="S254" s="236" t="s">
        <v>4</v>
      </c>
      <c r="T254" s="236" t="s">
        <v>4</v>
      </c>
      <c r="U254" s="236" t="s">
        <v>4</v>
      </c>
      <c r="V254" s="236" t="s">
        <v>4</v>
      </c>
      <c r="W254" s="236" t="s">
        <v>4</v>
      </c>
      <c r="X254" s="291">
        <v>106.89424699375512</v>
      </c>
      <c r="Y254" s="236">
        <v>106.89425</v>
      </c>
    </row>
    <row r="255" spans="1:25">
      <c r="A255" s="32" t="s">
        <v>23</v>
      </c>
      <c r="B255" s="32" t="s">
        <v>32</v>
      </c>
      <c r="C255" s="328" t="s">
        <v>286</v>
      </c>
      <c r="D255" s="235">
        <v>1.5334099999999999</v>
      </c>
      <c r="E255" s="48" t="s">
        <v>283</v>
      </c>
      <c r="F255" s="48" t="s">
        <v>281</v>
      </c>
      <c r="G255" s="48" t="s">
        <v>239</v>
      </c>
      <c r="H255" s="48" t="s">
        <v>11</v>
      </c>
      <c r="I255" s="48" t="s">
        <v>8</v>
      </c>
      <c r="J255" s="236">
        <v>121.74825469333521</v>
      </c>
      <c r="K255" s="236">
        <v>121.74825</v>
      </c>
      <c r="L255" s="236" t="s">
        <v>4</v>
      </c>
      <c r="M255" s="236" t="s">
        <v>4</v>
      </c>
      <c r="N255" s="236" t="s">
        <v>4</v>
      </c>
      <c r="O255" s="236" t="s">
        <v>4</v>
      </c>
      <c r="P255" s="236" t="s">
        <v>4</v>
      </c>
      <c r="Q255" s="236" t="s">
        <v>4</v>
      </c>
      <c r="R255" s="236" t="s">
        <v>4</v>
      </c>
      <c r="S255" s="236" t="s">
        <v>4</v>
      </c>
      <c r="T255" s="236" t="s">
        <v>4</v>
      </c>
      <c r="U255" s="236" t="s">
        <v>4</v>
      </c>
      <c r="V255" s="236" t="s">
        <v>4</v>
      </c>
      <c r="W255" s="236" t="s">
        <v>4</v>
      </c>
      <c r="X255" s="291">
        <v>121.74825469333521</v>
      </c>
      <c r="Y255" s="236">
        <v>121.74825</v>
      </c>
    </row>
    <row r="256" spans="1:25">
      <c r="A256" s="32" t="s">
        <v>23</v>
      </c>
      <c r="B256" s="32" t="s">
        <v>32</v>
      </c>
      <c r="C256" s="328" t="s">
        <v>287</v>
      </c>
      <c r="D256" s="235">
        <v>1.5334099999999999</v>
      </c>
      <c r="E256" s="48" t="s">
        <v>283</v>
      </c>
      <c r="F256" s="48" t="s">
        <v>281</v>
      </c>
      <c r="G256" s="48" t="s">
        <v>239</v>
      </c>
      <c r="H256" s="48" t="s">
        <v>11</v>
      </c>
      <c r="I256" s="48" t="s">
        <v>8</v>
      </c>
      <c r="J256" s="236">
        <v>108.60670718340597</v>
      </c>
      <c r="K256" s="236">
        <v>108.60671000000001</v>
      </c>
      <c r="L256" s="236" t="s">
        <v>4</v>
      </c>
      <c r="M256" s="236" t="s">
        <v>4</v>
      </c>
      <c r="N256" s="236" t="s">
        <v>4</v>
      </c>
      <c r="O256" s="236" t="s">
        <v>4</v>
      </c>
      <c r="P256" s="236" t="s">
        <v>4</v>
      </c>
      <c r="Q256" s="236" t="s">
        <v>4</v>
      </c>
      <c r="R256" s="236" t="s">
        <v>4</v>
      </c>
      <c r="S256" s="236" t="s">
        <v>4</v>
      </c>
      <c r="T256" s="236" t="s">
        <v>4</v>
      </c>
      <c r="U256" s="236" t="s">
        <v>4</v>
      </c>
      <c r="V256" s="236" t="s">
        <v>4</v>
      </c>
      <c r="W256" s="236" t="s">
        <v>4</v>
      </c>
      <c r="X256" s="291">
        <v>108.60670718340597</v>
      </c>
      <c r="Y256" s="236">
        <v>108.60671000000001</v>
      </c>
    </row>
    <row r="257" spans="1:25">
      <c r="A257" s="32" t="s">
        <v>23</v>
      </c>
      <c r="B257" s="32" t="s">
        <v>32</v>
      </c>
      <c r="C257" s="328" t="s">
        <v>288</v>
      </c>
      <c r="D257" s="235">
        <v>1.5334099999999999</v>
      </c>
      <c r="E257" s="48" t="s">
        <v>283</v>
      </c>
      <c r="F257" s="48" t="s">
        <v>281</v>
      </c>
      <c r="G257" s="48" t="s">
        <v>239</v>
      </c>
      <c r="H257" s="48" t="s">
        <v>11</v>
      </c>
      <c r="I257" s="48" t="s">
        <v>8</v>
      </c>
      <c r="J257" s="236">
        <v>84.660121786416425</v>
      </c>
      <c r="K257" s="236">
        <v>84.660120000000006</v>
      </c>
      <c r="L257" s="236" t="s">
        <v>4</v>
      </c>
      <c r="M257" s="236" t="s">
        <v>4</v>
      </c>
      <c r="N257" s="236" t="s">
        <v>4</v>
      </c>
      <c r="O257" s="236" t="s">
        <v>4</v>
      </c>
      <c r="P257" s="236" t="s">
        <v>4</v>
      </c>
      <c r="Q257" s="236" t="s">
        <v>4</v>
      </c>
      <c r="R257" s="236" t="s">
        <v>4</v>
      </c>
      <c r="S257" s="236" t="s">
        <v>4</v>
      </c>
      <c r="T257" s="236" t="s">
        <v>4</v>
      </c>
      <c r="U257" s="236" t="s">
        <v>4</v>
      </c>
      <c r="V257" s="236" t="s">
        <v>4</v>
      </c>
      <c r="W257" s="236" t="s">
        <v>4</v>
      </c>
      <c r="X257" s="291">
        <v>84.660121786416425</v>
      </c>
      <c r="Y257" s="236">
        <v>84.660120000000006</v>
      </c>
    </row>
    <row r="258" spans="1:25">
      <c r="A258" s="32" t="s">
        <v>23</v>
      </c>
      <c r="B258" s="32" t="s">
        <v>32</v>
      </c>
      <c r="C258" s="328" t="s">
        <v>289</v>
      </c>
      <c r="D258" s="235">
        <v>1.5334099999999999</v>
      </c>
      <c r="E258" s="48" t="s">
        <v>283</v>
      </c>
      <c r="F258" s="48" t="s">
        <v>281</v>
      </c>
      <c r="G258" s="48" t="s">
        <v>239</v>
      </c>
      <c r="H258" s="48" t="s">
        <v>11</v>
      </c>
      <c r="I258" s="48" t="s">
        <v>8</v>
      </c>
      <c r="J258" s="236">
        <v>93.134326315789451</v>
      </c>
      <c r="K258" s="236">
        <v>93.134330000000006</v>
      </c>
      <c r="L258" s="236" t="s">
        <v>4</v>
      </c>
      <c r="M258" s="236" t="s">
        <v>4</v>
      </c>
      <c r="N258" s="236" t="s">
        <v>4</v>
      </c>
      <c r="O258" s="236" t="s">
        <v>4</v>
      </c>
      <c r="P258" s="236" t="s">
        <v>4</v>
      </c>
      <c r="Q258" s="236" t="s">
        <v>4</v>
      </c>
      <c r="R258" s="236" t="s">
        <v>4</v>
      </c>
      <c r="S258" s="236" t="s">
        <v>4</v>
      </c>
      <c r="T258" s="236" t="s">
        <v>4</v>
      </c>
      <c r="U258" s="236" t="s">
        <v>4</v>
      </c>
      <c r="V258" s="236" t="s">
        <v>4</v>
      </c>
      <c r="W258" s="236" t="s">
        <v>4</v>
      </c>
      <c r="X258" s="291">
        <v>93.134326315789451</v>
      </c>
      <c r="Y258" s="236">
        <v>93.134330000000006</v>
      </c>
    </row>
    <row r="259" spans="1:25">
      <c r="A259" s="32" t="s">
        <v>19</v>
      </c>
      <c r="B259" s="32" t="s">
        <v>32</v>
      </c>
      <c r="C259" s="328" t="s">
        <v>290</v>
      </c>
      <c r="D259" s="235">
        <v>7</v>
      </c>
      <c r="E259" s="48" t="s">
        <v>290</v>
      </c>
      <c r="F259" s="48" t="s">
        <v>281</v>
      </c>
      <c r="G259" s="48" t="s">
        <v>239</v>
      </c>
      <c r="H259" s="48" t="s">
        <v>11</v>
      </c>
      <c r="I259" s="48" t="s">
        <v>8</v>
      </c>
      <c r="J259" s="236" t="s">
        <v>4</v>
      </c>
      <c r="K259" s="236" t="s">
        <v>4</v>
      </c>
      <c r="L259" s="236">
        <v>121.73855547877555</v>
      </c>
      <c r="M259" s="236">
        <v>121.73856000000001</v>
      </c>
      <c r="N259" s="236" t="s">
        <v>4</v>
      </c>
      <c r="O259" s="236" t="s">
        <v>4</v>
      </c>
      <c r="P259" s="236" t="s">
        <v>4</v>
      </c>
      <c r="Q259" s="236" t="s">
        <v>4</v>
      </c>
      <c r="R259" s="236" t="s">
        <v>4</v>
      </c>
      <c r="S259" s="236" t="s">
        <v>4</v>
      </c>
      <c r="T259" s="236" t="s">
        <v>4</v>
      </c>
      <c r="U259" s="236" t="s">
        <v>4</v>
      </c>
      <c r="V259" s="236" t="s">
        <v>4</v>
      </c>
      <c r="W259" s="236" t="s">
        <v>4</v>
      </c>
      <c r="X259" s="291">
        <v>121.73855547877555</v>
      </c>
      <c r="Y259" s="236">
        <v>121.73856000000001</v>
      </c>
    </row>
    <row r="260" spans="1:25">
      <c r="A260" s="32" t="s">
        <v>23</v>
      </c>
      <c r="B260" s="32" t="s">
        <v>32</v>
      </c>
      <c r="C260" s="328" t="s">
        <v>291</v>
      </c>
      <c r="D260" s="235">
        <v>2.64575</v>
      </c>
      <c r="E260" s="48" t="s">
        <v>290</v>
      </c>
      <c r="F260" s="48" t="s">
        <v>281</v>
      </c>
      <c r="G260" s="48" t="s">
        <v>239</v>
      </c>
      <c r="H260" s="48" t="s">
        <v>11</v>
      </c>
      <c r="I260" s="48" t="s">
        <v>8</v>
      </c>
      <c r="J260" s="236">
        <v>119.00926782199392</v>
      </c>
      <c r="K260" s="236">
        <v>119.00927</v>
      </c>
      <c r="L260" s="236" t="s">
        <v>4</v>
      </c>
      <c r="M260" s="236" t="s">
        <v>4</v>
      </c>
      <c r="N260" s="236" t="s">
        <v>4</v>
      </c>
      <c r="O260" s="236" t="s">
        <v>4</v>
      </c>
      <c r="P260" s="236" t="s">
        <v>4</v>
      </c>
      <c r="Q260" s="236" t="s">
        <v>4</v>
      </c>
      <c r="R260" s="236" t="s">
        <v>4</v>
      </c>
      <c r="S260" s="236" t="s">
        <v>4</v>
      </c>
      <c r="T260" s="236" t="s">
        <v>4</v>
      </c>
      <c r="U260" s="236" t="s">
        <v>4</v>
      </c>
      <c r="V260" s="236" t="s">
        <v>4</v>
      </c>
      <c r="W260" s="236" t="s">
        <v>4</v>
      </c>
      <c r="X260" s="291">
        <v>119.00926782199392</v>
      </c>
      <c r="Y260" s="236">
        <v>119.00927</v>
      </c>
    </row>
    <row r="261" spans="1:25">
      <c r="A261" s="32" t="s">
        <v>23</v>
      </c>
      <c r="B261" s="32" t="s">
        <v>32</v>
      </c>
      <c r="C261" s="328" t="s">
        <v>292</v>
      </c>
      <c r="D261" s="235">
        <v>2.64575</v>
      </c>
      <c r="E261" s="48" t="s">
        <v>290</v>
      </c>
      <c r="F261" s="48" t="s">
        <v>281</v>
      </c>
      <c r="G261" s="48" t="s">
        <v>239</v>
      </c>
      <c r="H261" s="48" t="s">
        <v>11</v>
      </c>
      <c r="I261" s="48" t="s">
        <v>8</v>
      </c>
      <c r="J261" s="236">
        <v>124.53043499289558</v>
      </c>
      <c r="K261" s="236">
        <v>124.53043</v>
      </c>
      <c r="L261" s="236" t="s">
        <v>4</v>
      </c>
      <c r="M261" s="236" t="s">
        <v>4</v>
      </c>
      <c r="N261" s="236" t="s">
        <v>4</v>
      </c>
      <c r="O261" s="236" t="s">
        <v>4</v>
      </c>
      <c r="P261" s="236" t="s">
        <v>4</v>
      </c>
      <c r="Q261" s="236" t="s">
        <v>4</v>
      </c>
      <c r="R261" s="236" t="s">
        <v>4</v>
      </c>
      <c r="S261" s="236" t="s">
        <v>4</v>
      </c>
      <c r="T261" s="236" t="s">
        <v>4</v>
      </c>
      <c r="U261" s="236" t="s">
        <v>4</v>
      </c>
      <c r="V261" s="236" t="s">
        <v>4</v>
      </c>
      <c r="W261" s="236" t="s">
        <v>4</v>
      </c>
      <c r="X261" s="291">
        <v>124.53043499289558</v>
      </c>
      <c r="Y261" s="236">
        <v>124.53043</v>
      </c>
    </row>
    <row r="262" spans="1:25">
      <c r="A262" s="32" t="s">
        <v>16</v>
      </c>
      <c r="B262" s="32" t="s">
        <v>4</v>
      </c>
      <c r="C262" s="328" t="s">
        <v>293</v>
      </c>
      <c r="D262" s="235">
        <v>58</v>
      </c>
      <c r="E262" s="48" t="s">
        <v>4</v>
      </c>
      <c r="F262" s="48" t="s">
        <v>293</v>
      </c>
      <c r="G262" s="48" t="s">
        <v>239</v>
      </c>
      <c r="H262" s="48" t="s">
        <v>11</v>
      </c>
      <c r="I262" s="48" t="s">
        <v>8</v>
      </c>
      <c r="J262" s="236" t="s">
        <v>4</v>
      </c>
      <c r="K262" s="236" t="s">
        <v>4</v>
      </c>
      <c r="L262" s="236" t="s">
        <v>4</v>
      </c>
      <c r="M262" s="236" t="s">
        <v>4</v>
      </c>
      <c r="N262" s="236">
        <v>93.860276932580533</v>
      </c>
      <c r="O262" s="236">
        <v>93.860280000000003</v>
      </c>
      <c r="P262" s="236" t="s">
        <v>4</v>
      </c>
      <c r="Q262" s="236" t="s">
        <v>4</v>
      </c>
      <c r="R262" s="236" t="s">
        <v>4</v>
      </c>
      <c r="S262" s="236" t="s">
        <v>4</v>
      </c>
      <c r="T262" s="236" t="s">
        <v>4</v>
      </c>
      <c r="U262" s="236" t="s">
        <v>4</v>
      </c>
      <c r="V262" s="236" t="s">
        <v>4</v>
      </c>
      <c r="W262" s="236" t="s">
        <v>4</v>
      </c>
      <c r="X262" s="291">
        <v>93.860276932580533</v>
      </c>
      <c r="Y262" s="236">
        <v>93.860280000000003</v>
      </c>
    </row>
    <row r="263" spans="1:25">
      <c r="A263" s="32" t="s">
        <v>19</v>
      </c>
      <c r="B263" s="32" t="s">
        <v>32</v>
      </c>
      <c r="C263" s="328" t="s">
        <v>295</v>
      </c>
      <c r="D263" s="235">
        <v>54</v>
      </c>
      <c r="E263" s="48" t="s">
        <v>295</v>
      </c>
      <c r="F263" s="48" t="s">
        <v>293</v>
      </c>
      <c r="G263" s="48" t="s">
        <v>239</v>
      </c>
      <c r="H263" s="48" t="s">
        <v>11</v>
      </c>
      <c r="I263" s="48" t="s">
        <v>8</v>
      </c>
      <c r="J263" s="236" t="s">
        <v>4</v>
      </c>
      <c r="K263" s="236" t="s">
        <v>4</v>
      </c>
      <c r="L263" s="236">
        <v>91.560286978960491</v>
      </c>
      <c r="M263" s="236">
        <v>91.560289999999995</v>
      </c>
      <c r="N263" s="236" t="s">
        <v>4</v>
      </c>
      <c r="O263" s="236" t="s">
        <v>4</v>
      </c>
      <c r="P263" s="236" t="s">
        <v>4</v>
      </c>
      <c r="Q263" s="236" t="s">
        <v>4</v>
      </c>
      <c r="R263" s="236" t="s">
        <v>4</v>
      </c>
      <c r="S263" s="236" t="s">
        <v>4</v>
      </c>
      <c r="T263" s="236" t="s">
        <v>4</v>
      </c>
      <c r="U263" s="236" t="s">
        <v>4</v>
      </c>
      <c r="V263" s="236" t="s">
        <v>4</v>
      </c>
      <c r="W263" s="236" t="s">
        <v>4</v>
      </c>
      <c r="X263" s="291">
        <v>91.560286978960491</v>
      </c>
      <c r="Y263" s="236">
        <v>91.560289999999995</v>
      </c>
    </row>
    <row r="264" spans="1:25">
      <c r="A264" s="32" t="s">
        <v>23</v>
      </c>
      <c r="B264" s="32" t="s">
        <v>32</v>
      </c>
      <c r="C264" s="328" t="s">
        <v>296</v>
      </c>
      <c r="D264" s="235">
        <v>3.77976</v>
      </c>
      <c r="E264" s="48" t="s">
        <v>295</v>
      </c>
      <c r="F264" s="48" t="s">
        <v>293</v>
      </c>
      <c r="G264" s="48" t="s">
        <v>239</v>
      </c>
      <c r="H264" s="48" t="s">
        <v>11</v>
      </c>
      <c r="I264" s="48" t="s">
        <v>8</v>
      </c>
      <c r="J264" s="236">
        <v>91.290034998767069</v>
      </c>
      <c r="K264" s="236">
        <v>91.290030000000002</v>
      </c>
      <c r="L264" s="236" t="s">
        <v>4</v>
      </c>
      <c r="M264" s="236" t="s">
        <v>4</v>
      </c>
      <c r="N264" s="236" t="s">
        <v>4</v>
      </c>
      <c r="O264" s="236" t="s">
        <v>4</v>
      </c>
      <c r="P264" s="236" t="s">
        <v>4</v>
      </c>
      <c r="Q264" s="236" t="s">
        <v>4</v>
      </c>
      <c r="R264" s="236" t="s">
        <v>4</v>
      </c>
      <c r="S264" s="236" t="s">
        <v>4</v>
      </c>
      <c r="T264" s="236" t="s">
        <v>4</v>
      </c>
      <c r="U264" s="236" t="s">
        <v>4</v>
      </c>
      <c r="V264" s="236" t="s">
        <v>4</v>
      </c>
      <c r="W264" s="236" t="s">
        <v>4</v>
      </c>
      <c r="X264" s="291">
        <v>91.290034998767069</v>
      </c>
      <c r="Y264" s="236">
        <v>91.290030000000002</v>
      </c>
    </row>
    <row r="265" spans="1:25">
      <c r="A265" s="32" t="s">
        <v>23</v>
      </c>
      <c r="B265" s="32" t="s">
        <v>32</v>
      </c>
      <c r="C265" s="328" t="s">
        <v>297</v>
      </c>
      <c r="D265" s="235">
        <v>3.77976</v>
      </c>
      <c r="E265" s="48" t="s">
        <v>295</v>
      </c>
      <c r="F265" s="48" t="s">
        <v>293</v>
      </c>
      <c r="G265" s="48" t="s">
        <v>239</v>
      </c>
      <c r="H265" s="48" t="s">
        <v>11</v>
      </c>
      <c r="I265" s="48" t="s">
        <v>8</v>
      </c>
      <c r="J265" s="236">
        <v>98.620950824482691</v>
      </c>
      <c r="K265" s="236">
        <v>98.620949999999993</v>
      </c>
      <c r="L265" s="236" t="s">
        <v>4</v>
      </c>
      <c r="M265" s="236" t="s">
        <v>4</v>
      </c>
      <c r="N265" s="236" t="s">
        <v>4</v>
      </c>
      <c r="O265" s="236" t="s">
        <v>4</v>
      </c>
      <c r="P265" s="236" t="s">
        <v>4</v>
      </c>
      <c r="Q265" s="236" t="s">
        <v>4</v>
      </c>
      <c r="R265" s="236" t="s">
        <v>4</v>
      </c>
      <c r="S265" s="236" t="s">
        <v>4</v>
      </c>
      <c r="T265" s="236" t="s">
        <v>4</v>
      </c>
      <c r="U265" s="236" t="s">
        <v>4</v>
      </c>
      <c r="V265" s="236" t="s">
        <v>4</v>
      </c>
      <c r="W265" s="236" t="s">
        <v>4</v>
      </c>
      <c r="X265" s="291">
        <v>98.620950824482691</v>
      </c>
      <c r="Y265" s="236">
        <v>98.620949999999993</v>
      </c>
    </row>
    <row r="266" spans="1:25">
      <c r="A266" s="32" t="s">
        <v>23</v>
      </c>
      <c r="B266" s="32" t="s">
        <v>32</v>
      </c>
      <c r="C266" s="328" t="s">
        <v>298</v>
      </c>
      <c r="D266" s="235">
        <v>3.77976</v>
      </c>
      <c r="E266" s="48" t="s">
        <v>295</v>
      </c>
      <c r="F266" s="48" t="s">
        <v>293</v>
      </c>
      <c r="G266" s="48" t="s">
        <v>239</v>
      </c>
      <c r="H266" s="48" t="s">
        <v>11</v>
      </c>
      <c r="I266" s="48" t="s">
        <v>8</v>
      </c>
      <c r="J266" s="236">
        <v>85.256770316920964</v>
      </c>
      <c r="K266" s="236">
        <v>85.256770000000003</v>
      </c>
      <c r="L266" s="236" t="s">
        <v>4</v>
      </c>
      <c r="M266" s="236" t="s">
        <v>4</v>
      </c>
      <c r="N266" s="236" t="s">
        <v>4</v>
      </c>
      <c r="O266" s="236" t="s">
        <v>4</v>
      </c>
      <c r="P266" s="236" t="s">
        <v>4</v>
      </c>
      <c r="Q266" s="236" t="s">
        <v>4</v>
      </c>
      <c r="R266" s="236" t="s">
        <v>4</v>
      </c>
      <c r="S266" s="236" t="s">
        <v>4</v>
      </c>
      <c r="T266" s="236" t="s">
        <v>4</v>
      </c>
      <c r="U266" s="236" t="s">
        <v>4</v>
      </c>
      <c r="V266" s="236" t="s">
        <v>4</v>
      </c>
      <c r="W266" s="236" t="s">
        <v>4</v>
      </c>
      <c r="X266" s="291">
        <v>85.256770316920964</v>
      </c>
      <c r="Y266" s="236">
        <v>85.256770000000003</v>
      </c>
    </row>
    <row r="267" spans="1:25">
      <c r="A267" s="32" t="s">
        <v>19</v>
      </c>
      <c r="B267" s="32" t="s">
        <v>32</v>
      </c>
      <c r="C267" s="328" t="s">
        <v>299</v>
      </c>
      <c r="D267" s="235">
        <v>4</v>
      </c>
      <c r="E267" s="48" t="s">
        <v>299</v>
      </c>
      <c r="F267" s="48" t="s">
        <v>293</v>
      </c>
      <c r="G267" s="48" t="s">
        <v>239</v>
      </c>
      <c r="H267" s="48" t="s">
        <v>11</v>
      </c>
      <c r="I267" s="48" t="s">
        <v>8</v>
      </c>
      <c r="J267" s="236" t="s">
        <v>4</v>
      </c>
      <c r="K267" s="236" t="s">
        <v>4</v>
      </c>
      <c r="L267" s="236">
        <v>124.91014130645087</v>
      </c>
      <c r="M267" s="236">
        <v>124.91014</v>
      </c>
      <c r="N267" s="236" t="s">
        <v>4</v>
      </c>
      <c r="O267" s="236" t="s">
        <v>4</v>
      </c>
      <c r="P267" s="236" t="s">
        <v>4</v>
      </c>
      <c r="Q267" s="236" t="s">
        <v>4</v>
      </c>
      <c r="R267" s="236" t="s">
        <v>4</v>
      </c>
      <c r="S267" s="236" t="s">
        <v>4</v>
      </c>
      <c r="T267" s="236" t="s">
        <v>4</v>
      </c>
      <c r="U267" s="236" t="s">
        <v>4</v>
      </c>
      <c r="V267" s="236" t="s">
        <v>4</v>
      </c>
      <c r="W267" s="236" t="s">
        <v>4</v>
      </c>
      <c r="X267" s="291">
        <v>124.91014130645087</v>
      </c>
      <c r="Y267" s="236">
        <v>124.91014</v>
      </c>
    </row>
    <row r="268" spans="1:25">
      <c r="A268" s="32" t="s">
        <v>23</v>
      </c>
      <c r="B268" s="32" t="s">
        <v>32</v>
      </c>
      <c r="C268" s="328" t="s">
        <v>300</v>
      </c>
      <c r="D268" s="235">
        <v>4</v>
      </c>
      <c r="E268" s="48" t="s">
        <v>299</v>
      </c>
      <c r="F268" s="48" t="s">
        <v>293</v>
      </c>
      <c r="G268" s="48" t="s">
        <v>239</v>
      </c>
      <c r="H268" s="48" t="s">
        <v>11</v>
      </c>
      <c r="I268" s="48" t="s">
        <v>8</v>
      </c>
      <c r="J268" s="236">
        <v>124.91014130645087</v>
      </c>
      <c r="K268" s="236">
        <v>124.91014</v>
      </c>
      <c r="L268" s="236" t="s">
        <v>4</v>
      </c>
      <c r="M268" s="236" t="s">
        <v>4</v>
      </c>
      <c r="N268" s="236" t="s">
        <v>4</v>
      </c>
      <c r="O268" s="236" t="s">
        <v>4</v>
      </c>
      <c r="P268" s="236" t="s">
        <v>4</v>
      </c>
      <c r="Q268" s="236" t="s">
        <v>4</v>
      </c>
      <c r="R268" s="236" t="s">
        <v>4</v>
      </c>
      <c r="S268" s="236" t="s">
        <v>4</v>
      </c>
      <c r="T268" s="236" t="s">
        <v>4</v>
      </c>
      <c r="U268" s="236" t="s">
        <v>4</v>
      </c>
      <c r="V268" s="236" t="s">
        <v>4</v>
      </c>
      <c r="W268" s="236" t="s">
        <v>4</v>
      </c>
      <c r="X268" s="291">
        <v>124.91014130645087</v>
      </c>
      <c r="Y268" s="236">
        <v>124.91014</v>
      </c>
    </row>
    <row r="269" spans="1:25">
      <c r="A269" s="32" t="s">
        <v>13</v>
      </c>
      <c r="B269" s="32" t="s">
        <v>4</v>
      </c>
      <c r="C269" s="328" t="s">
        <v>301</v>
      </c>
      <c r="D269" s="235">
        <v>55</v>
      </c>
      <c r="E269" s="48" t="s">
        <v>4</v>
      </c>
      <c r="F269" s="48" t="s">
        <v>4</v>
      </c>
      <c r="G269" s="48" t="s">
        <v>301</v>
      </c>
      <c r="H269" s="48" t="s">
        <v>11</v>
      </c>
      <c r="I269" s="48" t="s">
        <v>8</v>
      </c>
      <c r="J269" s="236" t="s">
        <v>4</v>
      </c>
      <c r="K269" s="236" t="s">
        <v>4</v>
      </c>
      <c r="L269" s="236" t="s">
        <v>4</v>
      </c>
      <c r="M269" s="236" t="s">
        <v>4</v>
      </c>
      <c r="N269" s="236" t="s">
        <v>4</v>
      </c>
      <c r="O269" s="236" t="s">
        <v>4</v>
      </c>
      <c r="P269" s="236">
        <v>123.69877451568989</v>
      </c>
      <c r="Q269" s="236">
        <v>123.69877</v>
      </c>
      <c r="R269" s="236" t="s">
        <v>4</v>
      </c>
      <c r="S269" s="236" t="s">
        <v>4</v>
      </c>
      <c r="T269" s="236" t="s">
        <v>4</v>
      </c>
      <c r="U269" s="236" t="s">
        <v>4</v>
      </c>
      <c r="V269" s="236" t="s">
        <v>4</v>
      </c>
      <c r="W269" s="236" t="s">
        <v>4</v>
      </c>
      <c r="X269" s="291">
        <v>123.69877451568989</v>
      </c>
      <c r="Y269" s="236">
        <v>123.69877</v>
      </c>
    </row>
    <row r="270" spans="1:25">
      <c r="A270" s="32" t="s">
        <v>16</v>
      </c>
      <c r="B270" s="32" t="s">
        <v>4</v>
      </c>
      <c r="C270" s="328" t="s">
        <v>303</v>
      </c>
      <c r="D270" s="235">
        <v>12</v>
      </c>
      <c r="E270" s="48" t="s">
        <v>4</v>
      </c>
      <c r="F270" s="48" t="s">
        <v>303</v>
      </c>
      <c r="G270" s="48" t="s">
        <v>301</v>
      </c>
      <c r="H270" s="48" t="s">
        <v>11</v>
      </c>
      <c r="I270" s="48" t="s">
        <v>8</v>
      </c>
      <c r="J270" s="236" t="s">
        <v>4</v>
      </c>
      <c r="K270" s="236" t="s">
        <v>4</v>
      </c>
      <c r="L270" s="236" t="s">
        <v>4</v>
      </c>
      <c r="M270" s="236" t="s">
        <v>4</v>
      </c>
      <c r="N270" s="236">
        <v>140.48944008972862</v>
      </c>
      <c r="O270" s="236">
        <v>140.48944</v>
      </c>
      <c r="P270" s="236" t="s">
        <v>4</v>
      </c>
      <c r="Q270" s="236" t="s">
        <v>4</v>
      </c>
      <c r="R270" s="236" t="s">
        <v>4</v>
      </c>
      <c r="S270" s="236" t="s">
        <v>4</v>
      </c>
      <c r="T270" s="236" t="s">
        <v>4</v>
      </c>
      <c r="U270" s="236" t="s">
        <v>4</v>
      </c>
      <c r="V270" s="236" t="s">
        <v>4</v>
      </c>
      <c r="W270" s="236" t="s">
        <v>4</v>
      </c>
      <c r="X270" s="291">
        <v>140.48944008972862</v>
      </c>
      <c r="Y270" s="236">
        <v>140.48944</v>
      </c>
    </row>
    <row r="271" spans="1:25">
      <c r="A271" s="32" t="s">
        <v>19</v>
      </c>
      <c r="B271" s="32" t="s">
        <v>32</v>
      </c>
      <c r="C271" s="328" t="s">
        <v>305</v>
      </c>
      <c r="D271" s="235">
        <v>8</v>
      </c>
      <c r="E271" s="48" t="s">
        <v>305</v>
      </c>
      <c r="F271" s="48" t="s">
        <v>303</v>
      </c>
      <c r="G271" s="48" t="s">
        <v>301</v>
      </c>
      <c r="H271" s="48" t="s">
        <v>11</v>
      </c>
      <c r="I271" s="48" t="s">
        <v>8</v>
      </c>
      <c r="J271" s="236" t="s">
        <v>4</v>
      </c>
      <c r="K271" s="236" t="s">
        <v>4</v>
      </c>
      <c r="L271" s="236">
        <v>148.57753204739458</v>
      </c>
      <c r="M271" s="236">
        <v>148.57753</v>
      </c>
      <c r="N271" s="236" t="s">
        <v>4</v>
      </c>
      <c r="O271" s="236" t="s">
        <v>4</v>
      </c>
      <c r="P271" s="236" t="s">
        <v>4</v>
      </c>
      <c r="Q271" s="236" t="s">
        <v>4</v>
      </c>
      <c r="R271" s="236" t="s">
        <v>4</v>
      </c>
      <c r="S271" s="236" t="s">
        <v>4</v>
      </c>
      <c r="T271" s="236" t="s">
        <v>4</v>
      </c>
      <c r="U271" s="236" t="s">
        <v>4</v>
      </c>
      <c r="V271" s="236" t="s">
        <v>4</v>
      </c>
      <c r="W271" s="236" t="s">
        <v>4</v>
      </c>
      <c r="X271" s="291">
        <v>148.57753204739458</v>
      </c>
      <c r="Y271" s="236">
        <v>148.57753</v>
      </c>
    </row>
    <row r="272" spans="1:25">
      <c r="A272" s="32" t="s">
        <v>23</v>
      </c>
      <c r="B272" s="32" t="s">
        <v>32</v>
      </c>
      <c r="C272" s="328" t="s">
        <v>306</v>
      </c>
      <c r="D272" s="235">
        <v>1.6817899999999999</v>
      </c>
      <c r="E272" s="48" t="s">
        <v>305</v>
      </c>
      <c r="F272" s="48" t="s">
        <v>303</v>
      </c>
      <c r="G272" s="48" t="s">
        <v>301</v>
      </c>
      <c r="H272" s="48" t="s">
        <v>11</v>
      </c>
      <c r="I272" s="48" t="s">
        <v>8</v>
      </c>
      <c r="J272" s="236">
        <v>156.65713136688817</v>
      </c>
      <c r="K272" s="236">
        <v>156.65713</v>
      </c>
      <c r="L272" s="236" t="s">
        <v>4</v>
      </c>
      <c r="M272" s="236" t="s">
        <v>4</v>
      </c>
      <c r="N272" s="236" t="s">
        <v>4</v>
      </c>
      <c r="O272" s="236" t="s">
        <v>4</v>
      </c>
      <c r="P272" s="236" t="s">
        <v>4</v>
      </c>
      <c r="Q272" s="236" t="s">
        <v>4</v>
      </c>
      <c r="R272" s="236" t="s">
        <v>4</v>
      </c>
      <c r="S272" s="236" t="s">
        <v>4</v>
      </c>
      <c r="T272" s="236" t="s">
        <v>4</v>
      </c>
      <c r="U272" s="236" t="s">
        <v>4</v>
      </c>
      <c r="V272" s="236" t="s">
        <v>4</v>
      </c>
      <c r="W272" s="236" t="s">
        <v>4</v>
      </c>
      <c r="X272" s="291">
        <v>156.65713136688817</v>
      </c>
      <c r="Y272" s="236">
        <v>156.65713</v>
      </c>
    </row>
    <row r="273" spans="1:25">
      <c r="A273" s="32" t="s">
        <v>23</v>
      </c>
      <c r="B273" s="32" t="s">
        <v>32</v>
      </c>
      <c r="C273" s="328" t="s">
        <v>307</v>
      </c>
      <c r="D273" s="235">
        <v>1.6817899999999999</v>
      </c>
      <c r="E273" s="48" t="s">
        <v>305</v>
      </c>
      <c r="F273" s="48" t="s">
        <v>303</v>
      </c>
      <c r="G273" s="48" t="s">
        <v>301</v>
      </c>
      <c r="H273" s="48" t="s">
        <v>11</v>
      </c>
      <c r="I273" s="48" t="s">
        <v>8</v>
      </c>
      <c r="J273" s="236">
        <v>172.57801949701607</v>
      </c>
      <c r="K273" s="236">
        <v>172.57802000000001</v>
      </c>
      <c r="L273" s="236" t="s">
        <v>4</v>
      </c>
      <c r="M273" s="236" t="s">
        <v>4</v>
      </c>
      <c r="N273" s="236" t="s">
        <v>4</v>
      </c>
      <c r="O273" s="236" t="s">
        <v>4</v>
      </c>
      <c r="P273" s="236" t="s">
        <v>4</v>
      </c>
      <c r="Q273" s="236" t="s">
        <v>4</v>
      </c>
      <c r="R273" s="236" t="s">
        <v>4</v>
      </c>
      <c r="S273" s="236" t="s">
        <v>4</v>
      </c>
      <c r="T273" s="236" t="s">
        <v>4</v>
      </c>
      <c r="U273" s="236" t="s">
        <v>4</v>
      </c>
      <c r="V273" s="236" t="s">
        <v>4</v>
      </c>
      <c r="W273" s="236" t="s">
        <v>4</v>
      </c>
      <c r="X273" s="291">
        <v>172.57801949701607</v>
      </c>
      <c r="Y273" s="236">
        <v>172.57802000000001</v>
      </c>
    </row>
    <row r="274" spans="1:25">
      <c r="A274" s="32" t="s">
        <v>23</v>
      </c>
      <c r="B274" s="32" t="s">
        <v>32</v>
      </c>
      <c r="C274" s="328" t="s">
        <v>308</v>
      </c>
      <c r="D274" s="235">
        <v>1.6817899999999999</v>
      </c>
      <c r="E274" s="48" t="s">
        <v>305</v>
      </c>
      <c r="F274" s="48" t="s">
        <v>303</v>
      </c>
      <c r="G274" s="48" t="s">
        <v>301</v>
      </c>
      <c r="H274" s="48" t="s">
        <v>11</v>
      </c>
      <c r="I274" s="48" t="s">
        <v>8</v>
      </c>
      <c r="J274" s="236">
        <v>143.70879996719395</v>
      </c>
      <c r="K274" s="236">
        <v>143.7088</v>
      </c>
      <c r="L274" s="236" t="s">
        <v>4</v>
      </c>
      <c r="M274" s="236" t="s">
        <v>4</v>
      </c>
      <c r="N274" s="236" t="s">
        <v>4</v>
      </c>
      <c r="O274" s="236" t="s">
        <v>4</v>
      </c>
      <c r="P274" s="236" t="s">
        <v>4</v>
      </c>
      <c r="Q274" s="236" t="s">
        <v>4</v>
      </c>
      <c r="R274" s="236" t="s">
        <v>4</v>
      </c>
      <c r="S274" s="236" t="s">
        <v>4</v>
      </c>
      <c r="T274" s="236" t="s">
        <v>4</v>
      </c>
      <c r="U274" s="236" t="s">
        <v>4</v>
      </c>
      <c r="V274" s="236" t="s">
        <v>4</v>
      </c>
      <c r="W274" s="236" t="s">
        <v>4</v>
      </c>
      <c r="X274" s="291">
        <v>143.70879996719395</v>
      </c>
      <c r="Y274" s="236">
        <v>143.7088</v>
      </c>
    </row>
    <row r="275" spans="1:25">
      <c r="A275" s="32" t="s">
        <v>23</v>
      </c>
      <c r="B275" s="32" t="s">
        <v>32</v>
      </c>
      <c r="C275" s="328" t="s">
        <v>309</v>
      </c>
      <c r="D275" s="235">
        <v>1.6817899999999999</v>
      </c>
      <c r="E275" s="48" t="s">
        <v>305</v>
      </c>
      <c r="F275" s="48" t="s">
        <v>303</v>
      </c>
      <c r="G275" s="48" t="s">
        <v>301</v>
      </c>
      <c r="H275" s="48" t="s">
        <v>11</v>
      </c>
      <c r="I275" s="48" t="s">
        <v>8</v>
      </c>
      <c r="J275" s="236">
        <v>125.42772570633535</v>
      </c>
      <c r="K275" s="236">
        <v>125.42773</v>
      </c>
      <c r="L275" s="236" t="s">
        <v>4</v>
      </c>
      <c r="M275" s="236" t="s">
        <v>4</v>
      </c>
      <c r="N275" s="236" t="s">
        <v>4</v>
      </c>
      <c r="O275" s="236" t="s">
        <v>4</v>
      </c>
      <c r="P275" s="236" t="s">
        <v>4</v>
      </c>
      <c r="Q275" s="236" t="s">
        <v>4</v>
      </c>
      <c r="R275" s="236" t="s">
        <v>4</v>
      </c>
      <c r="S275" s="236" t="s">
        <v>4</v>
      </c>
      <c r="T275" s="236" t="s">
        <v>4</v>
      </c>
      <c r="U275" s="236" t="s">
        <v>4</v>
      </c>
      <c r="V275" s="236" t="s">
        <v>4</v>
      </c>
      <c r="W275" s="236" t="s">
        <v>4</v>
      </c>
      <c r="X275" s="291">
        <v>125.42772570633535</v>
      </c>
      <c r="Y275" s="236">
        <v>125.42773</v>
      </c>
    </row>
    <row r="276" spans="1:25">
      <c r="A276" s="32" t="s">
        <v>19</v>
      </c>
      <c r="B276" s="32" t="s">
        <v>32</v>
      </c>
      <c r="C276" s="328" t="s">
        <v>310</v>
      </c>
      <c r="D276" s="235">
        <v>4</v>
      </c>
      <c r="E276" s="48" t="s">
        <v>310</v>
      </c>
      <c r="F276" s="48" t="s">
        <v>303</v>
      </c>
      <c r="G276" s="48" t="s">
        <v>301</v>
      </c>
      <c r="H276" s="48" t="s">
        <v>11</v>
      </c>
      <c r="I276" s="48" t="s">
        <v>8</v>
      </c>
      <c r="J276" s="236" t="s">
        <v>4</v>
      </c>
      <c r="K276" s="236" t="s">
        <v>4</v>
      </c>
      <c r="L276" s="236">
        <v>124.31325617439666</v>
      </c>
      <c r="M276" s="236">
        <v>124.31326</v>
      </c>
      <c r="N276" s="236" t="s">
        <v>4</v>
      </c>
      <c r="O276" s="236" t="s">
        <v>4</v>
      </c>
      <c r="P276" s="236" t="s">
        <v>4</v>
      </c>
      <c r="Q276" s="236" t="s">
        <v>4</v>
      </c>
      <c r="R276" s="236" t="s">
        <v>4</v>
      </c>
      <c r="S276" s="236" t="s">
        <v>4</v>
      </c>
      <c r="T276" s="236" t="s">
        <v>4</v>
      </c>
      <c r="U276" s="236" t="s">
        <v>4</v>
      </c>
      <c r="V276" s="236" t="s">
        <v>4</v>
      </c>
      <c r="W276" s="236" t="s">
        <v>4</v>
      </c>
      <c r="X276" s="291">
        <v>124.31325617439666</v>
      </c>
      <c r="Y276" s="236">
        <v>124.31326</v>
      </c>
    </row>
    <row r="277" spans="1:25">
      <c r="A277" s="32" t="s">
        <v>23</v>
      </c>
      <c r="B277" s="32" t="s">
        <v>32</v>
      </c>
      <c r="C277" s="328" t="s">
        <v>311</v>
      </c>
      <c r="D277" s="235">
        <v>4</v>
      </c>
      <c r="E277" s="48" t="s">
        <v>310</v>
      </c>
      <c r="F277" s="48" t="s">
        <v>303</v>
      </c>
      <c r="G277" s="48" t="s">
        <v>301</v>
      </c>
      <c r="H277" s="48" t="s">
        <v>11</v>
      </c>
      <c r="I277" s="48" t="s">
        <v>8</v>
      </c>
      <c r="J277" s="236">
        <v>124.31325617439666</v>
      </c>
      <c r="K277" s="236">
        <v>124.31326</v>
      </c>
      <c r="L277" s="236" t="s">
        <v>4</v>
      </c>
      <c r="M277" s="236" t="s">
        <v>4</v>
      </c>
      <c r="N277" s="236" t="s">
        <v>4</v>
      </c>
      <c r="O277" s="236" t="s">
        <v>4</v>
      </c>
      <c r="P277" s="236" t="s">
        <v>4</v>
      </c>
      <c r="Q277" s="236" t="s">
        <v>4</v>
      </c>
      <c r="R277" s="236" t="s">
        <v>4</v>
      </c>
      <c r="S277" s="236" t="s">
        <v>4</v>
      </c>
      <c r="T277" s="236" t="s">
        <v>4</v>
      </c>
      <c r="U277" s="236" t="s">
        <v>4</v>
      </c>
      <c r="V277" s="236" t="s">
        <v>4</v>
      </c>
      <c r="W277" s="236" t="s">
        <v>4</v>
      </c>
      <c r="X277" s="291">
        <v>124.31325617439666</v>
      </c>
      <c r="Y277" s="236">
        <v>124.31326</v>
      </c>
    </row>
    <row r="278" spans="1:25">
      <c r="A278" s="32" t="s">
        <v>16</v>
      </c>
      <c r="B278" s="32" t="s">
        <v>4</v>
      </c>
      <c r="C278" s="328" t="s">
        <v>312</v>
      </c>
      <c r="D278" s="235">
        <v>6</v>
      </c>
      <c r="E278" s="48" t="s">
        <v>4</v>
      </c>
      <c r="F278" s="48" t="s">
        <v>312</v>
      </c>
      <c r="G278" s="48" t="s">
        <v>301</v>
      </c>
      <c r="H278" s="48" t="s">
        <v>11</v>
      </c>
      <c r="I278" s="48" t="s">
        <v>8</v>
      </c>
      <c r="J278" s="236" t="s">
        <v>4</v>
      </c>
      <c r="K278" s="236" t="s">
        <v>4</v>
      </c>
      <c r="L278" s="236" t="s">
        <v>4</v>
      </c>
      <c r="M278" s="236" t="s">
        <v>4</v>
      </c>
      <c r="N278" s="236">
        <v>116.56724210693352</v>
      </c>
      <c r="O278" s="236">
        <v>116.56724</v>
      </c>
      <c r="P278" s="236" t="s">
        <v>4</v>
      </c>
      <c r="Q278" s="236" t="s">
        <v>4</v>
      </c>
      <c r="R278" s="236" t="s">
        <v>4</v>
      </c>
      <c r="S278" s="236" t="s">
        <v>4</v>
      </c>
      <c r="T278" s="236" t="s">
        <v>4</v>
      </c>
      <c r="U278" s="236" t="s">
        <v>4</v>
      </c>
      <c r="V278" s="236" t="s">
        <v>4</v>
      </c>
      <c r="W278" s="236" t="s">
        <v>4</v>
      </c>
      <c r="X278" s="291">
        <v>116.56724210693352</v>
      </c>
      <c r="Y278" s="236">
        <v>116.56724</v>
      </c>
    </row>
    <row r="279" spans="1:25">
      <c r="A279" s="32" t="s">
        <v>19</v>
      </c>
      <c r="B279" s="32" t="s">
        <v>32</v>
      </c>
      <c r="C279" s="328" t="s">
        <v>314</v>
      </c>
      <c r="D279" s="235">
        <v>4</v>
      </c>
      <c r="E279" s="48" t="s">
        <v>314</v>
      </c>
      <c r="F279" s="48" t="s">
        <v>312</v>
      </c>
      <c r="G279" s="48" t="s">
        <v>301</v>
      </c>
      <c r="H279" s="48" t="s">
        <v>11</v>
      </c>
      <c r="I279" s="48" t="s">
        <v>8</v>
      </c>
      <c r="J279" s="236" t="s">
        <v>4</v>
      </c>
      <c r="K279" s="236" t="s">
        <v>4</v>
      </c>
      <c r="L279" s="236">
        <v>118.59515895466647</v>
      </c>
      <c r="M279" s="236">
        <v>118.59516000000001</v>
      </c>
      <c r="N279" s="236" t="s">
        <v>4</v>
      </c>
      <c r="O279" s="236" t="s">
        <v>4</v>
      </c>
      <c r="P279" s="236" t="s">
        <v>4</v>
      </c>
      <c r="Q279" s="236" t="s">
        <v>4</v>
      </c>
      <c r="R279" s="236" t="s">
        <v>4</v>
      </c>
      <c r="S279" s="236" t="s">
        <v>4</v>
      </c>
      <c r="T279" s="236" t="s">
        <v>4</v>
      </c>
      <c r="U279" s="236" t="s">
        <v>4</v>
      </c>
      <c r="V279" s="236" t="s">
        <v>4</v>
      </c>
      <c r="W279" s="236" t="s">
        <v>4</v>
      </c>
      <c r="X279" s="291">
        <v>118.59515895466647</v>
      </c>
      <c r="Y279" s="236">
        <v>118.59516000000001</v>
      </c>
    </row>
    <row r="280" spans="1:25">
      <c r="A280" s="32" t="s">
        <v>23</v>
      </c>
      <c r="B280" s="32" t="s">
        <v>32</v>
      </c>
      <c r="C280" s="328" t="s">
        <v>315</v>
      </c>
      <c r="D280" s="235">
        <v>2</v>
      </c>
      <c r="E280" s="48" t="s">
        <v>314</v>
      </c>
      <c r="F280" s="48" t="s">
        <v>312</v>
      </c>
      <c r="G280" s="48" t="s">
        <v>301</v>
      </c>
      <c r="H280" s="48" t="s">
        <v>11</v>
      </c>
      <c r="I280" s="48" t="s">
        <v>8</v>
      </c>
      <c r="J280" s="236">
        <v>124.69397221118487</v>
      </c>
      <c r="K280" s="236">
        <v>124.69396999999999</v>
      </c>
      <c r="L280" s="236" t="s">
        <v>4</v>
      </c>
      <c r="M280" s="236" t="s">
        <v>4</v>
      </c>
      <c r="N280" s="236" t="s">
        <v>4</v>
      </c>
      <c r="O280" s="236" t="s">
        <v>4</v>
      </c>
      <c r="P280" s="236" t="s">
        <v>4</v>
      </c>
      <c r="Q280" s="236" t="s">
        <v>4</v>
      </c>
      <c r="R280" s="236" t="s">
        <v>4</v>
      </c>
      <c r="S280" s="236" t="s">
        <v>4</v>
      </c>
      <c r="T280" s="236" t="s">
        <v>4</v>
      </c>
      <c r="U280" s="236" t="s">
        <v>4</v>
      </c>
      <c r="V280" s="236" t="s">
        <v>4</v>
      </c>
      <c r="W280" s="236" t="s">
        <v>4</v>
      </c>
      <c r="X280" s="291">
        <v>124.69397221118487</v>
      </c>
      <c r="Y280" s="236">
        <v>124.69396999999999</v>
      </c>
    </row>
    <row r="281" spans="1:25">
      <c r="A281" s="32" t="s">
        <v>23</v>
      </c>
      <c r="B281" s="32" t="s">
        <v>32</v>
      </c>
      <c r="C281" s="328" t="s">
        <v>316</v>
      </c>
      <c r="D281" s="235">
        <v>2</v>
      </c>
      <c r="E281" s="48" t="s">
        <v>314</v>
      </c>
      <c r="F281" s="48" t="s">
        <v>312</v>
      </c>
      <c r="G281" s="48" t="s">
        <v>301</v>
      </c>
      <c r="H281" s="48" t="s">
        <v>11</v>
      </c>
      <c r="I281" s="48" t="s">
        <v>8</v>
      </c>
      <c r="J281" s="236">
        <v>112.79464017444312</v>
      </c>
      <c r="K281" s="236">
        <v>112.79464</v>
      </c>
      <c r="L281" s="236" t="s">
        <v>4</v>
      </c>
      <c r="M281" s="236" t="s">
        <v>4</v>
      </c>
      <c r="N281" s="236" t="s">
        <v>4</v>
      </c>
      <c r="O281" s="236" t="s">
        <v>4</v>
      </c>
      <c r="P281" s="236" t="s">
        <v>4</v>
      </c>
      <c r="Q281" s="236" t="s">
        <v>4</v>
      </c>
      <c r="R281" s="236" t="s">
        <v>4</v>
      </c>
      <c r="S281" s="236" t="s">
        <v>4</v>
      </c>
      <c r="T281" s="236" t="s">
        <v>4</v>
      </c>
      <c r="U281" s="236" t="s">
        <v>4</v>
      </c>
      <c r="V281" s="236" t="s">
        <v>4</v>
      </c>
      <c r="W281" s="236" t="s">
        <v>4</v>
      </c>
      <c r="X281" s="291">
        <v>112.79464017444312</v>
      </c>
      <c r="Y281" s="236">
        <v>112.79464</v>
      </c>
    </row>
    <row r="282" spans="1:25">
      <c r="A282" s="32" t="s">
        <v>19</v>
      </c>
      <c r="B282" s="32" t="s">
        <v>32</v>
      </c>
      <c r="C282" s="328" t="s">
        <v>317</v>
      </c>
      <c r="D282" s="235">
        <v>2</v>
      </c>
      <c r="E282" s="48" t="s">
        <v>317</v>
      </c>
      <c r="F282" s="48" t="s">
        <v>312</v>
      </c>
      <c r="G282" s="48" t="s">
        <v>301</v>
      </c>
      <c r="H282" s="48" t="s">
        <v>11</v>
      </c>
      <c r="I282" s="48" t="s">
        <v>8</v>
      </c>
      <c r="J282" s="236" t="s">
        <v>4</v>
      </c>
      <c r="K282" s="236" t="s">
        <v>4</v>
      </c>
      <c r="L282" s="236">
        <v>112.51140841146763</v>
      </c>
      <c r="M282" s="236">
        <v>112.51141</v>
      </c>
      <c r="N282" s="236" t="s">
        <v>4</v>
      </c>
      <c r="O282" s="236" t="s">
        <v>4</v>
      </c>
      <c r="P282" s="236" t="s">
        <v>4</v>
      </c>
      <c r="Q282" s="236" t="s">
        <v>4</v>
      </c>
      <c r="R282" s="236" t="s">
        <v>4</v>
      </c>
      <c r="S282" s="236" t="s">
        <v>4</v>
      </c>
      <c r="T282" s="236" t="s">
        <v>4</v>
      </c>
      <c r="U282" s="236" t="s">
        <v>4</v>
      </c>
      <c r="V282" s="236" t="s">
        <v>4</v>
      </c>
      <c r="W282" s="236" t="s">
        <v>4</v>
      </c>
      <c r="X282" s="291">
        <v>112.51140841146763</v>
      </c>
      <c r="Y282" s="236">
        <v>112.51141</v>
      </c>
    </row>
    <row r="283" spans="1:25">
      <c r="A283" s="32" t="s">
        <v>23</v>
      </c>
      <c r="B283" s="32" t="s">
        <v>32</v>
      </c>
      <c r="C283" s="328" t="s">
        <v>318</v>
      </c>
      <c r="D283" s="235">
        <v>1.2599199999999999</v>
      </c>
      <c r="E283" s="48" t="s">
        <v>317</v>
      </c>
      <c r="F283" s="48" t="s">
        <v>312</v>
      </c>
      <c r="G283" s="48" t="s">
        <v>301</v>
      </c>
      <c r="H283" s="48" t="s">
        <v>11</v>
      </c>
      <c r="I283" s="48" t="s">
        <v>8</v>
      </c>
      <c r="J283" s="236">
        <v>116.48765885755822</v>
      </c>
      <c r="K283" s="236">
        <v>116.48766000000001</v>
      </c>
      <c r="L283" s="236" t="s">
        <v>4</v>
      </c>
      <c r="M283" s="236" t="s">
        <v>4</v>
      </c>
      <c r="N283" s="236" t="s">
        <v>4</v>
      </c>
      <c r="O283" s="236" t="s">
        <v>4</v>
      </c>
      <c r="P283" s="236" t="s">
        <v>4</v>
      </c>
      <c r="Q283" s="236" t="s">
        <v>4</v>
      </c>
      <c r="R283" s="236" t="s">
        <v>4</v>
      </c>
      <c r="S283" s="236" t="s">
        <v>4</v>
      </c>
      <c r="T283" s="236" t="s">
        <v>4</v>
      </c>
      <c r="U283" s="236" t="s">
        <v>4</v>
      </c>
      <c r="V283" s="236" t="s">
        <v>4</v>
      </c>
      <c r="W283" s="236" t="s">
        <v>4</v>
      </c>
      <c r="X283" s="291">
        <v>116.48765885755822</v>
      </c>
      <c r="Y283" s="236">
        <v>116.48766000000001</v>
      </c>
    </row>
    <row r="284" spans="1:25">
      <c r="A284" s="32" t="s">
        <v>23</v>
      </c>
      <c r="B284" s="32" t="s">
        <v>32</v>
      </c>
      <c r="C284" s="328" t="s">
        <v>319</v>
      </c>
      <c r="D284" s="235">
        <v>1.2599199999999999</v>
      </c>
      <c r="E284" s="48" t="s">
        <v>317</v>
      </c>
      <c r="F284" s="48" t="s">
        <v>312</v>
      </c>
      <c r="G284" s="48" t="s">
        <v>301</v>
      </c>
      <c r="H284" s="48" t="s">
        <v>11</v>
      </c>
      <c r="I284" s="48" t="s">
        <v>8</v>
      </c>
      <c r="J284" s="236">
        <v>106.82832055739111</v>
      </c>
      <c r="K284" s="236">
        <v>106.82832000000001</v>
      </c>
      <c r="L284" s="236" t="s">
        <v>4</v>
      </c>
      <c r="M284" s="236" t="s">
        <v>4</v>
      </c>
      <c r="N284" s="236" t="s">
        <v>4</v>
      </c>
      <c r="O284" s="236" t="s">
        <v>4</v>
      </c>
      <c r="P284" s="236" t="s">
        <v>4</v>
      </c>
      <c r="Q284" s="236" t="s">
        <v>4</v>
      </c>
      <c r="R284" s="236" t="s">
        <v>4</v>
      </c>
      <c r="S284" s="236" t="s">
        <v>4</v>
      </c>
      <c r="T284" s="236" t="s">
        <v>4</v>
      </c>
      <c r="U284" s="236" t="s">
        <v>4</v>
      </c>
      <c r="V284" s="236" t="s">
        <v>4</v>
      </c>
      <c r="W284" s="236" t="s">
        <v>4</v>
      </c>
      <c r="X284" s="291">
        <v>106.82832055739111</v>
      </c>
      <c r="Y284" s="236">
        <v>106.82832000000001</v>
      </c>
    </row>
    <row r="285" spans="1:25">
      <c r="A285" s="32" t="s">
        <v>23</v>
      </c>
      <c r="B285" s="32" t="s">
        <v>32</v>
      </c>
      <c r="C285" s="328" t="s">
        <v>320</v>
      </c>
      <c r="D285" s="235">
        <v>1.2599199999999999</v>
      </c>
      <c r="E285" s="48" t="s">
        <v>317</v>
      </c>
      <c r="F285" s="48" t="s">
        <v>312</v>
      </c>
      <c r="G285" s="48" t="s">
        <v>301</v>
      </c>
      <c r="H285" s="48" t="s">
        <v>11</v>
      </c>
      <c r="I285" s="48" t="s">
        <v>8</v>
      </c>
      <c r="J285" s="236">
        <v>114.45199458821344</v>
      </c>
      <c r="K285" s="236">
        <v>114.45199</v>
      </c>
      <c r="L285" s="236" t="s">
        <v>4</v>
      </c>
      <c r="M285" s="236" t="s">
        <v>4</v>
      </c>
      <c r="N285" s="236" t="s">
        <v>4</v>
      </c>
      <c r="O285" s="236" t="s">
        <v>4</v>
      </c>
      <c r="P285" s="236" t="s">
        <v>4</v>
      </c>
      <c r="Q285" s="236" t="s">
        <v>4</v>
      </c>
      <c r="R285" s="236" t="s">
        <v>4</v>
      </c>
      <c r="S285" s="236" t="s">
        <v>4</v>
      </c>
      <c r="T285" s="236" t="s">
        <v>4</v>
      </c>
      <c r="U285" s="236" t="s">
        <v>4</v>
      </c>
      <c r="V285" s="236" t="s">
        <v>4</v>
      </c>
      <c r="W285" s="236" t="s">
        <v>4</v>
      </c>
      <c r="X285" s="291">
        <v>114.45199458821344</v>
      </c>
      <c r="Y285" s="236">
        <v>114.45199</v>
      </c>
    </row>
    <row r="286" spans="1:25">
      <c r="A286" s="32" t="s">
        <v>16</v>
      </c>
      <c r="B286" s="32" t="s">
        <v>4</v>
      </c>
      <c r="C286" s="328" t="s">
        <v>321</v>
      </c>
      <c r="D286" s="235">
        <v>37</v>
      </c>
      <c r="E286" s="48" t="s">
        <v>4</v>
      </c>
      <c r="F286" s="48" t="s">
        <v>321</v>
      </c>
      <c r="G286" s="48" t="s">
        <v>301</v>
      </c>
      <c r="H286" s="48" t="s">
        <v>11</v>
      </c>
      <c r="I286" s="48" t="s">
        <v>8</v>
      </c>
      <c r="J286" s="236" t="s">
        <v>4</v>
      </c>
      <c r="K286" s="236" t="s">
        <v>4</v>
      </c>
      <c r="L286" s="236" t="s">
        <v>4</v>
      </c>
      <c r="M286" s="236" t="s">
        <v>4</v>
      </c>
      <c r="N286" s="236">
        <v>119.40961796336757</v>
      </c>
      <c r="O286" s="236">
        <v>119.40962</v>
      </c>
      <c r="P286" s="236" t="s">
        <v>4</v>
      </c>
      <c r="Q286" s="236" t="s">
        <v>4</v>
      </c>
      <c r="R286" s="236" t="s">
        <v>4</v>
      </c>
      <c r="S286" s="236" t="s">
        <v>4</v>
      </c>
      <c r="T286" s="236" t="s">
        <v>4</v>
      </c>
      <c r="U286" s="236" t="s">
        <v>4</v>
      </c>
      <c r="V286" s="236" t="s">
        <v>4</v>
      </c>
      <c r="W286" s="236" t="s">
        <v>4</v>
      </c>
      <c r="X286" s="291">
        <v>119.40961796336757</v>
      </c>
      <c r="Y286" s="236">
        <v>119.40962</v>
      </c>
    </row>
    <row r="287" spans="1:25">
      <c r="A287" s="32" t="s">
        <v>19</v>
      </c>
      <c r="B287" s="32" t="s">
        <v>32</v>
      </c>
      <c r="C287" s="328" t="s">
        <v>323</v>
      </c>
      <c r="D287" s="235">
        <v>17</v>
      </c>
      <c r="E287" s="48" t="s">
        <v>323</v>
      </c>
      <c r="F287" s="48" t="s">
        <v>321</v>
      </c>
      <c r="G287" s="48" t="s">
        <v>301</v>
      </c>
      <c r="H287" s="48" t="s">
        <v>11</v>
      </c>
      <c r="I287" s="48" t="s">
        <v>8</v>
      </c>
      <c r="J287" s="236" t="s">
        <v>4</v>
      </c>
      <c r="K287" s="236" t="s">
        <v>4</v>
      </c>
      <c r="L287" s="236">
        <v>119.65727563236399</v>
      </c>
      <c r="M287" s="236">
        <v>119.65728</v>
      </c>
      <c r="N287" s="236" t="s">
        <v>4</v>
      </c>
      <c r="O287" s="236" t="s">
        <v>4</v>
      </c>
      <c r="P287" s="236" t="s">
        <v>4</v>
      </c>
      <c r="Q287" s="236" t="s">
        <v>4</v>
      </c>
      <c r="R287" s="236" t="s">
        <v>4</v>
      </c>
      <c r="S287" s="236" t="s">
        <v>4</v>
      </c>
      <c r="T287" s="236" t="s">
        <v>4</v>
      </c>
      <c r="U287" s="236" t="s">
        <v>4</v>
      </c>
      <c r="V287" s="236" t="s">
        <v>4</v>
      </c>
      <c r="W287" s="236" t="s">
        <v>4</v>
      </c>
      <c r="X287" s="291">
        <v>119.65727563236399</v>
      </c>
      <c r="Y287" s="236">
        <v>119.65728</v>
      </c>
    </row>
    <row r="288" spans="1:25">
      <c r="A288" s="32" t="s">
        <v>23</v>
      </c>
      <c r="B288" s="32" t="s">
        <v>32</v>
      </c>
      <c r="C288" s="328" t="s">
        <v>324</v>
      </c>
      <c r="D288" s="235">
        <v>4.1231099999999996</v>
      </c>
      <c r="E288" s="48" t="s">
        <v>323</v>
      </c>
      <c r="F288" s="48" t="s">
        <v>321</v>
      </c>
      <c r="G288" s="48" t="s">
        <v>301</v>
      </c>
      <c r="H288" s="48" t="s">
        <v>11</v>
      </c>
      <c r="I288" s="48" t="s">
        <v>8</v>
      </c>
      <c r="J288" s="236">
        <v>113.56612541792374</v>
      </c>
      <c r="K288" s="236">
        <v>113.56613</v>
      </c>
      <c r="L288" s="236" t="s">
        <v>4</v>
      </c>
      <c r="M288" s="236" t="s">
        <v>4</v>
      </c>
      <c r="N288" s="236" t="s">
        <v>4</v>
      </c>
      <c r="O288" s="236" t="s">
        <v>4</v>
      </c>
      <c r="P288" s="236" t="s">
        <v>4</v>
      </c>
      <c r="Q288" s="236" t="s">
        <v>4</v>
      </c>
      <c r="R288" s="236" t="s">
        <v>4</v>
      </c>
      <c r="S288" s="236" t="s">
        <v>4</v>
      </c>
      <c r="T288" s="236" t="s">
        <v>4</v>
      </c>
      <c r="U288" s="236" t="s">
        <v>4</v>
      </c>
      <c r="V288" s="236" t="s">
        <v>4</v>
      </c>
      <c r="W288" s="236" t="s">
        <v>4</v>
      </c>
      <c r="X288" s="291">
        <v>113.56612541792374</v>
      </c>
      <c r="Y288" s="236">
        <v>113.56613</v>
      </c>
    </row>
    <row r="289" spans="1:25">
      <c r="A289" s="32" t="s">
        <v>23</v>
      </c>
      <c r="B289" s="32" t="s">
        <v>32</v>
      </c>
      <c r="C289" s="328" t="s">
        <v>325</v>
      </c>
      <c r="D289" s="235">
        <v>4.1231099999999996</v>
      </c>
      <c r="E289" s="48" t="s">
        <v>323</v>
      </c>
      <c r="F289" s="48" t="s">
        <v>321</v>
      </c>
      <c r="G289" s="48" t="s">
        <v>301</v>
      </c>
      <c r="H289" s="48" t="s">
        <v>11</v>
      </c>
      <c r="I289" s="48" t="s">
        <v>8</v>
      </c>
      <c r="J289" s="236">
        <v>126.075126355414</v>
      </c>
      <c r="K289" s="236">
        <v>126.07513</v>
      </c>
      <c r="L289" s="236" t="s">
        <v>4</v>
      </c>
      <c r="M289" s="236" t="s">
        <v>4</v>
      </c>
      <c r="N289" s="236" t="s">
        <v>4</v>
      </c>
      <c r="O289" s="236" t="s">
        <v>4</v>
      </c>
      <c r="P289" s="236" t="s">
        <v>4</v>
      </c>
      <c r="Q289" s="236" t="s">
        <v>4</v>
      </c>
      <c r="R289" s="236" t="s">
        <v>4</v>
      </c>
      <c r="S289" s="236" t="s">
        <v>4</v>
      </c>
      <c r="T289" s="236" t="s">
        <v>4</v>
      </c>
      <c r="U289" s="236" t="s">
        <v>4</v>
      </c>
      <c r="V289" s="236" t="s">
        <v>4</v>
      </c>
      <c r="W289" s="236" t="s">
        <v>4</v>
      </c>
      <c r="X289" s="291">
        <v>126.075126355414</v>
      </c>
      <c r="Y289" s="236">
        <v>126.07513</v>
      </c>
    </row>
    <row r="290" spans="1:25">
      <c r="A290" s="32" t="s">
        <v>19</v>
      </c>
      <c r="B290" s="32" t="s">
        <v>32</v>
      </c>
      <c r="C290" s="328" t="s">
        <v>326</v>
      </c>
      <c r="D290" s="235">
        <v>2</v>
      </c>
      <c r="E290" s="48" t="s">
        <v>326</v>
      </c>
      <c r="F290" s="48" t="s">
        <v>321</v>
      </c>
      <c r="G290" s="48" t="s">
        <v>301</v>
      </c>
      <c r="H290" s="48" t="s">
        <v>11</v>
      </c>
      <c r="I290" s="48" t="s">
        <v>8</v>
      </c>
      <c r="J290" s="236" t="s">
        <v>4</v>
      </c>
      <c r="K290" s="236" t="s">
        <v>4</v>
      </c>
      <c r="L290" s="236">
        <v>111.79011505074124</v>
      </c>
      <c r="M290" s="236">
        <v>111.79012</v>
      </c>
      <c r="N290" s="236" t="s">
        <v>4</v>
      </c>
      <c r="O290" s="236" t="s">
        <v>4</v>
      </c>
      <c r="P290" s="236" t="s">
        <v>4</v>
      </c>
      <c r="Q290" s="236" t="s">
        <v>4</v>
      </c>
      <c r="R290" s="236" t="s">
        <v>4</v>
      </c>
      <c r="S290" s="236" t="s">
        <v>4</v>
      </c>
      <c r="T290" s="236" t="s">
        <v>4</v>
      </c>
      <c r="U290" s="236" t="s">
        <v>4</v>
      </c>
      <c r="V290" s="236" t="s">
        <v>4</v>
      </c>
      <c r="W290" s="236" t="s">
        <v>4</v>
      </c>
      <c r="X290" s="291">
        <v>111.79011505074124</v>
      </c>
      <c r="Y290" s="236">
        <v>111.79012</v>
      </c>
    </row>
    <row r="291" spans="1:25">
      <c r="A291" s="32" t="s">
        <v>23</v>
      </c>
      <c r="B291" s="32" t="s">
        <v>32</v>
      </c>
      <c r="C291" s="328" t="s">
        <v>327</v>
      </c>
      <c r="D291" s="235">
        <v>1.2599199999999999</v>
      </c>
      <c r="E291" s="48" t="s">
        <v>326</v>
      </c>
      <c r="F291" s="48" t="s">
        <v>321</v>
      </c>
      <c r="G291" s="48" t="s">
        <v>301</v>
      </c>
      <c r="H291" s="48" t="s">
        <v>11</v>
      </c>
      <c r="I291" s="48" t="s">
        <v>8</v>
      </c>
      <c r="J291" s="236">
        <v>125.11669800062508</v>
      </c>
      <c r="K291" s="236">
        <v>125.11669999999999</v>
      </c>
      <c r="L291" s="236" t="s">
        <v>4</v>
      </c>
      <c r="M291" s="236" t="s">
        <v>4</v>
      </c>
      <c r="N291" s="236" t="s">
        <v>4</v>
      </c>
      <c r="O291" s="236" t="s">
        <v>4</v>
      </c>
      <c r="P291" s="236" t="s">
        <v>4</v>
      </c>
      <c r="Q291" s="236" t="s">
        <v>4</v>
      </c>
      <c r="R291" s="236" t="s">
        <v>4</v>
      </c>
      <c r="S291" s="236" t="s">
        <v>4</v>
      </c>
      <c r="T291" s="236" t="s">
        <v>4</v>
      </c>
      <c r="U291" s="236" t="s">
        <v>4</v>
      </c>
      <c r="V291" s="236" t="s">
        <v>4</v>
      </c>
      <c r="W291" s="236" t="s">
        <v>4</v>
      </c>
      <c r="X291" s="291">
        <v>125.11669800062508</v>
      </c>
      <c r="Y291" s="236">
        <v>125.11669999999999</v>
      </c>
    </row>
    <row r="292" spans="1:25">
      <c r="A292" s="32" t="s">
        <v>23</v>
      </c>
      <c r="B292" s="32" t="s">
        <v>32</v>
      </c>
      <c r="C292" s="328" t="s">
        <v>328</v>
      </c>
      <c r="D292" s="235">
        <v>1.2599199999999999</v>
      </c>
      <c r="E292" s="48" t="s">
        <v>326</v>
      </c>
      <c r="F292" s="48" t="s">
        <v>321</v>
      </c>
      <c r="G292" s="48" t="s">
        <v>301</v>
      </c>
      <c r="H292" s="48" t="s">
        <v>11</v>
      </c>
      <c r="I292" s="48" t="s">
        <v>8</v>
      </c>
      <c r="J292" s="236">
        <v>96.295180000000002</v>
      </c>
      <c r="K292" s="236">
        <v>96.295180000000002</v>
      </c>
      <c r="L292" s="236" t="s">
        <v>4</v>
      </c>
      <c r="M292" s="236" t="s">
        <v>4</v>
      </c>
      <c r="N292" s="236" t="s">
        <v>4</v>
      </c>
      <c r="O292" s="236" t="s">
        <v>4</v>
      </c>
      <c r="P292" s="236" t="s">
        <v>4</v>
      </c>
      <c r="Q292" s="236" t="s">
        <v>4</v>
      </c>
      <c r="R292" s="236" t="s">
        <v>4</v>
      </c>
      <c r="S292" s="236" t="s">
        <v>4</v>
      </c>
      <c r="T292" s="236" t="s">
        <v>4</v>
      </c>
      <c r="U292" s="236" t="s">
        <v>4</v>
      </c>
      <c r="V292" s="236" t="s">
        <v>4</v>
      </c>
      <c r="W292" s="236" t="s">
        <v>4</v>
      </c>
      <c r="X292" s="291">
        <v>96.295180000000002</v>
      </c>
      <c r="Y292" s="236">
        <v>96.295180000000002</v>
      </c>
    </row>
    <row r="293" spans="1:25">
      <c r="A293" s="32" t="s">
        <v>23</v>
      </c>
      <c r="B293" s="32" t="s">
        <v>32</v>
      </c>
      <c r="C293" s="328" t="s">
        <v>329</v>
      </c>
      <c r="D293" s="235">
        <v>1.2599199999999999</v>
      </c>
      <c r="E293" s="48" t="s">
        <v>326</v>
      </c>
      <c r="F293" s="48" t="s">
        <v>321</v>
      </c>
      <c r="G293" s="48" t="s">
        <v>301</v>
      </c>
      <c r="H293" s="48" t="s">
        <v>11</v>
      </c>
      <c r="I293" s="48" t="s">
        <v>8</v>
      </c>
      <c r="J293" s="236">
        <v>115.95524178082188</v>
      </c>
      <c r="K293" s="236">
        <v>115.95524</v>
      </c>
      <c r="L293" s="236" t="s">
        <v>4</v>
      </c>
      <c r="M293" s="236" t="s">
        <v>4</v>
      </c>
      <c r="N293" s="236" t="s">
        <v>4</v>
      </c>
      <c r="O293" s="236" t="s">
        <v>4</v>
      </c>
      <c r="P293" s="236" t="s">
        <v>4</v>
      </c>
      <c r="Q293" s="236" t="s">
        <v>4</v>
      </c>
      <c r="R293" s="236" t="s">
        <v>4</v>
      </c>
      <c r="S293" s="236" t="s">
        <v>4</v>
      </c>
      <c r="T293" s="236" t="s">
        <v>4</v>
      </c>
      <c r="U293" s="236" t="s">
        <v>4</v>
      </c>
      <c r="V293" s="236" t="s">
        <v>4</v>
      </c>
      <c r="W293" s="236" t="s">
        <v>4</v>
      </c>
      <c r="X293" s="291">
        <v>115.95524178082188</v>
      </c>
      <c r="Y293" s="236">
        <v>115.95524</v>
      </c>
    </row>
    <row r="294" spans="1:25">
      <c r="A294" s="32" t="s">
        <v>19</v>
      </c>
      <c r="B294" s="32" t="s">
        <v>32</v>
      </c>
      <c r="C294" s="328" t="s">
        <v>330</v>
      </c>
      <c r="D294" s="235">
        <v>11</v>
      </c>
      <c r="E294" s="48" t="s">
        <v>330</v>
      </c>
      <c r="F294" s="48" t="s">
        <v>321</v>
      </c>
      <c r="G294" s="48" t="s">
        <v>301</v>
      </c>
      <c r="H294" s="48" t="s">
        <v>11</v>
      </c>
      <c r="I294" s="48" t="s">
        <v>8</v>
      </c>
      <c r="J294" s="236" t="s">
        <v>4</v>
      </c>
      <c r="K294" s="236" t="s">
        <v>4</v>
      </c>
      <c r="L294" s="236">
        <v>120.05670845822927</v>
      </c>
      <c r="M294" s="236">
        <v>120.05671</v>
      </c>
      <c r="N294" s="236" t="s">
        <v>4</v>
      </c>
      <c r="O294" s="236" t="s">
        <v>4</v>
      </c>
      <c r="P294" s="236" t="s">
        <v>4</v>
      </c>
      <c r="Q294" s="236" t="s">
        <v>4</v>
      </c>
      <c r="R294" s="236" t="s">
        <v>4</v>
      </c>
      <c r="S294" s="236" t="s">
        <v>4</v>
      </c>
      <c r="T294" s="236" t="s">
        <v>4</v>
      </c>
      <c r="U294" s="236" t="s">
        <v>4</v>
      </c>
      <c r="V294" s="236" t="s">
        <v>4</v>
      </c>
      <c r="W294" s="236" t="s">
        <v>4</v>
      </c>
      <c r="X294" s="291">
        <v>120.05670845822927</v>
      </c>
      <c r="Y294" s="236">
        <v>120.05671</v>
      </c>
    </row>
    <row r="295" spans="1:25">
      <c r="A295" s="32" t="s">
        <v>23</v>
      </c>
      <c r="B295" s="32" t="s">
        <v>32</v>
      </c>
      <c r="C295" s="328" t="s">
        <v>331</v>
      </c>
      <c r="D295" s="235">
        <v>3.3166199999999999</v>
      </c>
      <c r="E295" s="48" t="s">
        <v>330</v>
      </c>
      <c r="F295" s="48" t="s">
        <v>321</v>
      </c>
      <c r="G295" s="48" t="s">
        <v>301</v>
      </c>
      <c r="H295" s="48" t="s">
        <v>11</v>
      </c>
      <c r="I295" s="48" t="s">
        <v>8</v>
      </c>
      <c r="J295" s="236">
        <v>112.77400955901962</v>
      </c>
      <c r="K295" s="236">
        <v>112.77401</v>
      </c>
      <c r="L295" s="236" t="s">
        <v>4</v>
      </c>
      <c r="M295" s="236" t="s">
        <v>4</v>
      </c>
      <c r="N295" s="236" t="s">
        <v>4</v>
      </c>
      <c r="O295" s="236" t="s">
        <v>4</v>
      </c>
      <c r="P295" s="236" t="s">
        <v>4</v>
      </c>
      <c r="Q295" s="236" t="s">
        <v>4</v>
      </c>
      <c r="R295" s="236" t="s">
        <v>4</v>
      </c>
      <c r="S295" s="236" t="s">
        <v>4</v>
      </c>
      <c r="T295" s="236" t="s">
        <v>4</v>
      </c>
      <c r="U295" s="236" t="s">
        <v>4</v>
      </c>
      <c r="V295" s="236" t="s">
        <v>4</v>
      </c>
      <c r="W295" s="236" t="s">
        <v>4</v>
      </c>
      <c r="X295" s="291">
        <v>112.77400955901962</v>
      </c>
      <c r="Y295" s="236">
        <v>112.77401</v>
      </c>
    </row>
    <row r="296" spans="1:25">
      <c r="A296" s="32" t="s">
        <v>23</v>
      </c>
      <c r="B296" s="32" t="s">
        <v>32</v>
      </c>
      <c r="C296" s="328" t="s">
        <v>332</v>
      </c>
      <c r="D296" s="235">
        <v>3.3166199999999999</v>
      </c>
      <c r="E296" s="48" t="s">
        <v>330</v>
      </c>
      <c r="F296" s="48" t="s">
        <v>321</v>
      </c>
      <c r="G296" s="48" t="s">
        <v>301</v>
      </c>
      <c r="H296" s="48" t="s">
        <v>11</v>
      </c>
      <c r="I296" s="48" t="s">
        <v>8</v>
      </c>
      <c r="J296" s="236">
        <v>127.80970812500001</v>
      </c>
      <c r="K296" s="236">
        <v>127.80971</v>
      </c>
      <c r="L296" s="236" t="s">
        <v>4</v>
      </c>
      <c r="M296" s="236" t="s">
        <v>4</v>
      </c>
      <c r="N296" s="236" t="s">
        <v>4</v>
      </c>
      <c r="O296" s="236" t="s">
        <v>4</v>
      </c>
      <c r="P296" s="236" t="s">
        <v>4</v>
      </c>
      <c r="Q296" s="236" t="s">
        <v>4</v>
      </c>
      <c r="R296" s="236" t="s">
        <v>4</v>
      </c>
      <c r="S296" s="236" t="s">
        <v>4</v>
      </c>
      <c r="T296" s="236" t="s">
        <v>4</v>
      </c>
      <c r="U296" s="236" t="s">
        <v>4</v>
      </c>
      <c r="V296" s="236" t="s">
        <v>4</v>
      </c>
      <c r="W296" s="236" t="s">
        <v>4</v>
      </c>
      <c r="X296" s="291">
        <v>127.80970812500001</v>
      </c>
      <c r="Y296" s="236">
        <v>127.80971</v>
      </c>
    </row>
    <row r="297" spans="1:25">
      <c r="A297" s="32" t="s">
        <v>19</v>
      </c>
      <c r="B297" s="32" t="s">
        <v>32</v>
      </c>
      <c r="C297" s="328" t="s">
        <v>333</v>
      </c>
      <c r="D297" s="235">
        <v>3</v>
      </c>
      <c r="E297" s="48" t="s">
        <v>333</v>
      </c>
      <c r="F297" s="48" t="s">
        <v>321</v>
      </c>
      <c r="G297" s="48" t="s">
        <v>301</v>
      </c>
      <c r="H297" s="48" t="s">
        <v>11</v>
      </c>
      <c r="I297" s="48" t="s">
        <v>8</v>
      </c>
      <c r="J297" s="236" t="s">
        <v>4</v>
      </c>
      <c r="K297" s="236" t="s">
        <v>4</v>
      </c>
      <c r="L297" s="236">
        <v>123.28758027630856</v>
      </c>
      <c r="M297" s="236">
        <v>123.28758000000001</v>
      </c>
      <c r="N297" s="236" t="s">
        <v>4</v>
      </c>
      <c r="O297" s="236" t="s">
        <v>4</v>
      </c>
      <c r="P297" s="236" t="s">
        <v>4</v>
      </c>
      <c r="Q297" s="236" t="s">
        <v>4</v>
      </c>
      <c r="R297" s="236" t="s">
        <v>4</v>
      </c>
      <c r="S297" s="236" t="s">
        <v>4</v>
      </c>
      <c r="T297" s="236" t="s">
        <v>4</v>
      </c>
      <c r="U297" s="236" t="s">
        <v>4</v>
      </c>
      <c r="V297" s="236" t="s">
        <v>4</v>
      </c>
      <c r="W297" s="236" t="s">
        <v>4</v>
      </c>
      <c r="X297" s="291">
        <v>123.28758027630856</v>
      </c>
      <c r="Y297" s="236">
        <v>123.28758000000001</v>
      </c>
    </row>
    <row r="298" spans="1:25">
      <c r="A298" s="32" t="s">
        <v>23</v>
      </c>
      <c r="B298" s="32" t="s">
        <v>32</v>
      </c>
      <c r="C298" s="328" t="s">
        <v>334</v>
      </c>
      <c r="D298" s="235">
        <v>1.44225</v>
      </c>
      <c r="E298" s="48" t="s">
        <v>333</v>
      </c>
      <c r="F298" s="48" t="s">
        <v>321</v>
      </c>
      <c r="G298" s="48" t="s">
        <v>301</v>
      </c>
      <c r="H298" s="48" t="s">
        <v>11</v>
      </c>
      <c r="I298" s="48" t="s">
        <v>8</v>
      </c>
      <c r="J298" s="236">
        <v>118.53757060078084</v>
      </c>
      <c r="K298" s="236">
        <v>118.53757</v>
      </c>
      <c r="L298" s="236" t="s">
        <v>4</v>
      </c>
      <c r="M298" s="236" t="s">
        <v>4</v>
      </c>
      <c r="N298" s="236" t="s">
        <v>4</v>
      </c>
      <c r="O298" s="236" t="s">
        <v>4</v>
      </c>
      <c r="P298" s="236" t="s">
        <v>4</v>
      </c>
      <c r="Q298" s="236" t="s">
        <v>4</v>
      </c>
      <c r="R298" s="236" t="s">
        <v>4</v>
      </c>
      <c r="S298" s="236" t="s">
        <v>4</v>
      </c>
      <c r="T298" s="236" t="s">
        <v>4</v>
      </c>
      <c r="U298" s="236" t="s">
        <v>4</v>
      </c>
      <c r="V298" s="236" t="s">
        <v>4</v>
      </c>
      <c r="W298" s="236" t="s">
        <v>4</v>
      </c>
      <c r="X298" s="291">
        <v>118.53757060078084</v>
      </c>
      <c r="Y298" s="236">
        <v>118.53757</v>
      </c>
    </row>
    <row r="299" spans="1:25">
      <c r="A299" s="32" t="s">
        <v>23</v>
      </c>
      <c r="B299" s="32" t="s">
        <v>32</v>
      </c>
      <c r="C299" s="328" t="s">
        <v>335</v>
      </c>
      <c r="D299" s="235">
        <v>1.44225</v>
      </c>
      <c r="E299" s="48" t="s">
        <v>333</v>
      </c>
      <c r="F299" s="48" t="s">
        <v>321</v>
      </c>
      <c r="G299" s="48" t="s">
        <v>301</v>
      </c>
      <c r="H299" s="48" t="s">
        <v>11</v>
      </c>
      <c r="I299" s="48" t="s">
        <v>8</v>
      </c>
      <c r="J299" s="236">
        <v>149.52931811980463</v>
      </c>
      <c r="K299" s="236">
        <v>149.52932000000001</v>
      </c>
      <c r="L299" s="236" t="s">
        <v>4</v>
      </c>
      <c r="M299" s="236" t="s">
        <v>4</v>
      </c>
      <c r="N299" s="236" t="s">
        <v>4</v>
      </c>
      <c r="O299" s="236" t="s">
        <v>4</v>
      </c>
      <c r="P299" s="236" t="s">
        <v>4</v>
      </c>
      <c r="Q299" s="236" t="s">
        <v>4</v>
      </c>
      <c r="R299" s="236" t="s">
        <v>4</v>
      </c>
      <c r="S299" s="236" t="s">
        <v>4</v>
      </c>
      <c r="T299" s="236" t="s">
        <v>4</v>
      </c>
      <c r="U299" s="236" t="s">
        <v>4</v>
      </c>
      <c r="V299" s="236" t="s">
        <v>4</v>
      </c>
      <c r="W299" s="236" t="s">
        <v>4</v>
      </c>
      <c r="X299" s="291">
        <v>149.52931811980463</v>
      </c>
      <c r="Y299" s="236">
        <v>149.52932000000001</v>
      </c>
    </row>
    <row r="300" spans="1:25">
      <c r="A300" s="32" t="s">
        <v>23</v>
      </c>
      <c r="B300" s="32" t="s">
        <v>32</v>
      </c>
      <c r="C300" s="328" t="s">
        <v>336</v>
      </c>
      <c r="D300" s="235">
        <v>1.44225</v>
      </c>
      <c r="E300" s="48" t="s">
        <v>333</v>
      </c>
      <c r="F300" s="48" t="s">
        <v>321</v>
      </c>
      <c r="G300" s="48" t="s">
        <v>301</v>
      </c>
      <c r="H300" s="48" t="s">
        <v>11</v>
      </c>
      <c r="I300" s="48" t="s">
        <v>8</v>
      </c>
      <c r="J300" s="236">
        <v>105.72449311716288</v>
      </c>
      <c r="K300" s="236">
        <v>105.72449</v>
      </c>
      <c r="L300" s="236" t="s">
        <v>4</v>
      </c>
      <c r="M300" s="236" t="s">
        <v>4</v>
      </c>
      <c r="N300" s="236" t="s">
        <v>4</v>
      </c>
      <c r="O300" s="236" t="s">
        <v>4</v>
      </c>
      <c r="P300" s="236" t="s">
        <v>4</v>
      </c>
      <c r="Q300" s="236" t="s">
        <v>4</v>
      </c>
      <c r="R300" s="236" t="s">
        <v>4</v>
      </c>
      <c r="S300" s="236" t="s">
        <v>4</v>
      </c>
      <c r="T300" s="236" t="s">
        <v>4</v>
      </c>
      <c r="U300" s="236" t="s">
        <v>4</v>
      </c>
      <c r="V300" s="236" t="s">
        <v>4</v>
      </c>
      <c r="W300" s="236" t="s">
        <v>4</v>
      </c>
      <c r="X300" s="291">
        <v>105.72449311716288</v>
      </c>
      <c r="Y300" s="236">
        <v>105.72449</v>
      </c>
    </row>
    <row r="301" spans="1:25">
      <c r="A301" s="32" t="s">
        <v>19</v>
      </c>
      <c r="B301" s="32" t="s">
        <v>32</v>
      </c>
      <c r="C301" s="328" t="s">
        <v>337</v>
      </c>
      <c r="D301" s="235">
        <v>4</v>
      </c>
      <c r="E301" s="48" t="s">
        <v>337</v>
      </c>
      <c r="F301" s="48" t="s">
        <v>321</v>
      </c>
      <c r="G301" s="48" t="s">
        <v>301</v>
      </c>
      <c r="H301" s="48" t="s">
        <v>11</v>
      </c>
      <c r="I301" s="48" t="s">
        <v>8</v>
      </c>
      <c r="J301" s="236" t="s">
        <v>4</v>
      </c>
      <c r="K301" s="236" t="s">
        <v>4</v>
      </c>
      <c r="L301" s="236">
        <v>117.47885373087061</v>
      </c>
      <c r="M301" s="236">
        <v>117.47884999999999</v>
      </c>
      <c r="N301" s="236" t="s">
        <v>4</v>
      </c>
      <c r="O301" s="236" t="s">
        <v>4</v>
      </c>
      <c r="P301" s="236" t="s">
        <v>4</v>
      </c>
      <c r="Q301" s="236" t="s">
        <v>4</v>
      </c>
      <c r="R301" s="236" t="s">
        <v>4</v>
      </c>
      <c r="S301" s="236" t="s">
        <v>4</v>
      </c>
      <c r="T301" s="236" t="s">
        <v>4</v>
      </c>
      <c r="U301" s="236" t="s">
        <v>4</v>
      </c>
      <c r="V301" s="236" t="s">
        <v>4</v>
      </c>
      <c r="W301" s="236" t="s">
        <v>4</v>
      </c>
      <c r="X301" s="291">
        <v>117.47885373087061</v>
      </c>
      <c r="Y301" s="236">
        <v>117.47884999999999</v>
      </c>
    </row>
    <row r="302" spans="1:25">
      <c r="A302" s="32" t="s">
        <v>23</v>
      </c>
      <c r="B302" s="32" t="s">
        <v>32</v>
      </c>
      <c r="C302" s="328" t="s">
        <v>338</v>
      </c>
      <c r="D302" s="235">
        <v>1.5873999999999999</v>
      </c>
      <c r="E302" s="48" t="s">
        <v>337</v>
      </c>
      <c r="F302" s="48" t="s">
        <v>321</v>
      </c>
      <c r="G302" s="48" t="s">
        <v>301</v>
      </c>
      <c r="H302" s="48" t="s">
        <v>11</v>
      </c>
      <c r="I302" s="48" t="s">
        <v>8</v>
      </c>
      <c r="J302" s="236">
        <v>125.56383697529174</v>
      </c>
      <c r="K302" s="236">
        <v>125.56384</v>
      </c>
      <c r="L302" s="236" t="s">
        <v>4</v>
      </c>
      <c r="M302" s="236" t="s">
        <v>4</v>
      </c>
      <c r="N302" s="236" t="s">
        <v>4</v>
      </c>
      <c r="O302" s="236" t="s">
        <v>4</v>
      </c>
      <c r="P302" s="236" t="s">
        <v>4</v>
      </c>
      <c r="Q302" s="236" t="s">
        <v>4</v>
      </c>
      <c r="R302" s="236" t="s">
        <v>4</v>
      </c>
      <c r="S302" s="236" t="s">
        <v>4</v>
      </c>
      <c r="T302" s="236" t="s">
        <v>4</v>
      </c>
      <c r="U302" s="236" t="s">
        <v>4</v>
      </c>
      <c r="V302" s="236" t="s">
        <v>4</v>
      </c>
      <c r="W302" s="236" t="s">
        <v>4</v>
      </c>
      <c r="X302" s="291">
        <v>125.56383697529174</v>
      </c>
      <c r="Y302" s="236">
        <v>125.56384</v>
      </c>
    </row>
    <row r="303" spans="1:25">
      <c r="A303" s="32" t="s">
        <v>23</v>
      </c>
      <c r="B303" s="32" t="s">
        <v>32</v>
      </c>
      <c r="C303" s="328" t="s">
        <v>339</v>
      </c>
      <c r="D303" s="235">
        <v>1.5873999999999999</v>
      </c>
      <c r="E303" s="48" t="s">
        <v>337</v>
      </c>
      <c r="F303" s="48" t="s">
        <v>321</v>
      </c>
      <c r="G303" s="48" t="s">
        <v>301</v>
      </c>
      <c r="H303" s="48" t="s">
        <v>11</v>
      </c>
      <c r="I303" s="48" t="s">
        <v>8</v>
      </c>
      <c r="J303" s="236">
        <v>116.0124941124753</v>
      </c>
      <c r="K303" s="236">
        <v>116.01249</v>
      </c>
      <c r="L303" s="236" t="s">
        <v>4</v>
      </c>
      <c r="M303" s="236" t="s">
        <v>4</v>
      </c>
      <c r="N303" s="236" t="s">
        <v>4</v>
      </c>
      <c r="O303" s="236" t="s">
        <v>4</v>
      </c>
      <c r="P303" s="236" t="s">
        <v>4</v>
      </c>
      <c r="Q303" s="236" t="s">
        <v>4</v>
      </c>
      <c r="R303" s="236" t="s">
        <v>4</v>
      </c>
      <c r="S303" s="236" t="s">
        <v>4</v>
      </c>
      <c r="T303" s="236" t="s">
        <v>4</v>
      </c>
      <c r="U303" s="236" t="s">
        <v>4</v>
      </c>
      <c r="V303" s="236" t="s">
        <v>4</v>
      </c>
      <c r="W303" s="236" t="s">
        <v>4</v>
      </c>
      <c r="X303" s="291">
        <v>116.0124941124753</v>
      </c>
      <c r="Y303" s="236">
        <v>116.01249</v>
      </c>
    </row>
    <row r="304" spans="1:25">
      <c r="A304" s="32" t="s">
        <v>23</v>
      </c>
      <c r="B304" s="32" t="s">
        <v>32</v>
      </c>
      <c r="C304" s="328" t="s">
        <v>340</v>
      </c>
      <c r="D304" s="235">
        <v>1.5873999999999999</v>
      </c>
      <c r="E304" s="48" t="s">
        <v>337</v>
      </c>
      <c r="F304" s="48" t="s">
        <v>321</v>
      </c>
      <c r="G304" s="48" t="s">
        <v>301</v>
      </c>
      <c r="H304" s="48" t="s">
        <v>11</v>
      </c>
      <c r="I304" s="48" t="s">
        <v>8</v>
      </c>
      <c r="J304" s="236">
        <v>111.30374036178347</v>
      </c>
      <c r="K304" s="236">
        <v>111.30374</v>
      </c>
      <c r="L304" s="236" t="s">
        <v>4</v>
      </c>
      <c r="M304" s="236" t="s">
        <v>4</v>
      </c>
      <c r="N304" s="236" t="s">
        <v>4</v>
      </c>
      <c r="O304" s="236" t="s">
        <v>4</v>
      </c>
      <c r="P304" s="236" t="s">
        <v>4</v>
      </c>
      <c r="Q304" s="236" t="s">
        <v>4</v>
      </c>
      <c r="R304" s="236" t="s">
        <v>4</v>
      </c>
      <c r="S304" s="236" t="s">
        <v>4</v>
      </c>
      <c r="T304" s="236" t="s">
        <v>4</v>
      </c>
      <c r="U304" s="236" t="s">
        <v>4</v>
      </c>
      <c r="V304" s="236" t="s">
        <v>4</v>
      </c>
      <c r="W304" s="236" t="s">
        <v>4</v>
      </c>
      <c r="X304" s="291">
        <v>111.30374036178347</v>
      </c>
      <c r="Y304" s="236">
        <v>111.30374</v>
      </c>
    </row>
    <row r="305" spans="1:25">
      <c r="A305" s="32" t="s">
        <v>13</v>
      </c>
      <c r="B305" s="32" t="s">
        <v>4</v>
      </c>
      <c r="C305" s="328" t="s">
        <v>341</v>
      </c>
      <c r="D305" s="235">
        <v>134</v>
      </c>
      <c r="E305" s="48" t="s">
        <v>4</v>
      </c>
      <c r="F305" s="48" t="s">
        <v>4</v>
      </c>
      <c r="G305" s="48" t="s">
        <v>341</v>
      </c>
      <c r="H305" s="48" t="s">
        <v>11</v>
      </c>
      <c r="I305" s="48" t="s">
        <v>8</v>
      </c>
      <c r="J305" s="236" t="s">
        <v>4</v>
      </c>
      <c r="K305" s="236" t="s">
        <v>4</v>
      </c>
      <c r="L305" s="236" t="s">
        <v>4</v>
      </c>
      <c r="M305" s="236" t="s">
        <v>4</v>
      </c>
      <c r="N305" s="236" t="s">
        <v>4</v>
      </c>
      <c r="O305" s="236" t="s">
        <v>4</v>
      </c>
      <c r="P305" s="236">
        <v>128.16283379034806</v>
      </c>
      <c r="Q305" s="236">
        <v>128.16283000000001</v>
      </c>
      <c r="R305" s="236" t="s">
        <v>4</v>
      </c>
      <c r="S305" s="236" t="s">
        <v>4</v>
      </c>
      <c r="T305" s="236" t="s">
        <v>4</v>
      </c>
      <c r="U305" s="236" t="s">
        <v>4</v>
      </c>
      <c r="V305" s="236" t="s">
        <v>4</v>
      </c>
      <c r="W305" s="236" t="s">
        <v>4</v>
      </c>
      <c r="X305" s="291">
        <v>128.16283379034806</v>
      </c>
      <c r="Y305" s="236">
        <v>128.16283000000001</v>
      </c>
    </row>
    <row r="306" spans="1:25">
      <c r="A306" s="32" t="s">
        <v>16</v>
      </c>
      <c r="B306" s="32" t="s">
        <v>4</v>
      </c>
      <c r="C306" s="328" t="s">
        <v>343</v>
      </c>
      <c r="D306" s="235">
        <v>58</v>
      </c>
      <c r="E306" s="48" t="s">
        <v>4</v>
      </c>
      <c r="F306" s="48" t="s">
        <v>343</v>
      </c>
      <c r="G306" s="48" t="s">
        <v>341</v>
      </c>
      <c r="H306" s="48" t="s">
        <v>11</v>
      </c>
      <c r="I306" s="48" t="s">
        <v>8</v>
      </c>
      <c r="J306" s="236" t="s">
        <v>4</v>
      </c>
      <c r="K306" s="236" t="s">
        <v>4</v>
      </c>
      <c r="L306" s="236" t="s">
        <v>4</v>
      </c>
      <c r="M306" s="236" t="s">
        <v>4</v>
      </c>
      <c r="N306" s="236">
        <v>131.59651838665735</v>
      </c>
      <c r="O306" s="236">
        <v>131.59652</v>
      </c>
      <c r="P306" s="236" t="s">
        <v>4</v>
      </c>
      <c r="Q306" s="236" t="s">
        <v>4</v>
      </c>
      <c r="R306" s="236" t="s">
        <v>4</v>
      </c>
      <c r="S306" s="236" t="s">
        <v>4</v>
      </c>
      <c r="T306" s="236" t="s">
        <v>4</v>
      </c>
      <c r="U306" s="236" t="s">
        <v>4</v>
      </c>
      <c r="V306" s="236" t="s">
        <v>4</v>
      </c>
      <c r="W306" s="236" t="s">
        <v>4</v>
      </c>
      <c r="X306" s="291">
        <v>131.59651838665735</v>
      </c>
      <c r="Y306" s="236">
        <v>131.59652</v>
      </c>
    </row>
    <row r="307" spans="1:25">
      <c r="A307" s="32" t="s">
        <v>19</v>
      </c>
      <c r="B307" s="32" t="s">
        <v>20</v>
      </c>
      <c r="C307" s="328" t="s">
        <v>345</v>
      </c>
      <c r="D307" s="235">
        <v>58</v>
      </c>
      <c r="E307" s="48" t="s">
        <v>345</v>
      </c>
      <c r="F307" s="48" t="s">
        <v>343</v>
      </c>
      <c r="G307" s="48" t="s">
        <v>341</v>
      </c>
      <c r="H307" s="48" t="s">
        <v>11</v>
      </c>
      <c r="I307" s="48" t="s">
        <v>8</v>
      </c>
      <c r="J307" s="236" t="s">
        <v>4</v>
      </c>
      <c r="K307" s="236" t="s">
        <v>4</v>
      </c>
      <c r="L307" s="236">
        <v>131.59651838665735</v>
      </c>
      <c r="M307" s="236">
        <v>131.59652</v>
      </c>
      <c r="N307" s="236" t="s">
        <v>4</v>
      </c>
      <c r="O307" s="236" t="s">
        <v>4</v>
      </c>
      <c r="P307" s="236" t="s">
        <v>4</v>
      </c>
      <c r="Q307" s="236" t="s">
        <v>4</v>
      </c>
      <c r="R307" s="236" t="s">
        <v>4</v>
      </c>
      <c r="S307" s="236" t="s">
        <v>4</v>
      </c>
      <c r="T307" s="236" t="s">
        <v>4</v>
      </c>
      <c r="U307" s="236" t="s">
        <v>4</v>
      </c>
      <c r="V307" s="236" t="s">
        <v>4</v>
      </c>
      <c r="W307" s="236" t="s">
        <v>4</v>
      </c>
      <c r="X307" s="291">
        <v>131.59651838665735</v>
      </c>
      <c r="Y307" s="236">
        <v>131.59652</v>
      </c>
    </row>
    <row r="308" spans="1:25">
      <c r="A308" s="32" t="s">
        <v>23</v>
      </c>
      <c r="B308" s="32" t="s">
        <v>20</v>
      </c>
      <c r="C308" s="328" t="s">
        <v>346</v>
      </c>
      <c r="D308" s="235">
        <v>14</v>
      </c>
      <c r="E308" s="48" t="s">
        <v>345</v>
      </c>
      <c r="F308" s="48" t="s">
        <v>343</v>
      </c>
      <c r="G308" s="48" t="s">
        <v>341</v>
      </c>
      <c r="H308" s="48" t="s">
        <v>11</v>
      </c>
      <c r="I308" s="48" t="s">
        <v>8</v>
      </c>
      <c r="J308" s="236">
        <v>127.41212514006325</v>
      </c>
      <c r="K308" s="236">
        <v>127.41213</v>
      </c>
      <c r="L308" s="236" t="s">
        <v>4</v>
      </c>
      <c r="M308" s="236" t="s">
        <v>4</v>
      </c>
      <c r="N308" s="236" t="s">
        <v>4</v>
      </c>
      <c r="O308" s="236" t="s">
        <v>4</v>
      </c>
      <c r="P308" s="236" t="s">
        <v>4</v>
      </c>
      <c r="Q308" s="236" t="s">
        <v>4</v>
      </c>
      <c r="R308" s="236" t="s">
        <v>4</v>
      </c>
      <c r="S308" s="236" t="s">
        <v>4</v>
      </c>
      <c r="T308" s="236" t="s">
        <v>4</v>
      </c>
      <c r="U308" s="236" t="s">
        <v>4</v>
      </c>
      <c r="V308" s="236" t="s">
        <v>4</v>
      </c>
      <c r="W308" s="236" t="s">
        <v>4</v>
      </c>
      <c r="X308" s="291">
        <v>127.41212514006325</v>
      </c>
      <c r="Y308" s="236">
        <v>127.41213</v>
      </c>
    </row>
    <row r="309" spans="1:25">
      <c r="A309" s="32" t="s">
        <v>23</v>
      </c>
      <c r="B309" s="32" t="s">
        <v>20</v>
      </c>
      <c r="C309" s="328" t="s">
        <v>347</v>
      </c>
      <c r="D309" s="235">
        <v>2</v>
      </c>
      <c r="E309" s="48" t="s">
        <v>345</v>
      </c>
      <c r="F309" s="48" t="s">
        <v>343</v>
      </c>
      <c r="G309" s="48" t="s">
        <v>341</v>
      </c>
      <c r="H309" s="48" t="s">
        <v>11</v>
      </c>
      <c r="I309" s="48" t="s">
        <v>8</v>
      </c>
      <c r="J309" s="236">
        <v>137.03072587604288</v>
      </c>
      <c r="K309" s="236">
        <v>137.03073000000001</v>
      </c>
      <c r="L309" s="236" t="s">
        <v>4</v>
      </c>
      <c r="M309" s="236" t="s">
        <v>4</v>
      </c>
      <c r="N309" s="236" t="s">
        <v>4</v>
      </c>
      <c r="O309" s="236" t="s">
        <v>4</v>
      </c>
      <c r="P309" s="236" t="s">
        <v>4</v>
      </c>
      <c r="Q309" s="236" t="s">
        <v>4</v>
      </c>
      <c r="R309" s="236" t="s">
        <v>4</v>
      </c>
      <c r="S309" s="236" t="s">
        <v>4</v>
      </c>
      <c r="T309" s="236" t="s">
        <v>4</v>
      </c>
      <c r="U309" s="236" t="s">
        <v>4</v>
      </c>
      <c r="V309" s="236" t="s">
        <v>4</v>
      </c>
      <c r="W309" s="236" t="s">
        <v>4</v>
      </c>
      <c r="X309" s="291">
        <v>137.03072587604288</v>
      </c>
      <c r="Y309" s="236">
        <v>137.03073000000001</v>
      </c>
    </row>
    <row r="310" spans="1:25">
      <c r="A310" s="32" t="s">
        <v>23</v>
      </c>
      <c r="B310" s="32" t="s">
        <v>20</v>
      </c>
      <c r="C310" s="328" t="s">
        <v>348</v>
      </c>
      <c r="D310" s="235">
        <v>6</v>
      </c>
      <c r="E310" s="48" t="s">
        <v>345</v>
      </c>
      <c r="F310" s="48" t="s">
        <v>343</v>
      </c>
      <c r="G310" s="48" t="s">
        <v>341</v>
      </c>
      <c r="H310" s="48" t="s">
        <v>11</v>
      </c>
      <c r="I310" s="48" t="s">
        <v>8</v>
      </c>
      <c r="J310" s="236">
        <v>149.20657651870454</v>
      </c>
      <c r="K310" s="236">
        <v>149.20658</v>
      </c>
      <c r="L310" s="236" t="s">
        <v>4</v>
      </c>
      <c r="M310" s="236" t="s">
        <v>4</v>
      </c>
      <c r="N310" s="236" t="s">
        <v>4</v>
      </c>
      <c r="O310" s="236" t="s">
        <v>4</v>
      </c>
      <c r="P310" s="236" t="s">
        <v>4</v>
      </c>
      <c r="Q310" s="236" t="s">
        <v>4</v>
      </c>
      <c r="R310" s="236" t="s">
        <v>4</v>
      </c>
      <c r="S310" s="236" t="s">
        <v>4</v>
      </c>
      <c r="T310" s="236" t="s">
        <v>4</v>
      </c>
      <c r="U310" s="236" t="s">
        <v>4</v>
      </c>
      <c r="V310" s="236" t="s">
        <v>4</v>
      </c>
      <c r="W310" s="236" t="s">
        <v>4</v>
      </c>
      <c r="X310" s="291">
        <v>149.20657651870454</v>
      </c>
      <c r="Y310" s="236">
        <v>149.20658</v>
      </c>
    </row>
    <row r="311" spans="1:25">
      <c r="A311" s="32" t="s">
        <v>23</v>
      </c>
      <c r="B311" s="32" t="s">
        <v>20</v>
      </c>
      <c r="C311" s="328" t="s">
        <v>349</v>
      </c>
      <c r="D311" s="235">
        <v>2</v>
      </c>
      <c r="E311" s="48" t="s">
        <v>345</v>
      </c>
      <c r="F311" s="48" t="s">
        <v>343</v>
      </c>
      <c r="G311" s="48" t="s">
        <v>341</v>
      </c>
      <c r="H311" s="48" t="s">
        <v>11</v>
      </c>
      <c r="I311" s="48" t="s">
        <v>8</v>
      </c>
      <c r="J311" s="236">
        <v>144.75733664730978</v>
      </c>
      <c r="K311" s="236">
        <v>144.75734</v>
      </c>
      <c r="L311" s="236" t="s">
        <v>4</v>
      </c>
      <c r="M311" s="236" t="s">
        <v>4</v>
      </c>
      <c r="N311" s="236" t="s">
        <v>4</v>
      </c>
      <c r="O311" s="236" t="s">
        <v>4</v>
      </c>
      <c r="P311" s="236" t="s">
        <v>4</v>
      </c>
      <c r="Q311" s="236" t="s">
        <v>4</v>
      </c>
      <c r="R311" s="236" t="s">
        <v>4</v>
      </c>
      <c r="S311" s="236" t="s">
        <v>4</v>
      </c>
      <c r="T311" s="236" t="s">
        <v>4</v>
      </c>
      <c r="U311" s="236" t="s">
        <v>4</v>
      </c>
      <c r="V311" s="236" t="s">
        <v>4</v>
      </c>
      <c r="W311" s="236" t="s">
        <v>4</v>
      </c>
      <c r="X311" s="291">
        <v>144.75733664730978</v>
      </c>
      <c r="Y311" s="236">
        <v>144.75734</v>
      </c>
    </row>
    <row r="312" spans="1:25">
      <c r="A312" s="32" t="s">
        <v>23</v>
      </c>
      <c r="B312" s="32" t="s">
        <v>20</v>
      </c>
      <c r="C312" s="328" t="s">
        <v>350</v>
      </c>
      <c r="D312" s="235">
        <v>4</v>
      </c>
      <c r="E312" s="48" t="s">
        <v>345</v>
      </c>
      <c r="F312" s="48" t="s">
        <v>343</v>
      </c>
      <c r="G312" s="48" t="s">
        <v>341</v>
      </c>
      <c r="H312" s="48" t="s">
        <v>11</v>
      </c>
      <c r="I312" s="48" t="s">
        <v>8</v>
      </c>
      <c r="J312" s="236">
        <v>66.474553379367748</v>
      </c>
      <c r="K312" s="236">
        <v>66.474549999999994</v>
      </c>
      <c r="L312" s="236" t="s">
        <v>4</v>
      </c>
      <c r="M312" s="236" t="s">
        <v>4</v>
      </c>
      <c r="N312" s="236" t="s">
        <v>4</v>
      </c>
      <c r="O312" s="236" t="s">
        <v>4</v>
      </c>
      <c r="P312" s="236" t="s">
        <v>4</v>
      </c>
      <c r="Q312" s="236" t="s">
        <v>4</v>
      </c>
      <c r="R312" s="236" t="s">
        <v>4</v>
      </c>
      <c r="S312" s="236" t="s">
        <v>4</v>
      </c>
      <c r="T312" s="236" t="s">
        <v>4</v>
      </c>
      <c r="U312" s="236" t="s">
        <v>4</v>
      </c>
      <c r="V312" s="236" t="s">
        <v>4</v>
      </c>
      <c r="W312" s="236" t="s">
        <v>4</v>
      </c>
      <c r="X312" s="291">
        <v>66.474553379367748</v>
      </c>
      <c r="Y312" s="236">
        <v>66.474549999999994</v>
      </c>
    </row>
    <row r="313" spans="1:25">
      <c r="A313" s="32" t="s">
        <v>23</v>
      </c>
      <c r="B313" s="32" t="s">
        <v>20</v>
      </c>
      <c r="C313" s="328" t="s">
        <v>351</v>
      </c>
      <c r="D313" s="235">
        <v>4</v>
      </c>
      <c r="E313" s="48" t="s">
        <v>345</v>
      </c>
      <c r="F313" s="48" t="s">
        <v>343</v>
      </c>
      <c r="G313" s="48" t="s">
        <v>341</v>
      </c>
      <c r="H313" s="48" t="s">
        <v>11</v>
      </c>
      <c r="I313" s="48" t="s">
        <v>8</v>
      </c>
      <c r="J313" s="236">
        <v>185.42255451668871</v>
      </c>
      <c r="K313" s="236">
        <v>185.42255</v>
      </c>
      <c r="L313" s="236" t="s">
        <v>4</v>
      </c>
      <c r="M313" s="236" t="s">
        <v>4</v>
      </c>
      <c r="N313" s="236" t="s">
        <v>4</v>
      </c>
      <c r="O313" s="236" t="s">
        <v>4</v>
      </c>
      <c r="P313" s="236" t="s">
        <v>4</v>
      </c>
      <c r="Q313" s="236" t="s">
        <v>4</v>
      </c>
      <c r="R313" s="236" t="s">
        <v>4</v>
      </c>
      <c r="S313" s="236" t="s">
        <v>4</v>
      </c>
      <c r="T313" s="236" t="s">
        <v>4</v>
      </c>
      <c r="U313" s="236" t="s">
        <v>4</v>
      </c>
      <c r="V313" s="236" t="s">
        <v>4</v>
      </c>
      <c r="W313" s="236" t="s">
        <v>4</v>
      </c>
      <c r="X313" s="291">
        <v>185.42255451668871</v>
      </c>
      <c r="Y313" s="236">
        <v>185.42255</v>
      </c>
    </row>
    <row r="314" spans="1:25">
      <c r="A314" s="32" t="s">
        <v>23</v>
      </c>
      <c r="B314" s="32" t="s">
        <v>20</v>
      </c>
      <c r="C314" s="328" t="s">
        <v>352</v>
      </c>
      <c r="D314" s="235">
        <v>16</v>
      </c>
      <c r="E314" s="48" t="s">
        <v>345</v>
      </c>
      <c r="F314" s="48" t="s">
        <v>343</v>
      </c>
      <c r="G314" s="48" t="s">
        <v>341</v>
      </c>
      <c r="H314" s="48" t="s">
        <v>11</v>
      </c>
      <c r="I314" s="48" t="s">
        <v>8</v>
      </c>
      <c r="J314" s="236">
        <v>142.89319</v>
      </c>
      <c r="K314" s="236">
        <v>142.89319</v>
      </c>
      <c r="L314" s="236" t="s">
        <v>4</v>
      </c>
      <c r="M314" s="236" t="s">
        <v>4</v>
      </c>
      <c r="N314" s="236" t="s">
        <v>4</v>
      </c>
      <c r="O314" s="236" t="s">
        <v>4</v>
      </c>
      <c r="P314" s="236" t="s">
        <v>4</v>
      </c>
      <c r="Q314" s="236" t="s">
        <v>4</v>
      </c>
      <c r="R314" s="236" t="s">
        <v>4</v>
      </c>
      <c r="S314" s="236" t="s">
        <v>4</v>
      </c>
      <c r="T314" s="236" t="s">
        <v>4</v>
      </c>
      <c r="U314" s="236" t="s">
        <v>4</v>
      </c>
      <c r="V314" s="236" t="s">
        <v>4</v>
      </c>
      <c r="W314" s="236" t="s">
        <v>4</v>
      </c>
      <c r="X314" s="291">
        <v>142.89319</v>
      </c>
      <c r="Y314" s="236">
        <v>142.89319</v>
      </c>
    </row>
    <row r="315" spans="1:25">
      <c r="A315" s="32" t="s">
        <v>23</v>
      </c>
      <c r="B315" s="32" t="s">
        <v>20</v>
      </c>
      <c r="C315" s="328" t="s">
        <v>353</v>
      </c>
      <c r="D315" s="235">
        <v>4</v>
      </c>
      <c r="E315" s="48" t="s">
        <v>345</v>
      </c>
      <c r="F315" s="48" t="s">
        <v>343</v>
      </c>
      <c r="G315" s="48" t="s">
        <v>341</v>
      </c>
      <c r="H315" s="48" t="s">
        <v>11</v>
      </c>
      <c r="I315" s="48" t="s">
        <v>8</v>
      </c>
      <c r="J315" s="236">
        <v>110.76985097074359</v>
      </c>
      <c r="K315" s="236">
        <v>110.76985000000001</v>
      </c>
      <c r="L315" s="236" t="s">
        <v>4</v>
      </c>
      <c r="M315" s="236" t="s">
        <v>4</v>
      </c>
      <c r="N315" s="236" t="s">
        <v>4</v>
      </c>
      <c r="O315" s="236" t="s">
        <v>4</v>
      </c>
      <c r="P315" s="236" t="s">
        <v>4</v>
      </c>
      <c r="Q315" s="236" t="s">
        <v>4</v>
      </c>
      <c r="R315" s="236" t="s">
        <v>4</v>
      </c>
      <c r="S315" s="236" t="s">
        <v>4</v>
      </c>
      <c r="T315" s="236" t="s">
        <v>4</v>
      </c>
      <c r="U315" s="236" t="s">
        <v>4</v>
      </c>
      <c r="V315" s="236" t="s">
        <v>4</v>
      </c>
      <c r="W315" s="236" t="s">
        <v>4</v>
      </c>
      <c r="X315" s="291">
        <v>110.76985097074359</v>
      </c>
      <c r="Y315" s="236">
        <v>110.76985000000001</v>
      </c>
    </row>
    <row r="316" spans="1:25">
      <c r="A316" s="32" t="s">
        <v>23</v>
      </c>
      <c r="B316" s="32" t="s">
        <v>20</v>
      </c>
      <c r="C316" s="328" t="s">
        <v>354</v>
      </c>
      <c r="D316" s="235">
        <v>3</v>
      </c>
      <c r="E316" s="48" t="s">
        <v>345</v>
      </c>
      <c r="F316" s="48" t="s">
        <v>343</v>
      </c>
      <c r="G316" s="48" t="s">
        <v>341</v>
      </c>
      <c r="H316" s="48" t="s">
        <v>11</v>
      </c>
      <c r="I316" s="48" t="s">
        <v>8</v>
      </c>
      <c r="J316" s="236">
        <v>105.20106581495492</v>
      </c>
      <c r="K316" s="236">
        <v>105.20107</v>
      </c>
      <c r="L316" s="236" t="s">
        <v>4</v>
      </c>
      <c r="M316" s="236" t="s">
        <v>4</v>
      </c>
      <c r="N316" s="236" t="s">
        <v>4</v>
      </c>
      <c r="O316" s="236" t="s">
        <v>4</v>
      </c>
      <c r="P316" s="236" t="s">
        <v>4</v>
      </c>
      <c r="Q316" s="236" t="s">
        <v>4</v>
      </c>
      <c r="R316" s="236" t="s">
        <v>4</v>
      </c>
      <c r="S316" s="236" t="s">
        <v>4</v>
      </c>
      <c r="T316" s="236" t="s">
        <v>4</v>
      </c>
      <c r="U316" s="236" t="s">
        <v>4</v>
      </c>
      <c r="V316" s="236" t="s">
        <v>4</v>
      </c>
      <c r="W316" s="236" t="s">
        <v>4</v>
      </c>
      <c r="X316" s="291">
        <v>105.20106581495492</v>
      </c>
      <c r="Y316" s="236">
        <v>105.20107</v>
      </c>
    </row>
    <row r="317" spans="1:25">
      <c r="A317" s="32" t="s">
        <v>23</v>
      </c>
      <c r="B317" s="32" t="s">
        <v>20</v>
      </c>
      <c r="C317" s="328" t="s">
        <v>355</v>
      </c>
      <c r="D317" s="235">
        <v>2</v>
      </c>
      <c r="E317" s="48" t="s">
        <v>345</v>
      </c>
      <c r="F317" s="48" t="s">
        <v>343</v>
      </c>
      <c r="G317" s="48" t="s">
        <v>341</v>
      </c>
      <c r="H317" s="48" t="s">
        <v>11</v>
      </c>
      <c r="I317" s="48" t="s">
        <v>8</v>
      </c>
      <c r="J317" s="236">
        <v>98.388796065035294</v>
      </c>
      <c r="K317" s="236">
        <v>98.388800000000003</v>
      </c>
      <c r="L317" s="236" t="s">
        <v>4</v>
      </c>
      <c r="M317" s="236" t="s">
        <v>4</v>
      </c>
      <c r="N317" s="236" t="s">
        <v>4</v>
      </c>
      <c r="O317" s="236" t="s">
        <v>4</v>
      </c>
      <c r="P317" s="236" t="s">
        <v>4</v>
      </c>
      <c r="Q317" s="236" t="s">
        <v>4</v>
      </c>
      <c r="R317" s="236" t="s">
        <v>4</v>
      </c>
      <c r="S317" s="236" t="s">
        <v>4</v>
      </c>
      <c r="T317" s="236" t="s">
        <v>4</v>
      </c>
      <c r="U317" s="236" t="s">
        <v>4</v>
      </c>
      <c r="V317" s="236" t="s">
        <v>4</v>
      </c>
      <c r="W317" s="236" t="s">
        <v>4</v>
      </c>
      <c r="X317" s="291">
        <v>98.388796065035294</v>
      </c>
      <c r="Y317" s="236">
        <v>98.388800000000003</v>
      </c>
    </row>
    <row r="318" spans="1:25">
      <c r="A318" s="32" t="s">
        <v>23</v>
      </c>
      <c r="B318" s="32" t="s">
        <v>20</v>
      </c>
      <c r="C318" s="328" t="s">
        <v>356</v>
      </c>
      <c r="D318" s="235">
        <v>1</v>
      </c>
      <c r="E318" s="48" t="s">
        <v>345</v>
      </c>
      <c r="F318" s="48" t="s">
        <v>343</v>
      </c>
      <c r="G318" s="48" t="s">
        <v>341</v>
      </c>
      <c r="H318" s="48" t="s">
        <v>11</v>
      </c>
      <c r="I318" s="48" t="s">
        <v>8</v>
      </c>
      <c r="J318" s="236">
        <v>140.67306526417269</v>
      </c>
      <c r="K318" s="236">
        <v>140.67307</v>
      </c>
      <c r="L318" s="236" t="s">
        <v>4</v>
      </c>
      <c r="M318" s="236" t="s">
        <v>4</v>
      </c>
      <c r="N318" s="236" t="s">
        <v>4</v>
      </c>
      <c r="O318" s="236" t="s">
        <v>4</v>
      </c>
      <c r="P318" s="236" t="s">
        <v>4</v>
      </c>
      <c r="Q318" s="236" t="s">
        <v>4</v>
      </c>
      <c r="R318" s="236" t="s">
        <v>4</v>
      </c>
      <c r="S318" s="236" t="s">
        <v>4</v>
      </c>
      <c r="T318" s="236" t="s">
        <v>4</v>
      </c>
      <c r="U318" s="236" t="s">
        <v>4</v>
      </c>
      <c r="V318" s="236" t="s">
        <v>4</v>
      </c>
      <c r="W318" s="236" t="s">
        <v>4</v>
      </c>
      <c r="X318" s="291">
        <v>140.67306526417269</v>
      </c>
      <c r="Y318" s="236">
        <v>140.67307</v>
      </c>
    </row>
    <row r="319" spans="1:25">
      <c r="A319" s="32" t="s">
        <v>16</v>
      </c>
      <c r="B319" s="32" t="s">
        <v>4</v>
      </c>
      <c r="C319" s="328" t="s">
        <v>357</v>
      </c>
      <c r="D319" s="235">
        <v>37</v>
      </c>
      <c r="E319" s="48" t="s">
        <v>4</v>
      </c>
      <c r="F319" s="48" t="s">
        <v>357</v>
      </c>
      <c r="G319" s="48" t="s">
        <v>341</v>
      </c>
      <c r="H319" s="48" t="s">
        <v>11</v>
      </c>
      <c r="I319" s="48" t="s">
        <v>8</v>
      </c>
      <c r="J319" s="236" t="s">
        <v>4</v>
      </c>
      <c r="K319" s="236" t="s">
        <v>4</v>
      </c>
      <c r="L319" s="236" t="s">
        <v>4</v>
      </c>
      <c r="M319" s="236" t="s">
        <v>4</v>
      </c>
      <c r="N319" s="236">
        <v>134.79897728612693</v>
      </c>
      <c r="O319" s="236">
        <v>134.79898</v>
      </c>
      <c r="P319" s="236" t="s">
        <v>4</v>
      </c>
      <c r="Q319" s="236" t="s">
        <v>4</v>
      </c>
      <c r="R319" s="236" t="s">
        <v>4</v>
      </c>
      <c r="S319" s="236" t="s">
        <v>4</v>
      </c>
      <c r="T319" s="236" t="s">
        <v>4</v>
      </c>
      <c r="U319" s="236" t="s">
        <v>4</v>
      </c>
      <c r="V319" s="236" t="s">
        <v>4</v>
      </c>
      <c r="W319" s="236" t="s">
        <v>4</v>
      </c>
      <c r="X319" s="291">
        <v>134.79897728612693</v>
      </c>
      <c r="Y319" s="236">
        <v>134.79898</v>
      </c>
    </row>
    <row r="320" spans="1:25">
      <c r="A320" s="32" t="s">
        <v>19</v>
      </c>
      <c r="B320" s="32" t="s">
        <v>20</v>
      </c>
      <c r="C320" s="328" t="s">
        <v>359</v>
      </c>
      <c r="D320" s="235">
        <v>37</v>
      </c>
      <c r="E320" s="48" t="s">
        <v>359</v>
      </c>
      <c r="F320" s="48" t="s">
        <v>357</v>
      </c>
      <c r="G320" s="48" t="s">
        <v>341</v>
      </c>
      <c r="H320" s="48" t="s">
        <v>11</v>
      </c>
      <c r="I320" s="48" t="s">
        <v>8</v>
      </c>
      <c r="J320" s="236" t="s">
        <v>4</v>
      </c>
      <c r="K320" s="236" t="s">
        <v>4</v>
      </c>
      <c r="L320" s="236">
        <v>134.79897728612693</v>
      </c>
      <c r="M320" s="236">
        <v>134.79898</v>
      </c>
      <c r="N320" s="236" t="s">
        <v>4</v>
      </c>
      <c r="O320" s="236" t="s">
        <v>4</v>
      </c>
      <c r="P320" s="236" t="s">
        <v>4</v>
      </c>
      <c r="Q320" s="236" t="s">
        <v>4</v>
      </c>
      <c r="R320" s="236" t="s">
        <v>4</v>
      </c>
      <c r="S320" s="236" t="s">
        <v>4</v>
      </c>
      <c r="T320" s="236" t="s">
        <v>4</v>
      </c>
      <c r="U320" s="236" t="s">
        <v>4</v>
      </c>
      <c r="V320" s="236" t="s">
        <v>4</v>
      </c>
      <c r="W320" s="236" t="s">
        <v>4</v>
      </c>
      <c r="X320" s="291">
        <v>134.79897728612693</v>
      </c>
      <c r="Y320" s="236">
        <v>134.79898</v>
      </c>
    </row>
    <row r="321" spans="1:25">
      <c r="A321" s="32" t="s">
        <v>23</v>
      </c>
      <c r="B321" s="32" t="s">
        <v>20</v>
      </c>
      <c r="C321" s="328" t="s">
        <v>360</v>
      </c>
      <c r="D321" s="235">
        <v>10</v>
      </c>
      <c r="E321" s="48" t="s">
        <v>359</v>
      </c>
      <c r="F321" s="48" t="s">
        <v>357</v>
      </c>
      <c r="G321" s="48" t="s">
        <v>341</v>
      </c>
      <c r="H321" s="48" t="s">
        <v>11</v>
      </c>
      <c r="I321" s="48" t="s">
        <v>8</v>
      </c>
      <c r="J321" s="236">
        <v>113.71773619894746</v>
      </c>
      <c r="K321" s="236">
        <v>113.71774000000001</v>
      </c>
      <c r="L321" s="236" t="s">
        <v>4</v>
      </c>
      <c r="M321" s="236" t="s">
        <v>4</v>
      </c>
      <c r="N321" s="236" t="s">
        <v>4</v>
      </c>
      <c r="O321" s="236" t="s">
        <v>4</v>
      </c>
      <c r="P321" s="236" t="s">
        <v>4</v>
      </c>
      <c r="Q321" s="236" t="s">
        <v>4</v>
      </c>
      <c r="R321" s="236" t="s">
        <v>4</v>
      </c>
      <c r="S321" s="236" t="s">
        <v>4</v>
      </c>
      <c r="T321" s="236" t="s">
        <v>4</v>
      </c>
      <c r="U321" s="236" t="s">
        <v>4</v>
      </c>
      <c r="V321" s="236" t="s">
        <v>4</v>
      </c>
      <c r="W321" s="236" t="s">
        <v>4</v>
      </c>
      <c r="X321" s="291">
        <v>113.71773619894746</v>
      </c>
      <c r="Y321" s="236">
        <v>113.71774000000001</v>
      </c>
    </row>
    <row r="322" spans="1:25">
      <c r="A322" s="32" t="s">
        <v>23</v>
      </c>
      <c r="B322" s="32" t="s">
        <v>20</v>
      </c>
      <c r="C322" s="328" t="s">
        <v>361</v>
      </c>
      <c r="D322" s="235">
        <v>8</v>
      </c>
      <c r="E322" s="48" t="s">
        <v>359</v>
      </c>
      <c r="F322" s="48" t="s">
        <v>357</v>
      </c>
      <c r="G322" s="48" t="s">
        <v>341</v>
      </c>
      <c r="H322" s="48" t="s">
        <v>11</v>
      </c>
      <c r="I322" s="48" t="s">
        <v>8</v>
      </c>
      <c r="J322" s="236">
        <v>142.4214840663652</v>
      </c>
      <c r="K322" s="236">
        <v>142.42148</v>
      </c>
      <c r="L322" s="236" t="s">
        <v>4</v>
      </c>
      <c r="M322" s="236" t="s">
        <v>4</v>
      </c>
      <c r="N322" s="236" t="s">
        <v>4</v>
      </c>
      <c r="O322" s="236" t="s">
        <v>4</v>
      </c>
      <c r="P322" s="236" t="s">
        <v>4</v>
      </c>
      <c r="Q322" s="236" t="s">
        <v>4</v>
      </c>
      <c r="R322" s="236" t="s">
        <v>4</v>
      </c>
      <c r="S322" s="236" t="s">
        <v>4</v>
      </c>
      <c r="T322" s="236" t="s">
        <v>4</v>
      </c>
      <c r="U322" s="236" t="s">
        <v>4</v>
      </c>
      <c r="V322" s="236" t="s">
        <v>4</v>
      </c>
      <c r="W322" s="236" t="s">
        <v>4</v>
      </c>
      <c r="X322" s="291">
        <v>142.4214840663652</v>
      </c>
      <c r="Y322" s="236">
        <v>142.42148</v>
      </c>
    </row>
    <row r="323" spans="1:25">
      <c r="A323" s="32" t="s">
        <v>23</v>
      </c>
      <c r="B323" s="32" t="s">
        <v>20</v>
      </c>
      <c r="C323" s="328" t="s">
        <v>362</v>
      </c>
      <c r="D323" s="235">
        <v>9</v>
      </c>
      <c r="E323" s="48" t="s">
        <v>359</v>
      </c>
      <c r="F323" s="48" t="s">
        <v>357</v>
      </c>
      <c r="G323" s="48" t="s">
        <v>341</v>
      </c>
      <c r="H323" s="48" t="s">
        <v>11</v>
      </c>
      <c r="I323" s="48" t="s">
        <v>8</v>
      </c>
      <c r="J323" s="236">
        <v>132.43298599657669</v>
      </c>
      <c r="K323" s="236">
        <v>132.43298999999999</v>
      </c>
      <c r="L323" s="236" t="s">
        <v>4</v>
      </c>
      <c r="M323" s="236" t="s">
        <v>4</v>
      </c>
      <c r="N323" s="236" t="s">
        <v>4</v>
      </c>
      <c r="O323" s="236" t="s">
        <v>4</v>
      </c>
      <c r="P323" s="236" t="s">
        <v>4</v>
      </c>
      <c r="Q323" s="236" t="s">
        <v>4</v>
      </c>
      <c r="R323" s="236" t="s">
        <v>4</v>
      </c>
      <c r="S323" s="236" t="s">
        <v>4</v>
      </c>
      <c r="T323" s="236" t="s">
        <v>4</v>
      </c>
      <c r="U323" s="236" t="s">
        <v>4</v>
      </c>
      <c r="V323" s="236" t="s">
        <v>4</v>
      </c>
      <c r="W323" s="236" t="s">
        <v>4</v>
      </c>
      <c r="X323" s="291">
        <v>132.43298599657669</v>
      </c>
      <c r="Y323" s="236">
        <v>132.43298999999999</v>
      </c>
    </row>
    <row r="324" spans="1:25">
      <c r="A324" s="32" t="s">
        <v>23</v>
      </c>
      <c r="B324" s="32" t="s">
        <v>20</v>
      </c>
      <c r="C324" s="328" t="s">
        <v>363</v>
      </c>
      <c r="D324" s="235">
        <v>4</v>
      </c>
      <c r="E324" s="48" t="s">
        <v>359</v>
      </c>
      <c r="F324" s="48" t="s">
        <v>357</v>
      </c>
      <c r="G324" s="48" t="s">
        <v>341</v>
      </c>
      <c r="H324" s="48" t="s">
        <v>11</v>
      </c>
      <c r="I324" s="48" t="s">
        <v>8</v>
      </c>
      <c r="J324" s="236">
        <v>110.37632674247931</v>
      </c>
      <c r="K324" s="236">
        <v>110.37633</v>
      </c>
      <c r="L324" s="236" t="s">
        <v>4</v>
      </c>
      <c r="M324" s="236" t="s">
        <v>4</v>
      </c>
      <c r="N324" s="236" t="s">
        <v>4</v>
      </c>
      <c r="O324" s="236" t="s">
        <v>4</v>
      </c>
      <c r="P324" s="236" t="s">
        <v>4</v>
      </c>
      <c r="Q324" s="236" t="s">
        <v>4</v>
      </c>
      <c r="R324" s="236" t="s">
        <v>4</v>
      </c>
      <c r="S324" s="236" t="s">
        <v>4</v>
      </c>
      <c r="T324" s="236" t="s">
        <v>4</v>
      </c>
      <c r="U324" s="236" t="s">
        <v>4</v>
      </c>
      <c r="V324" s="236" t="s">
        <v>4</v>
      </c>
      <c r="W324" s="236" t="s">
        <v>4</v>
      </c>
      <c r="X324" s="291">
        <v>110.37632674247931</v>
      </c>
      <c r="Y324" s="236">
        <v>110.37633</v>
      </c>
    </row>
    <row r="325" spans="1:25">
      <c r="A325" s="32" t="s">
        <v>23</v>
      </c>
      <c r="B325" s="32" t="s">
        <v>20</v>
      </c>
      <c r="C325" s="328" t="s">
        <v>364</v>
      </c>
      <c r="D325" s="235">
        <v>6</v>
      </c>
      <c r="E325" s="48" t="s">
        <v>359</v>
      </c>
      <c r="F325" s="48" t="s">
        <v>357</v>
      </c>
      <c r="G325" s="48" t="s">
        <v>341</v>
      </c>
      <c r="H325" s="48" t="s">
        <v>11</v>
      </c>
      <c r="I325" s="48" t="s">
        <v>8</v>
      </c>
      <c r="J325" s="236">
        <v>179.60179068786545</v>
      </c>
      <c r="K325" s="236">
        <v>179.60178999999999</v>
      </c>
      <c r="L325" s="236" t="s">
        <v>4</v>
      </c>
      <c r="M325" s="236" t="s">
        <v>4</v>
      </c>
      <c r="N325" s="236" t="s">
        <v>4</v>
      </c>
      <c r="O325" s="236" t="s">
        <v>4</v>
      </c>
      <c r="P325" s="236" t="s">
        <v>4</v>
      </c>
      <c r="Q325" s="236" t="s">
        <v>4</v>
      </c>
      <c r="R325" s="236" t="s">
        <v>4</v>
      </c>
      <c r="S325" s="236" t="s">
        <v>4</v>
      </c>
      <c r="T325" s="236" t="s">
        <v>4</v>
      </c>
      <c r="U325" s="236" t="s">
        <v>4</v>
      </c>
      <c r="V325" s="236" t="s">
        <v>4</v>
      </c>
      <c r="W325" s="236" t="s">
        <v>4</v>
      </c>
      <c r="X325" s="291">
        <v>179.60179068786545</v>
      </c>
      <c r="Y325" s="236">
        <v>179.60178999999999</v>
      </c>
    </row>
    <row r="326" spans="1:25">
      <c r="A326" s="32" t="s">
        <v>16</v>
      </c>
      <c r="B326" s="32" t="s">
        <v>4</v>
      </c>
      <c r="C326" s="328" t="s">
        <v>365</v>
      </c>
      <c r="D326" s="235">
        <v>23</v>
      </c>
      <c r="E326" s="48" t="s">
        <v>4</v>
      </c>
      <c r="F326" s="48" t="s">
        <v>365</v>
      </c>
      <c r="G326" s="48" t="s">
        <v>341</v>
      </c>
      <c r="H326" s="48" t="s">
        <v>11</v>
      </c>
      <c r="I326" s="48" t="s">
        <v>8</v>
      </c>
      <c r="J326" s="236" t="s">
        <v>4</v>
      </c>
      <c r="K326" s="236" t="s">
        <v>4</v>
      </c>
      <c r="L326" s="236" t="s">
        <v>4</v>
      </c>
      <c r="M326" s="236" t="s">
        <v>4</v>
      </c>
      <c r="N326" s="236">
        <v>124.93755298107938</v>
      </c>
      <c r="O326" s="236">
        <v>124.93755</v>
      </c>
      <c r="P326" s="236" t="s">
        <v>4</v>
      </c>
      <c r="Q326" s="236" t="s">
        <v>4</v>
      </c>
      <c r="R326" s="236" t="s">
        <v>4</v>
      </c>
      <c r="S326" s="236" t="s">
        <v>4</v>
      </c>
      <c r="T326" s="236" t="s">
        <v>4</v>
      </c>
      <c r="U326" s="236" t="s">
        <v>4</v>
      </c>
      <c r="V326" s="236" t="s">
        <v>4</v>
      </c>
      <c r="W326" s="236" t="s">
        <v>4</v>
      </c>
      <c r="X326" s="291">
        <v>124.93755298107938</v>
      </c>
      <c r="Y326" s="236">
        <v>124.93755</v>
      </c>
    </row>
    <row r="327" spans="1:25">
      <c r="A327" s="32" t="s">
        <v>19</v>
      </c>
      <c r="B327" s="32" t="s">
        <v>32</v>
      </c>
      <c r="C327" s="328" t="s">
        <v>367</v>
      </c>
      <c r="D327" s="235">
        <v>2</v>
      </c>
      <c r="E327" s="48" t="s">
        <v>367</v>
      </c>
      <c r="F327" s="48" t="s">
        <v>365</v>
      </c>
      <c r="G327" s="48" t="s">
        <v>341</v>
      </c>
      <c r="H327" s="48" t="s">
        <v>11</v>
      </c>
      <c r="I327" s="48" t="s">
        <v>8</v>
      </c>
      <c r="J327" s="236" t="s">
        <v>4</v>
      </c>
      <c r="K327" s="236" t="s">
        <v>4</v>
      </c>
      <c r="L327" s="236">
        <v>150.48163456377023</v>
      </c>
      <c r="M327" s="236">
        <v>150.48163</v>
      </c>
      <c r="N327" s="236" t="s">
        <v>4</v>
      </c>
      <c r="O327" s="236" t="s">
        <v>4</v>
      </c>
      <c r="P327" s="236" t="s">
        <v>4</v>
      </c>
      <c r="Q327" s="236" t="s">
        <v>4</v>
      </c>
      <c r="R327" s="236" t="s">
        <v>4</v>
      </c>
      <c r="S327" s="236" t="s">
        <v>4</v>
      </c>
      <c r="T327" s="236" t="s">
        <v>4</v>
      </c>
      <c r="U327" s="236" t="s">
        <v>4</v>
      </c>
      <c r="V327" s="236" t="s">
        <v>4</v>
      </c>
      <c r="W327" s="236" t="s">
        <v>4</v>
      </c>
      <c r="X327" s="291">
        <v>150.48163456377023</v>
      </c>
      <c r="Y327" s="236">
        <v>150.48163</v>
      </c>
    </row>
    <row r="328" spans="1:25">
      <c r="A328" s="32" t="s">
        <v>23</v>
      </c>
      <c r="B328" s="32" t="s">
        <v>32</v>
      </c>
      <c r="C328" s="328" t="s">
        <v>368</v>
      </c>
      <c r="D328" s="235">
        <v>2</v>
      </c>
      <c r="E328" s="48" t="s">
        <v>367</v>
      </c>
      <c r="F328" s="48" t="s">
        <v>365</v>
      </c>
      <c r="G328" s="48" t="s">
        <v>341</v>
      </c>
      <c r="H328" s="48" t="s">
        <v>11</v>
      </c>
      <c r="I328" s="48" t="s">
        <v>8</v>
      </c>
      <c r="J328" s="236">
        <v>150.48163456377023</v>
      </c>
      <c r="K328" s="236">
        <v>150.48163</v>
      </c>
      <c r="L328" s="236" t="s">
        <v>4</v>
      </c>
      <c r="M328" s="236" t="s">
        <v>4</v>
      </c>
      <c r="N328" s="236" t="s">
        <v>4</v>
      </c>
      <c r="O328" s="236" t="s">
        <v>4</v>
      </c>
      <c r="P328" s="236" t="s">
        <v>4</v>
      </c>
      <c r="Q328" s="236" t="s">
        <v>4</v>
      </c>
      <c r="R328" s="236" t="s">
        <v>4</v>
      </c>
      <c r="S328" s="236" t="s">
        <v>4</v>
      </c>
      <c r="T328" s="236" t="s">
        <v>4</v>
      </c>
      <c r="U328" s="236" t="s">
        <v>4</v>
      </c>
      <c r="V328" s="236" t="s">
        <v>4</v>
      </c>
      <c r="W328" s="236" t="s">
        <v>4</v>
      </c>
      <c r="X328" s="291">
        <v>150.48163456377023</v>
      </c>
      <c r="Y328" s="236">
        <v>150.48163</v>
      </c>
    </row>
    <row r="329" spans="1:25">
      <c r="A329" s="32" t="s">
        <v>19</v>
      </c>
      <c r="B329" s="32" t="s">
        <v>32</v>
      </c>
      <c r="C329" s="328" t="s">
        <v>369</v>
      </c>
      <c r="D329" s="235">
        <v>7</v>
      </c>
      <c r="E329" s="48" t="s">
        <v>369</v>
      </c>
      <c r="F329" s="48" t="s">
        <v>365</v>
      </c>
      <c r="G329" s="48" t="s">
        <v>341</v>
      </c>
      <c r="H329" s="48" t="s">
        <v>11</v>
      </c>
      <c r="I329" s="48" t="s">
        <v>8</v>
      </c>
      <c r="J329" s="236" t="s">
        <v>4</v>
      </c>
      <c r="K329" s="236" t="s">
        <v>4</v>
      </c>
      <c r="L329" s="236">
        <v>129.47485500928568</v>
      </c>
      <c r="M329" s="236">
        <v>129.47486000000001</v>
      </c>
      <c r="N329" s="236" t="s">
        <v>4</v>
      </c>
      <c r="O329" s="236" t="s">
        <v>4</v>
      </c>
      <c r="P329" s="236" t="s">
        <v>4</v>
      </c>
      <c r="Q329" s="236" t="s">
        <v>4</v>
      </c>
      <c r="R329" s="236" t="s">
        <v>4</v>
      </c>
      <c r="S329" s="236" t="s">
        <v>4</v>
      </c>
      <c r="T329" s="236" t="s">
        <v>4</v>
      </c>
      <c r="U329" s="236" t="s">
        <v>4</v>
      </c>
      <c r="V329" s="236" t="s">
        <v>4</v>
      </c>
      <c r="W329" s="236" t="s">
        <v>4</v>
      </c>
      <c r="X329" s="291">
        <v>129.47485500928568</v>
      </c>
      <c r="Y329" s="236">
        <v>129.47486000000001</v>
      </c>
    </row>
    <row r="330" spans="1:25">
      <c r="A330" s="32" t="s">
        <v>23</v>
      </c>
      <c r="B330" s="32" t="s">
        <v>32</v>
      </c>
      <c r="C330" s="328" t="s">
        <v>370</v>
      </c>
      <c r="D330" s="235">
        <v>1.47577</v>
      </c>
      <c r="E330" s="48" t="s">
        <v>369</v>
      </c>
      <c r="F330" s="48" t="s">
        <v>365</v>
      </c>
      <c r="G330" s="48" t="s">
        <v>341</v>
      </c>
      <c r="H330" s="48" t="s">
        <v>11</v>
      </c>
      <c r="I330" s="48" t="s">
        <v>8</v>
      </c>
      <c r="J330" s="236">
        <v>141.20209982340597</v>
      </c>
      <c r="K330" s="236">
        <v>141.2021</v>
      </c>
      <c r="L330" s="236" t="s">
        <v>4</v>
      </c>
      <c r="M330" s="236" t="s">
        <v>4</v>
      </c>
      <c r="N330" s="236" t="s">
        <v>4</v>
      </c>
      <c r="O330" s="236" t="s">
        <v>4</v>
      </c>
      <c r="P330" s="236" t="s">
        <v>4</v>
      </c>
      <c r="Q330" s="236" t="s">
        <v>4</v>
      </c>
      <c r="R330" s="236" t="s">
        <v>4</v>
      </c>
      <c r="S330" s="236" t="s">
        <v>4</v>
      </c>
      <c r="T330" s="236" t="s">
        <v>4</v>
      </c>
      <c r="U330" s="236" t="s">
        <v>4</v>
      </c>
      <c r="V330" s="236" t="s">
        <v>4</v>
      </c>
      <c r="W330" s="236" t="s">
        <v>4</v>
      </c>
      <c r="X330" s="291">
        <v>141.20209982340597</v>
      </c>
      <c r="Y330" s="236">
        <v>141.2021</v>
      </c>
    </row>
    <row r="331" spans="1:25">
      <c r="A331" s="32" t="s">
        <v>23</v>
      </c>
      <c r="B331" s="32" t="s">
        <v>32</v>
      </c>
      <c r="C331" s="328" t="s">
        <v>371</v>
      </c>
      <c r="D331" s="235">
        <v>1.47577</v>
      </c>
      <c r="E331" s="48" t="s">
        <v>369</v>
      </c>
      <c r="F331" s="48" t="s">
        <v>365</v>
      </c>
      <c r="G331" s="48" t="s">
        <v>341</v>
      </c>
      <c r="H331" s="48" t="s">
        <v>11</v>
      </c>
      <c r="I331" s="48" t="s">
        <v>8</v>
      </c>
      <c r="J331" s="236">
        <v>123.84067529691183</v>
      </c>
      <c r="K331" s="236">
        <v>123.84068000000001</v>
      </c>
      <c r="L331" s="236" t="s">
        <v>4</v>
      </c>
      <c r="M331" s="236" t="s">
        <v>4</v>
      </c>
      <c r="N331" s="236" t="s">
        <v>4</v>
      </c>
      <c r="O331" s="236" t="s">
        <v>4</v>
      </c>
      <c r="P331" s="236" t="s">
        <v>4</v>
      </c>
      <c r="Q331" s="236" t="s">
        <v>4</v>
      </c>
      <c r="R331" s="236" t="s">
        <v>4</v>
      </c>
      <c r="S331" s="236" t="s">
        <v>4</v>
      </c>
      <c r="T331" s="236" t="s">
        <v>4</v>
      </c>
      <c r="U331" s="236" t="s">
        <v>4</v>
      </c>
      <c r="V331" s="236" t="s">
        <v>4</v>
      </c>
      <c r="W331" s="236" t="s">
        <v>4</v>
      </c>
      <c r="X331" s="291">
        <v>123.84067529691183</v>
      </c>
      <c r="Y331" s="236">
        <v>123.84068000000001</v>
      </c>
    </row>
    <row r="332" spans="1:25">
      <c r="A332" s="32" t="s">
        <v>23</v>
      </c>
      <c r="B332" s="32" t="s">
        <v>32</v>
      </c>
      <c r="C332" s="328" t="s">
        <v>372</v>
      </c>
      <c r="D332" s="235">
        <v>1.47577</v>
      </c>
      <c r="E332" s="48" t="s">
        <v>369</v>
      </c>
      <c r="F332" s="48" t="s">
        <v>365</v>
      </c>
      <c r="G332" s="48" t="s">
        <v>341</v>
      </c>
      <c r="H332" s="48" t="s">
        <v>11</v>
      </c>
      <c r="I332" s="48" t="s">
        <v>8</v>
      </c>
      <c r="J332" s="236">
        <v>105.32428391128533</v>
      </c>
      <c r="K332" s="236">
        <v>105.32428</v>
      </c>
      <c r="L332" s="236" t="s">
        <v>4</v>
      </c>
      <c r="M332" s="236" t="s">
        <v>4</v>
      </c>
      <c r="N332" s="236" t="s">
        <v>4</v>
      </c>
      <c r="O332" s="236" t="s">
        <v>4</v>
      </c>
      <c r="P332" s="236" t="s">
        <v>4</v>
      </c>
      <c r="Q332" s="236" t="s">
        <v>4</v>
      </c>
      <c r="R332" s="236" t="s">
        <v>4</v>
      </c>
      <c r="S332" s="236" t="s">
        <v>4</v>
      </c>
      <c r="T332" s="236" t="s">
        <v>4</v>
      </c>
      <c r="U332" s="236" t="s">
        <v>4</v>
      </c>
      <c r="V332" s="236" t="s">
        <v>4</v>
      </c>
      <c r="W332" s="236" t="s">
        <v>4</v>
      </c>
      <c r="X332" s="291">
        <v>105.32428391128533</v>
      </c>
      <c r="Y332" s="236">
        <v>105.32428</v>
      </c>
    </row>
    <row r="333" spans="1:25">
      <c r="A333" s="32" t="s">
        <v>23</v>
      </c>
      <c r="B333" s="32" t="s">
        <v>32</v>
      </c>
      <c r="C333" s="328" t="s">
        <v>373</v>
      </c>
      <c r="D333" s="235">
        <v>1.47577</v>
      </c>
      <c r="E333" s="48" t="s">
        <v>369</v>
      </c>
      <c r="F333" s="48" t="s">
        <v>365</v>
      </c>
      <c r="G333" s="48" t="s">
        <v>341</v>
      </c>
      <c r="H333" s="48" t="s">
        <v>11</v>
      </c>
      <c r="I333" s="48" t="s">
        <v>8</v>
      </c>
      <c r="J333" s="236">
        <v>154.67835222049763</v>
      </c>
      <c r="K333" s="236">
        <v>154.67834999999999</v>
      </c>
      <c r="L333" s="236" t="s">
        <v>4</v>
      </c>
      <c r="M333" s="236" t="s">
        <v>4</v>
      </c>
      <c r="N333" s="236" t="s">
        <v>4</v>
      </c>
      <c r="O333" s="236" t="s">
        <v>4</v>
      </c>
      <c r="P333" s="236" t="s">
        <v>4</v>
      </c>
      <c r="Q333" s="236" t="s">
        <v>4</v>
      </c>
      <c r="R333" s="236" t="s">
        <v>4</v>
      </c>
      <c r="S333" s="236" t="s">
        <v>4</v>
      </c>
      <c r="T333" s="236" t="s">
        <v>4</v>
      </c>
      <c r="U333" s="236" t="s">
        <v>4</v>
      </c>
      <c r="V333" s="236" t="s">
        <v>4</v>
      </c>
      <c r="W333" s="236" t="s">
        <v>4</v>
      </c>
      <c r="X333" s="291">
        <v>154.67835222049763</v>
      </c>
      <c r="Y333" s="236">
        <v>154.67834999999999</v>
      </c>
    </row>
    <row r="334" spans="1:25">
      <c r="A334" s="32" t="s">
        <v>23</v>
      </c>
      <c r="B334" s="32" t="s">
        <v>32</v>
      </c>
      <c r="C334" s="328" t="s">
        <v>374</v>
      </c>
      <c r="D334" s="235">
        <v>1.47577</v>
      </c>
      <c r="E334" s="48" t="s">
        <v>369</v>
      </c>
      <c r="F334" s="48" t="s">
        <v>365</v>
      </c>
      <c r="G334" s="48" t="s">
        <v>341</v>
      </c>
      <c r="H334" s="48" t="s">
        <v>11</v>
      </c>
      <c r="I334" s="48" t="s">
        <v>8</v>
      </c>
      <c r="J334" s="236">
        <v>127.72168753080678</v>
      </c>
      <c r="K334" s="236">
        <v>127.72169</v>
      </c>
      <c r="L334" s="236" t="s">
        <v>4</v>
      </c>
      <c r="M334" s="236" t="s">
        <v>4</v>
      </c>
      <c r="N334" s="236" t="s">
        <v>4</v>
      </c>
      <c r="O334" s="236" t="s">
        <v>4</v>
      </c>
      <c r="P334" s="236" t="s">
        <v>4</v>
      </c>
      <c r="Q334" s="236" t="s">
        <v>4</v>
      </c>
      <c r="R334" s="236" t="s">
        <v>4</v>
      </c>
      <c r="S334" s="236" t="s">
        <v>4</v>
      </c>
      <c r="T334" s="236" t="s">
        <v>4</v>
      </c>
      <c r="U334" s="236" t="s">
        <v>4</v>
      </c>
      <c r="V334" s="236" t="s">
        <v>4</v>
      </c>
      <c r="W334" s="236" t="s">
        <v>4</v>
      </c>
      <c r="X334" s="291">
        <v>127.72168753080678</v>
      </c>
      <c r="Y334" s="236">
        <v>127.72169</v>
      </c>
    </row>
    <row r="335" spans="1:25">
      <c r="A335" s="32" t="s">
        <v>19</v>
      </c>
      <c r="B335" s="32" t="s">
        <v>20</v>
      </c>
      <c r="C335" s="328" t="s">
        <v>375</v>
      </c>
      <c r="D335" s="235">
        <v>14</v>
      </c>
      <c r="E335" s="48" t="s">
        <v>375</v>
      </c>
      <c r="F335" s="48" t="s">
        <v>365</v>
      </c>
      <c r="G335" s="48" t="s">
        <v>341</v>
      </c>
      <c r="H335" s="48" t="s">
        <v>11</v>
      </c>
      <c r="I335" s="48" t="s">
        <v>8</v>
      </c>
      <c r="J335" s="236" t="s">
        <v>4</v>
      </c>
      <c r="K335" s="236" t="s">
        <v>4</v>
      </c>
      <c r="L335" s="236">
        <v>119.01974745516326</v>
      </c>
      <c r="M335" s="236">
        <v>119.01975</v>
      </c>
      <c r="N335" s="236" t="s">
        <v>4</v>
      </c>
      <c r="O335" s="236" t="s">
        <v>4</v>
      </c>
      <c r="P335" s="236" t="s">
        <v>4</v>
      </c>
      <c r="Q335" s="236" t="s">
        <v>4</v>
      </c>
      <c r="R335" s="236" t="s">
        <v>4</v>
      </c>
      <c r="S335" s="236" t="s">
        <v>4</v>
      </c>
      <c r="T335" s="236" t="s">
        <v>4</v>
      </c>
      <c r="U335" s="236" t="s">
        <v>4</v>
      </c>
      <c r="V335" s="236" t="s">
        <v>4</v>
      </c>
      <c r="W335" s="236" t="s">
        <v>4</v>
      </c>
      <c r="X335" s="291">
        <v>119.01974745516326</v>
      </c>
      <c r="Y335" s="236">
        <v>119.01975</v>
      </c>
    </row>
    <row r="336" spans="1:25">
      <c r="A336" s="32" t="s">
        <v>23</v>
      </c>
      <c r="B336" s="32" t="s">
        <v>20</v>
      </c>
      <c r="C336" s="328" t="s">
        <v>376</v>
      </c>
      <c r="D336" s="235">
        <v>2</v>
      </c>
      <c r="E336" s="48" t="s">
        <v>375</v>
      </c>
      <c r="F336" s="48" t="s">
        <v>365</v>
      </c>
      <c r="G336" s="48" t="s">
        <v>341</v>
      </c>
      <c r="H336" s="48" t="s">
        <v>11</v>
      </c>
      <c r="I336" s="48" t="s">
        <v>8</v>
      </c>
      <c r="J336" s="236">
        <v>114.42822171288574</v>
      </c>
      <c r="K336" s="236">
        <v>114.42822</v>
      </c>
      <c r="L336" s="236" t="s">
        <v>4</v>
      </c>
      <c r="M336" s="236" t="s">
        <v>4</v>
      </c>
      <c r="N336" s="236" t="s">
        <v>4</v>
      </c>
      <c r="O336" s="236" t="s">
        <v>4</v>
      </c>
      <c r="P336" s="236" t="s">
        <v>4</v>
      </c>
      <c r="Q336" s="236" t="s">
        <v>4</v>
      </c>
      <c r="R336" s="236" t="s">
        <v>4</v>
      </c>
      <c r="S336" s="236" t="s">
        <v>4</v>
      </c>
      <c r="T336" s="236" t="s">
        <v>4</v>
      </c>
      <c r="U336" s="236" t="s">
        <v>4</v>
      </c>
      <c r="V336" s="236" t="s">
        <v>4</v>
      </c>
      <c r="W336" s="236" t="s">
        <v>4</v>
      </c>
      <c r="X336" s="291">
        <v>114.42822171288574</v>
      </c>
      <c r="Y336" s="236">
        <v>114.42822</v>
      </c>
    </row>
    <row r="337" spans="1:25">
      <c r="A337" s="32" t="s">
        <v>23</v>
      </c>
      <c r="B337" s="32" t="s">
        <v>20</v>
      </c>
      <c r="C337" s="328" t="s">
        <v>377</v>
      </c>
      <c r="D337" s="235">
        <v>5</v>
      </c>
      <c r="E337" s="48" t="s">
        <v>375</v>
      </c>
      <c r="F337" s="48" t="s">
        <v>365</v>
      </c>
      <c r="G337" s="48" t="s">
        <v>341</v>
      </c>
      <c r="H337" s="48" t="s">
        <v>11</v>
      </c>
      <c r="I337" s="48" t="s">
        <v>8</v>
      </c>
      <c r="J337" s="236">
        <v>114.81824862052393</v>
      </c>
      <c r="K337" s="236">
        <v>114.81825000000001</v>
      </c>
      <c r="L337" s="236" t="s">
        <v>4</v>
      </c>
      <c r="M337" s="236" t="s">
        <v>4</v>
      </c>
      <c r="N337" s="236" t="s">
        <v>4</v>
      </c>
      <c r="O337" s="236" t="s">
        <v>4</v>
      </c>
      <c r="P337" s="236" t="s">
        <v>4</v>
      </c>
      <c r="Q337" s="236" t="s">
        <v>4</v>
      </c>
      <c r="R337" s="236" t="s">
        <v>4</v>
      </c>
      <c r="S337" s="236" t="s">
        <v>4</v>
      </c>
      <c r="T337" s="236" t="s">
        <v>4</v>
      </c>
      <c r="U337" s="236" t="s">
        <v>4</v>
      </c>
      <c r="V337" s="236" t="s">
        <v>4</v>
      </c>
      <c r="W337" s="236" t="s">
        <v>4</v>
      </c>
      <c r="X337" s="291">
        <v>114.81824862052393</v>
      </c>
      <c r="Y337" s="236">
        <v>114.81825000000001</v>
      </c>
    </row>
    <row r="338" spans="1:25">
      <c r="A338" s="32" t="s">
        <v>23</v>
      </c>
      <c r="B338" s="32" t="s">
        <v>20</v>
      </c>
      <c r="C338" s="328" t="s">
        <v>378</v>
      </c>
      <c r="D338" s="235">
        <v>2</v>
      </c>
      <c r="E338" s="48" t="s">
        <v>375</v>
      </c>
      <c r="F338" s="48" t="s">
        <v>365</v>
      </c>
      <c r="G338" s="48" t="s">
        <v>341</v>
      </c>
      <c r="H338" s="48" t="s">
        <v>11</v>
      </c>
      <c r="I338" s="48" t="s">
        <v>8</v>
      </c>
      <c r="J338" s="236">
        <v>126.40289819604914</v>
      </c>
      <c r="K338" s="236">
        <v>126.4029</v>
      </c>
      <c r="L338" s="236" t="s">
        <v>4</v>
      </c>
      <c r="M338" s="236" t="s">
        <v>4</v>
      </c>
      <c r="N338" s="236" t="s">
        <v>4</v>
      </c>
      <c r="O338" s="236" t="s">
        <v>4</v>
      </c>
      <c r="P338" s="236" t="s">
        <v>4</v>
      </c>
      <c r="Q338" s="236" t="s">
        <v>4</v>
      </c>
      <c r="R338" s="236" t="s">
        <v>4</v>
      </c>
      <c r="S338" s="236" t="s">
        <v>4</v>
      </c>
      <c r="T338" s="236" t="s">
        <v>4</v>
      </c>
      <c r="U338" s="236" t="s">
        <v>4</v>
      </c>
      <c r="V338" s="236" t="s">
        <v>4</v>
      </c>
      <c r="W338" s="236" t="s">
        <v>4</v>
      </c>
      <c r="X338" s="291">
        <v>126.40289819604914</v>
      </c>
      <c r="Y338" s="236">
        <v>126.4029</v>
      </c>
    </row>
    <row r="339" spans="1:25">
      <c r="A339" s="32" t="s">
        <v>23</v>
      </c>
      <c r="B339" s="32" t="s">
        <v>20</v>
      </c>
      <c r="C339" s="328" t="s">
        <v>379</v>
      </c>
      <c r="D339" s="235">
        <v>5</v>
      </c>
      <c r="E339" s="48" t="s">
        <v>375</v>
      </c>
      <c r="F339" s="48" t="s">
        <v>365</v>
      </c>
      <c r="G339" s="48" t="s">
        <v>341</v>
      </c>
      <c r="H339" s="48" t="s">
        <v>11</v>
      </c>
      <c r="I339" s="48" t="s">
        <v>8</v>
      </c>
      <c r="J339" s="236">
        <v>122.10459629035923</v>
      </c>
      <c r="K339" s="236">
        <v>122.1046</v>
      </c>
      <c r="L339" s="236" t="s">
        <v>4</v>
      </c>
      <c r="M339" s="236" t="s">
        <v>4</v>
      </c>
      <c r="N339" s="236" t="s">
        <v>4</v>
      </c>
      <c r="O339" s="236" t="s">
        <v>4</v>
      </c>
      <c r="P339" s="236" t="s">
        <v>4</v>
      </c>
      <c r="Q339" s="236" t="s">
        <v>4</v>
      </c>
      <c r="R339" s="236" t="s">
        <v>4</v>
      </c>
      <c r="S339" s="236" t="s">
        <v>4</v>
      </c>
      <c r="T339" s="236" t="s">
        <v>4</v>
      </c>
      <c r="U339" s="236" t="s">
        <v>4</v>
      </c>
      <c r="V339" s="236" t="s">
        <v>4</v>
      </c>
      <c r="W339" s="236" t="s">
        <v>4</v>
      </c>
      <c r="X339" s="291">
        <v>122.10459629035923</v>
      </c>
      <c r="Y339" s="236">
        <v>122.1046</v>
      </c>
    </row>
    <row r="340" spans="1:25">
      <c r="A340" s="32" t="s">
        <v>16</v>
      </c>
      <c r="B340" s="32" t="s">
        <v>4</v>
      </c>
      <c r="C340" s="328" t="s">
        <v>380</v>
      </c>
      <c r="D340" s="235">
        <v>8</v>
      </c>
      <c r="E340" s="48" t="s">
        <v>4</v>
      </c>
      <c r="F340" s="48" t="s">
        <v>380</v>
      </c>
      <c r="G340" s="48" t="s">
        <v>341</v>
      </c>
      <c r="H340" s="48" t="s">
        <v>11</v>
      </c>
      <c r="I340" s="48" t="s">
        <v>8</v>
      </c>
      <c r="J340" s="236" t="s">
        <v>4</v>
      </c>
      <c r="K340" s="236" t="s">
        <v>4</v>
      </c>
      <c r="L340" s="236" t="s">
        <v>4</v>
      </c>
      <c r="M340" s="236" t="s">
        <v>4</v>
      </c>
      <c r="N340" s="236">
        <v>114.20665471989068</v>
      </c>
      <c r="O340" s="236">
        <v>114.20665</v>
      </c>
      <c r="P340" s="236" t="s">
        <v>4</v>
      </c>
      <c r="Q340" s="236" t="s">
        <v>4</v>
      </c>
      <c r="R340" s="236" t="s">
        <v>4</v>
      </c>
      <c r="S340" s="236" t="s">
        <v>4</v>
      </c>
      <c r="T340" s="236" t="s">
        <v>4</v>
      </c>
      <c r="U340" s="236" t="s">
        <v>4</v>
      </c>
      <c r="V340" s="236" t="s">
        <v>4</v>
      </c>
      <c r="W340" s="236" t="s">
        <v>4</v>
      </c>
      <c r="X340" s="291">
        <v>114.20665471989068</v>
      </c>
      <c r="Y340" s="236">
        <v>114.20665</v>
      </c>
    </row>
    <row r="341" spans="1:25">
      <c r="A341" s="32" t="s">
        <v>19</v>
      </c>
      <c r="B341" s="32" t="s">
        <v>32</v>
      </c>
      <c r="C341" s="328" t="s">
        <v>382</v>
      </c>
      <c r="D341" s="235">
        <v>2</v>
      </c>
      <c r="E341" s="48" t="s">
        <v>382</v>
      </c>
      <c r="F341" s="48" t="s">
        <v>380</v>
      </c>
      <c r="G341" s="48" t="s">
        <v>341</v>
      </c>
      <c r="H341" s="48" t="s">
        <v>11</v>
      </c>
      <c r="I341" s="48" t="s">
        <v>8</v>
      </c>
      <c r="J341" s="236" t="s">
        <v>4</v>
      </c>
      <c r="K341" s="236" t="s">
        <v>4</v>
      </c>
      <c r="L341" s="236">
        <v>110.93405235681441</v>
      </c>
      <c r="M341" s="236">
        <v>110.93405</v>
      </c>
      <c r="N341" s="236" t="s">
        <v>4</v>
      </c>
      <c r="O341" s="236" t="s">
        <v>4</v>
      </c>
      <c r="P341" s="236" t="s">
        <v>4</v>
      </c>
      <c r="Q341" s="236" t="s">
        <v>4</v>
      </c>
      <c r="R341" s="236" t="s">
        <v>4</v>
      </c>
      <c r="S341" s="236" t="s">
        <v>4</v>
      </c>
      <c r="T341" s="236" t="s">
        <v>4</v>
      </c>
      <c r="U341" s="236" t="s">
        <v>4</v>
      </c>
      <c r="V341" s="236" t="s">
        <v>4</v>
      </c>
      <c r="W341" s="236" t="s">
        <v>4</v>
      </c>
      <c r="X341" s="291">
        <v>110.93405235681441</v>
      </c>
      <c r="Y341" s="236">
        <v>110.93405</v>
      </c>
    </row>
    <row r="342" spans="1:25">
      <c r="A342" s="32" t="s">
        <v>23</v>
      </c>
      <c r="B342" s="32" t="s">
        <v>32</v>
      </c>
      <c r="C342" s="328" t="s">
        <v>383</v>
      </c>
      <c r="D342" s="235">
        <v>1.41421</v>
      </c>
      <c r="E342" s="48" t="s">
        <v>382</v>
      </c>
      <c r="F342" s="48" t="s">
        <v>380</v>
      </c>
      <c r="G342" s="48" t="s">
        <v>341</v>
      </c>
      <c r="H342" s="48" t="s">
        <v>11</v>
      </c>
      <c r="I342" s="48" t="s">
        <v>8</v>
      </c>
      <c r="J342" s="236">
        <v>96.975405369150309</v>
      </c>
      <c r="K342" s="236">
        <v>96.975409999999997</v>
      </c>
      <c r="L342" s="236" t="s">
        <v>4</v>
      </c>
      <c r="M342" s="236" t="s">
        <v>4</v>
      </c>
      <c r="N342" s="236" t="s">
        <v>4</v>
      </c>
      <c r="O342" s="236" t="s">
        <v>4</v>
      </c>
      <c r="P342" s="236" t="s">
        <v>4</v>
      </c>
      <c r="Q342" s="236" t="s">
        <v>4</v>
      </c>
      <c r="R342" s="236" t="s">
        <v>4</v>
      </c>
      <c r="S342" s="236" t="s">
        <v>4</v>
      </c>
      <c r="T342" s="236" t="s">
        <v>4</v>
      </c>
      <c r="U342" s="236" t="s">
        <v>4</v>
      </c>
      <c r="V342" s="236" t="s">
        <v>4</v>
      </c>
      <c r="W342" s="236" t="s">
        <v>4</v>
      </c>
      <c r="X342" s="291">
        <v>96.975405369150309</v>
      </c>
      <c r="Y342" s="236">
        <v>96.975409999999997</v>
      </c>
    </row>
    <row r="343" spans="1:25">
      <c r="A343" s="32" t="s">
        <v>23</v>
      </c>
      <c r="B343" s="32" t="s">
        <v>32</v>
      </c>
      <c r="C343" s="328" t="s">
        <v>384</v>
      </c>
      <c r="D343" s="235">
        <v>1.41421</v>
      </c>
      <c r="E343" s="48" t="s">
        <v>382</v>
      </c>
      <c r="F343" s="48" t="s">
        <v>380</v>
      </c>
      <c r="G343" s="48" t="s">
        <v>341</v>
      </c>
      <c r="H343" s="48" t="s">
        <v>11</v>
      </c>
      <c r="I343" s="48" t="s">
        <v>8</v>
      </c>
      <c r="J343" s="236">
        <v>126.90190801944637</v>
      </c>
      <c r="K343" s="236">
        <v>126.90191</v>
      </c>
      <c r="L343" s="236" t="s">
        <v>4</v>
      </c>
      <c r="M343" s="236" t="s">
        <v>4</v>
      </c>
      <c r="N343" s="236" t="s">
        <v>4</v>
      </c>
      <c r="O343" s="236" t="s">
        <v>4</v>
      </c>
      <c r="P343" s="236" t="s">
        <v>4</v>
      </c>
      <c r="Q343" s="236" t="s">
        <v>4</v>
      </c>
      <c r="R343" s="236" t="s">
        <v>4</v>
      </c>
      <c r="S343" s="236" t="s">
        <v>4</v>
      </c>
      <c r="T343" s="236" t="s">
        <v>4</v>
      </c>
      <c r="U343" s="236" t="s">
        <v>4</v>
      </c>
      <c r="V343" s="236" t="s">
        <v>4</v>
      </c>
      <c r="W343" s="236" t="s">
        <v>4</v>
      </c>
      <c r="X343" s="291">
        <v>126.90190801944637</v>
      </c>
      <c r="Y343" s="236">
        <v>126.90191</v>
      </c>
    </row>
    <row r="344" spans="1:25">
      <c r="A344" s="32" t="s">
        <v>19</v>
      </c>
      <c r="B344" s="32" t="s">
        <v>32</v>
      </c>
      <c r="C344" s="328" t="s">
        <v>385</v>
      </c>
      <c r="D344" s="235">
        <v>2</v>
      </c>
      <c r="E344" s="48" t="s">
        <v>385</v>
      </c>
      <c r="F344" s="48" t="s">
        <v>380</v>
      </c>
      <c r="G344" s="48" t="s">
        <v>341</v>
      </c>
      <c r="H344" s="48" t="s">
        <v>11</v>
      </c>
      <c r="I344" s="48" t="s">
        <v>8</v>
      </c>
      <c r="J344" s="236" t="s">
        <v>4</v>
      </c>
      <c r="K344" s="236" t="s">
        <v>4</v>
      </c>
      <c r="L344" s="236">
        <v>139.66066007094116</v>
      </c>
      <c r="M344" s="236">
        <v>139.66066000000001</v>
      </c>
      <c r="N344" s="236" t="s">
        <v>4</v>
      </c>
      <c r="O344" s="236" t="s">
        <v>4</v>
      </c>
      <c r="P344" s="236" t="s">
        <v>4</v>
      </c>
      <c r="Q344" s="236" t="s">
        <v>4</v>
      </c>
      <c r="R344" s="236" t="s">
        <v>4</v>
      </c>
      <c r="S344" s="236" t="s">
        <v>4</v>
      </c>
      <c r="T344" s="236" t="s">
        <v>4</v>
      </c>
      <c r="U344" s="236" t="s">
        <v>4</v>
      </c>
      <c r="V344" s="236" t="s">
        <v>4</v>
      </c>
      <c r="W344" s="236" t="s">
        <v>4</v>
      </c>
      <c r="X344" s="291">
        <v>139.66066007094116</v>
      </c>
      <c r="Y344" s="236">
        <v>139.66066000000001</v>
      </c>
    </row>
    <row r="345" spans="1:25">
      <c r="A345" s="32" t="s">
        <v>23</v>
      </c>
      <c r="B345" s="32" t="s">
        <v>32</v>
      </c>
      <c r="C345" s="328" t="s">
        <v>386</v>
      </c>
      <c r="D345" s="235">
        <v>1.1892100000000001</v>
      </c>
      <c r="E345" s="48" t="s">
        <v>385</v>
      </c>
      <c r="F345" s="48" t="s">
        <v>380</v>
      </c>
      <c r="G345" s="48" t="s">
        <v>341</v>
      </c>
      <c r="H345" s="48" t="s">
        <v>11</v>
      </c>
      <c r="I345" s="48" t="s">
        <v>8</v>
      </c>
      <c r="J345" s="236">
        <v>140.00761014465832</v>
      </c>
      <c r="K345" s="236">
        <v>140.00761</v>
      </c>
      <c r="L345" s="236" t="s">
        <v>4</v>
      </c>
      <c r="M345" s="236" t="s">
        <v>4</v>
      </c>
      <c r="N345" s="236" t="s">
        <v>4</v>
      </c>
      <c r="O345" s="236" t="s">
        <v>4</v>
      </c>
      <c r="P345" s="236" t="s">
        <v>4</v>
      </c>
      <c r="Q345" s="236" t="s">
        <v>4</v>
      </c>
      <c r="R345" s="236" t="s">
        <v>4</v>
      </c>
      <c r="S345" s="236" t="s">
        <v>4</v>
      </c>
      <c r="T345" s="236" t="s">
        <v>4</v>
      </c>
      <c r="U345" s="236" t="s">
        <v>4</v>
      </c>
      <c r="V345" s="236" t="s">
        <v>4</v>
      </c>
      <c r="W345" s="236" t="s">
        <v>4</v>
      </c>
      <c r="X345" s="291">
        <v>140.00761014465832</v>
      </c>
      <c r="Y345" s="236">
        <v>140.00761</v>
      </c>
    </row>
    <row r="346" spans="1:25">
      <c r="A346" s="32" t="s">
        <v>23</v>
      </c>
      <c r="B346" s="32" t="s">
        <v>32</v>
      </c>
      <c r="C346" s="328" t="s">
        <v>387</v>
      </c>
      <c r="D346" s="235">
        <v>1.1892100000000001</v>
      </c>
      <c r="E346" s="48" t="s">
        <v>385</v>
      </c>
      <c r="F346" s="48" t="s">
        <v>380</v>
      </c>
      <c r="G346" s="48" t="s">
        <v>341</v>
      </c>
      <c r="H346" s="48" t="s">
        <v>11</v>
      </c>
      <c r="I346" s="48" t="s">
        <v>8</v>
      </c>
      <c r="J346" s="236">
        <v>155.32348140184703</v>
      </c>
      <c r="K346" s="236">
        <v>155.32347999999999</v>
      </c>
      <c r="L346" s="236" t="s">
        <v>4</v>
      </c>
      <c r="M346" s="236" t="s">
        <v>4</v>
      </c>
      <c r="N346" s="236" t="s">
        <v>4</v>
      </c>
      <c r="O346" s="236" t="s">
        <v>4</v>
      </c>
      <c r="P346" s="236" t="s">
        <v>4</v>
      </c>
      <c r="Q346" s="236" t="s">
        <v>4</v>
      </c>
      <c r="R346" s="236" t="s">
        <v>4</v>
      </c>
      <c r="S346" s="236" t="s">
        <v>4</v>
      </c>
      <c r="T346" s="236" t="s">
        <v>4</v>
      </c>
      <c r="U346" s="236" t="s">
        <v>4</v>
      </c>
      <c r="V346" s="236" t="s">
        <v>4</v>
      </c>
      <c r="W346" s="236" t="s">
        <v>4</v>
      </c>
      <c r="X346" s="291">
        <v>155.32348140184703</v>
      </c>
      <c r="Y346" s="236">
        <v>155.32347999999999</v>
      </c>
    </row>
    <row r="347" spans="1:25">
      <c r="A347" s="32" t="s">
        <v>23</v>
      </c>
      <c r="B347" s="32" t="s">
        <v>32</v>
      </c>
      <c r="C347" s="328" t="s">
        <v>388</v>
      </c>
      <c r="D347" s="235">
        <v>1.1892100000000001</v>
      </c>
      <c r="E347" s="48" t="s">
        <v>385</v>
      </c>
      <c r="F347" s="48" t="s">
        <v>380</v>
      </c>
      <c r="G347" s="48" t="s">
        <v>341</v>
      </c>
      <c r="H347" s="48" t="s">
        <v>11</v>
      </c>
      <c r="I347" s="48" t="s">
        <v>8</v>
      </c>
      <c r="J347" s="236">
        <v>155.16122192230574</v>
      </c>
      <c r="K347" s="236">
        <v>155.16121999999999</v>
      </c>
      <c r="L347" s="236" t="s">
        <v>4</v>
      </c>
      <c r="M347" s="236" t="s">
        <v>4</v>
      </c>
      <c r="N347" s="236" t="s">
        <v>4</v>
      </c>
      <c r="O347" s="236" t="s">
        <v>4</v>
      </c>
      <c r="P347" s="236" t="s">
        <v>4</v>
      </c>
      <c r="Q347" s="236" t="s">
        <v>4</v>
      </c>
      <c r="R347" s="236" t="s">
        <v>4</v>
      </c>
      <c r="S347" s="236" t="s">
        <v>4</v>
      </c>
      <c r="T347" s="236" t="s">
        <v>4</v>
      </c>
      <c r="U347" s="236" t="s">
        <v>4</v>
      </c>
      <c r="V347" s="236" t="s">
        <v>4</v>
      </c>
      <c r="W347" s="236" t="s">
        <v>4</v>
      </c>
      <c r="X347" s="291">
        <v>155.16122192230574</v>
      </c>
      <c r="Y347" s="236">
        <v>155.16121999999999</v>
      </c>
    </row>
    <row r="348" spans="1:25">
      <c r="A348" s="32" t="s">
        <v>23</v>
      </c>
      <c r="B348" s="32" t="s">
        <v>32</v>
      </c>
      <c r="C348" s="328" t="s">
        <v>389</v>
      </c>
      <c r="D348" s="235">
        <v>1.1892100000000001</v>
      </c>
      <c r="E348" s="48" t="s">
        <v>385</v>
      </c>
      <c r="F348" s="48" t="s">
        <v>380</v>
      </c>
      <c r="G348" s="48" t="s">
        <v>341</v>
      </c>
      <c r="H348" s="48" t="s">
        <v>11</v>
      </c>
      <c r="I348" s="48" t="s">
        <v>8</v>
      </c>
      <c r="J348" s="236">
        <v>112.75204082080222</v>
      </c>
      <c r="K348" s="236">
        <v>112.75203999999999</v>
      </c>
      <c r="L348" s="236" t="s">
        <v>4</v>
      </c>
      <c r="M348" s="236" t="s">
        <v>4</v>
      </c>
      <c r="N348" s="236" t="s">
        <v>4</v>
      </c>
      <c r="O348" s="236" t="s">
        <v>4</v>
      </c>
      <c r="P348" s="236" t="s">
        <v>4</v>
      </c>
      <c r="Q348" s="236" t="s">
        <v>4</v>
      </c>
      <c r="R348" s="236" t="s">
        <v>4</v>
      </c>
      <c r="S348" s="236" t="s">
        <v>4</v>
      </c>
      <c r="T348" s="236" t="s">
        <v>4</v>
      </c>
      <c r="U348" s="236" t="s">
        <v>4</v>
      </c>
      <c r="V348" s="236" t="s">
        <v>4</v>
      </c>
      <c r="W348" s="236" t="s">
        <v>4</v>
      </c>
      <c r="X348" s="291">
        <v>112.75204082080222</v>
      </c>
      <c r="Y348" s="236">
        <v>112.75203999999999</v>
      </c>
    </row>
    <row r="349" spans="1:25">
      <c r="A349" s="32" t="s">
        <v>19</v>
      </c>
      <c r="B349" s="32" t="s">
        <v>32</v>
      </c>
      <c r="C349" s="328" t="s">
        <v>390</v>
      </c>
      <c r="D349" s="235">
        <v>4</v>
      </c>
      <c r="E349" s="48" t="s">
        <v>390</v>
      </c>
      <c r="F349" s="48" t="s">
        <v>380</v>
      </c>
      <c r="G349" s="48" t="s">
        <v>341</v>
      </c>
      <c r="H349" s="48" t="s">
        <v>11</v>
      </c>
      <c r="I349" s="48" t="s">
        <v>8</v>
      </c>
      <c r="J349" s="236" t="s">
        <v>4</v>
      </c>
      <c r="K349" s="236" t="s">
        <v>4</v>
      </c>
      <c r="L349" s="236">
        <v>103.1159532259036</v>
      </c>
      <c r="M349" s="236">
        <v>103.11595</v>
      </c>
      <c r="N349" s="236" t="s">
        <v>4</v>
      </c>
      <c r="O349" s="236" t="s">
        <v>4</v>
      </c>
      <c r="P349" s="236" t="s">
        <v>4</v>
      </c>
      <c r="Q349" s="236" t="s">
        <v>4</v>
      </c>
      <c r="R349" s="236" t="s">
        <v>4</v>
      </c>
      <c r="S349" s="236" t="s">
        <v>4</v>
      </c>
      <c r="T349" s="236" t="s">
        <v>4</v>
      </c>
      <c r="U349" s="236" t="s">
        <v>4</v>
      </c>
      <c r="V349" s="236" t="s">
        <v>4</v>
      </c>
      <c r="W349" s="236" t="s">
        <v>4</v>
      </c>
      <c r="X349" s="291">
        <v>103.1159532259036</v>
      </c>
      <c r="Y349" s="236">
        <v>103.11595</v>
      </c>
    </row>
    <row r="350" spans="1:25">
      <c r="A350" s="32" t="s">
        <v>23</v>
      </c>
      <c r="B350" s="32" t="s">
        <v>32</v>
      </c>
      <c r="C350" s="328" t="s">
        <v>391</v>
      </c>
      <c r="D350" s="235">
        <v>1.5873999999999999</v>
      </c>
      <c r="E350" s="48" t="s">
        <v>390</v>
      </c>
      <c r="F350" s="48" t="s">
        <v>380</v>
      </c>
      <c r="G350" s="48" t="s">
        <v>341</v>
      </c>
      <c r="H350" s="48" t="s">
        <v>11</v>
      </c>
      <c r="I350" s="48" t="s">
        <v>8</v>
      </c>
      <c r="J350" s="236">
        <v>86.071138652437909</v>
      </c>
      <c r="K350" s="236">
        <v>86.07114</v>
      </c>
      <c r="L350" s="236" t="s">
        <v>4</v>
      </c>
      <c r="M350" s="236" t="s">
        <v>4</v>
      </c>
      <c r="N350" s="236" t="s">
        <v>4</v>
      </c>
      <c r="O350" s="236" t="s">
        <v>4</v>
      </c>
      <c r="P350" s="236" t="s">
        <v>4</v>
      </c>
      <c r="Q350" s="236" t="s">
        <v>4</v>
      </c>
      <c r="R350" s="236" t="s">
        <v>4</v>
      </c>
      <c r="S350" s="236" t="s">
        <v>4</v>
      </c>
      <c r="T350" s="236" t="s">
        <v>4</v>
      </c>
      <c r="U350" s="236" t="s">
        <v>4</v>
      </c>
      <c r="V350" s="236" t="s">
        <v>4</v>
      </c>
      <c r="W350" s="236" t="s">
        <v>4</v>
      </c>
      <c r="X350" s="291">
        <v>86.071138652437909</v>
      </c>
      <c r="Y350" s="236">
        <v>86.07114</v>
      </c>
    </row>
    <row r="351" spans="1:25">
      <c r="A351" s="32" t="s">
        <v>23</v>
      </c>
      <c r="B351" s="32" t="s">
        <v>32</v>
      </c>
      <c r="C351" s="328" t="s">
        <v>392</v>
      </c>
      <c r="D351" s="235">
        <v>1.5873999999999999</v>
      </c>
      <c r="E351" s="48" t="s">
        <v>390</v>
      </c>
      <c r="F351" s="48" t="s">
        <v>380</v>
      </c>
      <c r="G351" s="48" t="s">
        <v>341</v>
      </c>
      <c r="H351" s="48" t="s">
        <v>11</v>
      </c>
      <c r="I351" s="48" t="s">
        <v>8</v>
      </c>
      <c r="J351" s="236">
        <v>111.70857947403717</v>
      </c>
      <c r="K351" s="236">
        <v>111.70858</v>
      </c>
      <c r="L351" s="236" t="s">
        <v>4</v>
      </c>
      <c r="M351" s="236" t="s">
        <v>4</v>
      </c>
      <c r="N351" s="236" t="s">
        <v>4</v>
      </c>
      <c r="O351" s="236" t="s">
        <v>4</v>
      </c>
      <c r="P351" s="236" t="s">
        <v>4</v>
      </c>
      <c r="Q351" s="236" t="s">
        <v>4</v>
      </c>
      <c r="R351" s="236" t="s">
        <v>4</v>
      </c>
      <c r="S351" s="236" t="s">
        <v>4</v>
      </c>
      <c r="T351" s="236" t="s">
        <v>4</v>
      </c>
      <c r="U351" s="236" t="s">
        <v>4</v>
      </c>
      <c r="V351" s="236" t="s">
        <v>4</v>
      </c>
      <c r="W351" s="236" t="s">
        <v>4</v>
      </c>
      <c r="X351" s="291">
        <v>111.70857947403717</v>
      </c>
      <c r="Y351" s="236">
        <v>111.70858</v>
      </c>
    </row>
    <row r="352" spans="1:25">
      <c r="A352" s="32" t="s">
        <v>23</v>
      </c>
      <c r="B352" s="32" t="s">
        <v>32</v>
      </c>
      <c r="C352" s="328" t="s">
        <v>393</v>
      </c>
      <c r="D352" s="235">
        <v>1.5873999999999999</v>
      </c>
      <c r="E352" s="48" t="s">
        <v>390</v>
      </c>
      <c r="F352" s="48" t="s">
        <v>380</v>
      </c>
      <c r="G352" s="48" t="s">
        <v>341</v>
      </c>
      <c r="H352" s="48" t="s">
        <v>11</v>
      </c>
      <c r="I352" s="48" t="s">
        <v>8</v>
      </c>
      <c r="J352" s="236">
        <v>114.03377589331956</v>
      </c>
      <c r="K352" s="236">
        <v>114.03377999999999</v>
      </c>
      <c r="L352" s="236" t="s">
        <v>4</v>
      </c>
      <c r="M352" s="236" t="s">
        <v>4</v>
      </c>
      <c r="N352" s="236" t="s">
        <v>4</v>
      </c>
      <c r="O352" s="236" t="s">
        <v>4</v>
      </c>
      <c r="P352" s="236" t="s">
        <v>4</v>
      </c>
      <c r="Q352" s="236" t="s">
        <v>4</v>
      </c>
      <c r="R352" s="236" t="s">
        <v>4</v>
      </c>
      <c r="S352" s="236" t="s">
        <v>4</v>
      </c>
      <c r="T352" s="236" t="s">
        <v>4</v>
      </c>
      <c r="U352" s="236" t="s">
        <v>4</v>
      </c>
      <c r="V352" s="236" t="s">
        <v>4</v>
      </c>
      <c r="W352" s="236" t="s">
        <v>4</v>
      </c>
      <c r="X352" s="291">
        <v>114.03377589331956</v>
      </c>
      <c r="Y352" s="236">
        <v>114.03377999999999</v>
      </c>
    </row>
    <row r="353" spans="1:25">
      <c r="A353" s="32" t="s">
        <v>16</v>
      </c>
      <c r="B353" s="32" t="s">
        <v>4</v>
      </c>
      <c r="C353" s="328" t="s">
        <v>394</v>
      </c>
      <c r="D353" s="235">
        <v>8</v>
      </c>
      <c r="E353" s="48" t="s">
        <v>4</v>
      </c>
      <c r="F353" s="48" t="s">
        <v>394</v>
      </c>
      <c r="G353" s="48" t="s">
        <v>341</v>
      </c>
      <c r="H353" s="48" t="s">
        <v>11</v>
      </c>
      <c r="I353" s="48" t="s">
        <v>8</v>
      </c>
      <c r="J353" s="236" t="s">
        <v>4</v>
      </c>
      <c r="K353" s="236" t="s">
        <v>4</v>
      </c>
      <c r="L353" s="236" t="s">
        <v>4</v>
      </c>
      <c r="M353" s="236" t="s">
        <v>4</v>
      </c>
      <c r="N353" s="236">
        <v>95.805318196233699</v>
      </c>
      <c r="O353" s="236">
        <v>95.805319999999995</v>
      </c>
      <c r="P353" s="236" t="s">
        <v>4</v>
      </c>
      <c r="Q353" s="236" t="s">
        <v>4</v>
      </c>
      <c r="R353" s="236" t="s">
        <v>4</v>
      </c>
      <c r="S353" s="236" t="s">
        <v>4</v>
      </c>
      <c r="T353" s="236" t="s">
        <v>4</v>
      </c>
      <c r="U353" s="236" t="s">
        <v>4</v>
      </c>
      <c r="V353" s="236" t="s">
        <v>4</v>
      </c>
      <c r="W353" s="236" t="s">
        <v>4</v>
      </c>
      <c r="X353" s="291">
        <v>95.805318196233699</v>
      </c>
      <c r="Y353" s="236">
        <v>95.805319999999995</v>
      </c>
    </row>
    <row r="354" spans="1:25">
      <c r="A354" s="32" t="s">
        <v>19</v>
      </c>
      <c r="B354" s="32" t="s">
        <v>32</v>
      </c>
      <c r="C354" s="328" t="s">
        <v>396</v>
      </c>
      <c r="D354" s="235">
        <v>5</v>
      </c>
      <c r="E354" s="48" t="s">
        <v>396</v>
      </c>
      <c r="F354" s="48" t="s">
        <v>394</v>
      </c>
      <c r="G354" s="48" t="s">
        <v>341</v>
      </c>
      <c r="H354" s="48" t="s">
        <v>11</v>
      </c>
      <c r="I354" s="48" t="s">
        <v>8</v>
      </c>
      <c r="J354" s="236" t="s">
        <v>4</v>
      </c>
      <c r="K354" s="236" t="s">
        <v>4</v>
      </c>
      <c r="L354" s="236">
        <v>122.41116975832594</v>
      </c>
      <c r="M354" s="236">
        <v>122.41117</v>
      </c>
      <c r="N354" s="236" t="s">
        <v>4</v>
      </c>
      <c r="O354" s="236" t="s">
        <v>4</v>
      </c>
      <c r="P354" s="236" t="s">
        <v>4</v>
      </c>
      <c r="Q354" s="236" t="s">
        <v>4</v>
      </c>
      <c r="R354" s="236" t="s">
        <v>4</v>
      </c>
      <c r="S354" s="236" t="s">
        <v>4</v>
      </c>
      <c r="T354" s="236" t="s">
        <v>4</v>
      </c>
      <c r="U354" s="236" t="s">
        <v>4</v>
      </c>
      <c r="V354" s="236" t="s">
        <v>4</v>
      </c>
      <c r="W354" s="236" t="s">
        <v>4</v>
      </c>
      <c r="X354" s="291">
        <v>122.41116975832594</v>
      </c>
      <c r="Y354" s="236">
        <v>122.41117</v>
      </c>
    </row>
    <row r="355" spans="1:25">
      <c r="A355" s="32" t="s">
        <v>23</v>
      </c>
      <c r="B355" s="32" t="s">
        <v>32</v>
      </c>
      <c r="C355" s="328" t="s">
        <v>397</v>
      </c>
      <c r="D355" s="235">
        <v>1.30766</v>
      </c>
      <c r="E355" s="48" t="s">
        <v>396</v>
      </c>
      <c r="F355" s="48" t="s">
        <v>394</v>
      </c>
      <c r="G355" s="48" t="s">
        <v>341</v>
      </c>
      <c r="H355" s="48" t="s">
        <v>11</v>
      </c>
      <c r="I355" s="48" t="s">
        <v>8</v>
      </c>
      <c r="J355" s="236">
        <v>124.42460931124201</v>
      </c>
      <c r="K355" s="236">
        <v>124.42461</v>
      </c>
      <c r="L355" s="236" t="s">
        <v>4</v>
      </c>
      <c r="M355" s="236" t="s">
        <v>4</v>
      </c>
      <c r="N355" s="236" t="s">
        <v>4</v>
      </c>
      <c r="O355" s="236" t="s">
        <v>4</v>
      </c>
      <c r="P355" s="236" t="s">
        <v>4</v>
      </c>
      <c r="Q355" s="236" t="s">
        <v>4</v>
      </c>
      <c r="R355" s="236" t="s">
        <v>4</v>
      </c>
      <c r="S355" s="236" t="s">
        <v>4</v>
      </c>
      <c r="T355" s="236" t="s">
        <v>4</v>
      </c>
      <c r="U355" s="236" t="s">
        <v>4</v>
      </c>
      <c r="V355" s="236" t="s">
        <v>4</v>
      </c>
      <c r="W355" s="236" t="s">
        <v>4</v>
      </c>
      <c r="X355" s="291">
        <v>124.42460931124201</v>
      </c>
      <c r="Y355" s="236">
        <v>124.42461</v>
      </c>
    </row>
    <row r="356" spans="1:25">
      <c r="A356" s="32" t="s">
        <v>23</v>
      </c>
      <c r="B356" s="32" t="s">
        <v>32</v>
      </c>
      <c r="C356" s="328" t="s">
        <v>398</v>
      </c>
      <c r="D356" s="235">
        <v>1.30766</v>
      </c>
      <c r="E356" s="48" t="s">
        <v>396</v>
      </c>
      <c r="F356" s="48" t="s">
        <v>394</v>
      </c>
      <c r="G356" s="48" t="s">
        <v>341</v>
      </c>
      <c r="H356" s="48" t="s">
        <v>11</v>
      </c>
      <c r="I356" s="48" t="s">
        <v>8</v>
      </c>
      <c r="J356" s="236">
        <v>121.17855223371419</v>
      </c>
      <c r="K356" s="236">
        <v>121.17855</v>
      </c>
      <c r="L356" s="236" t="s">
        <v>4</v>
      </c>
      <c r="M356" s="236" t="s">
        <v>4</v>
      </c>
      <c r="N356" s="236" t="s">
        <v>4</v>
      </c>
      <c r="O356" s="236" t="s">
        <v>4</v>
      </c>
      <c r="P356" s="236" t="s">
        <v>4</v>
      </c>
      <c r="Q356" s="236" t="s">
        <v>4</v>
      </c>
      <c r="R356" s="236" t="s">
        <v>4</v>
      </c>
      <c r="S356" s="236" t="s">
        <v>4</v>
      </c>
      <c r="T356" s="236" t="s">
        <v>4</v>
      </c>
      <c r="U356" s="236" t="s">
        <v>4</v>
      </c>
      <c r="V356" s="236" t="s">
        <v>4</v>
      </c>
      <c r="W356" s="236" t="s">
        <v>4</v>
      </c>
      <c r="X356" s="291">
        <v>121.17855223371419</v>
      </c>
      <c r="Y356" s="236">
        <v>121.17855</v>
      </c>
    </row>
    <row r="357" spans="1:25">
      <c r="A357" s="32" t="s">
        <v>23</v>
      </c>
      <c r="B357" s="32" t="s">
        <v>32</v>
      </c>
      <c r="C357" s="328" t="s">
        <v>399</v>
      </c>
      <c r="D357" s="235">
        <v>1.30766</v>
      </c>
      <c r="E357" s="48" t="s">
        <v>396</v>
      </c>
      <c r="F357" s="48" t="s">
        <v>394</v>
      </c>
      <c r="G357" s="48" t="s">
        <v>341</v>
      </c>
      <c r="H357" s="48" t="s">
        <v>11</v>
      </c>
      <c r="I357" s="48" t="s">
        <v>8</v>
      </c>
      <c r="J357" s="236">
        <v>91.629905620165275</v>
      </c>
      <c r="K357" s="236">
        <v>91.629909999999995</v>
      </c>
      <c r="L357" s="236" t="s">
        <v>4</v>
      </c>
      <c r="M357" s="236" t="s">
        <v>4</v>
      </c>
      <c r="N357" s="236" t="s">
        <v>4</v>
      </c>
      <c r="O357" s="236" t="s">
        <v>4</v>
      </c>
      <c r="P357" s="236" t="s">
        <v>4</v>
      </c>
      <c r="Q357" s="236" t="s">
        <v>4</v>
      </c>
      <c r="R357" s="236" t="s">
        <v>4</v>
      </c>
      <c r="S357" s="236" t="s">
        <v>4</v>
      </c>
      <c r="T357" s="236" t="s">
        <v>4</v>
      </c>
      <c r="U357" s="236" t="s">
        <v>4</v>
      </c>
      <c r="V357" s="236" t="s">
        <v>4</v>
      </c>
      <c r="W357" s="236" t="s">
        <v>4</v>
      </c>
      <c r="X357" s="291">
        <v>91.629905620165275</v>
      </c>
      <c r="Y357" s="236">
        <v>91.629909999999995</v>
      </c>
    </row>
    <row r="358" spans="1:25">
      <c r="A358" s="32" t="s">
        <v>23</v>
      </c>
      <c r="B358" s="32" t="s">
        <v>32</v>
      </c>
      <c r="C358" s="328" t="s">
        <v>400</v>
      </c>
      <c r="D358" s="235">
        <v>1.30766</v>
      </c>
      <c r="E358" s="48" t="s">
        <v>396</v>
      </c>
      <c r="F358" s="48" t="s">
        <v>394</v>
      </c>
      <c r="G358" s="48" t="s">
        <v>341</v>
      </c>
      <c r="H358" s="48" t="s">
        <v>11</v>
      </c>
      <c r="I358" s="48" t="s">
        <v>8</v>
      </c>
      <c r="J358" s="236">
        <v>140.72762787923901</v>
      </c>
      <c r="K358" s="236">
        <v>140.72763</v>
      </c>
      <c r="L358" s="236" t="s">
        <v>4</v>
      </c>
      <c r="M358" s="236" t="s">
        <v>4</v>
      </c>
      <c r="N358" s="236" t="s">
        <v>4</v>
      </c>
      <c r="O358" s="236" t="s">
        <v>4</v>
      </c>
      <c r="P358" s="236" t="s">
        <v>4</v>
      </c>
      <c r="Q358" s="236" t="s">
        <v>4</v>
      </c>
      <c r="R358" s="236" t="s">
        <v>4</v>
      </c>
      <c r="S358" s="236" t="s">
        <v>4</v>
      </c>
      <c r="T358" s="236" t="s">
        <v>4</v>
      </c>
      <c r="U358" s="236" t="s">
        <v>4</v>
      </c>
      <c r="V358" s="236" t="s">
        <v>4</v>
      </c>
      <c r="W358" s="236" t="s">
        <v>4</v>
      </c>
      <c r="X358" s="291">
        <v>140.72762787923901</v>
      </c>
      <c r="Y358" s="236">
        <v>140.72763</v>
      </c>
    </row>
    <row r="359" spans="1:25">
      <c r="A359" s="32" t="s">
        <v>23</v>
      </c>
      <c r="B359" s="32" t="s">
        <v>32</v>
      </c>
      <c r="C359" s="328" t="s">
        <v>401</v>
      </c>
      <c r="D359" s="235">
        <v>1.30766</v>
      </c>
      <c r="E359" s="48" t="s">
        <v>396</v>
      </c>
      <c r="F359" s="48" t="s">
        <v>394</v>
      </c>
      <c r="G359" s="48" t="s">
        <v>341</v>
      </c>
      <c r="H359" s="48" t="s">
        <v>11</v>
      </c>
      <c r="I359" s="48" t="s">
        <v>8</v>
      </c>
      <c r="J359" s="236">
        <v>129.71930436142642</v>
      </c>
      <c r="K359" s="236">
        <v>129.7193</v>
      </c>
      <c r="L359" s="236" t="s">
        <v>4</v>
      </c>
      <c r="M359" s="236" t="s">
        <v>4</v>
      </c>
      <c r="N359" s="236" t="s">
        <v>4</v>
      </c>
      <c r="O359" s="236" t="s">
        <v>4</v>
      </c>
      <c r="P359" s="236" t="s">
        <v>4</v>
      </c>
      <c r="Q359" s="236" t="s">
        <v>4</v>
      </c>
      <c r="R359" s="236" t="s">
        <v>4</v>
      </c>
      <c r="S359" s="236" t="s">
        <v>4</v>
      </c>
      <c r="T359" s="236" t="s">
        <v>4</v>
      </c>
      <c r="U359" s="236" t="s">
        <v>4</v>
      </c>
      <c r="V359" s="236" t="s">
        <v>4</v>
      </c>
      <c r="W359" s="236" t="s">
        <v>4</v>
      </c>
      <c r="X359" s="291">
        <v>129.71930436142642</v>
      </c>
      <c r="Y359" s="236">
        <v>129.7193</v>
      </c>
    </row>
    <row r="360" spans="1:25">
      <c r="A360" s="32" t="s">
        <v>23</v>
      </c>
      <c r="B360" s="32" t="s">
        <v>32</v>
      </c>
      <c r="C360" s="328" t="s">
        <v>402</v>
      </c>
      <c r="D360" s="235">
        <v>1.30766</v>
      </c>
      <c r="E360" s="48" t="s">
        <v>396</v>
      </c>
      <c r="F360" s="48" t="s">
        <v>394</v>
      </c>
      <c r="G360" s="48" t="s">
        <v>341</v>
      </c>
      <c r="H360" s="48" t="s">
        <v>11</v>
      </c>
      <c r="I360" s="48" t="s">
        <v>8</v>
      </c>
      <c r="J360" s="236">
        <v>133.40528212732463</v>
      </c>
      <c r="K360" s="236">
        <v>133.40528</v>
      </c>
      <c r="L360" s="236" t="s">
        <v>4</v>
      </c>
      <c r="M360" s="236" t="s">
        <v>4</v>
      </c>
      <c r="N360" s="236" t="s">
        <v>4</v>
      </c>
      <c r="O360" s="236" t="s">
        <v>4</v>
      </c>
      <c r="P360" s="236" t="s">
        <v>4</v>
      </c>
      <c r="Q360" s="236" t="s">
        <v>4</v>
      </c>
      <c r="R360" s="236" t="s">
        <v>4</v>
      </c>
      <c r="S360" s="236" t="s">
        <v>4</v>
      </c>
      <c r="T360" s="236" t="s">
        <v>4</v>
      </c>
      <c r="U360" s="236" t="s">
        <v>4</v>
      </c>
      <c r="V360" s="236" t="s">
        <v>4</v>
      </c>
      <c r="W360" s="236" t="s">
        <v>4</v>
      </c>
      <c r="X360" s="291">
        <v>133.40528212732463</v>
      </c>
      <c r="Y360" s="236">
        <v>133.40528</v>
      </c>
    </row>
    <row r="361" spans="1:25">
      <c r="A361" s="32" t="s">
        <v>19</v>
      </c>
      <c r="B361" s="32" t="s">
        <v>32</v>
      </c>
      <c r="C361" s="328" t="s">
        <v>403</v>
      </c>
      <c r="D361" s="235">
        <v>3</v>
      </c>
      <c r="E361" s="48" t="s">
        <v>403</v>
      </c>
      <c r="F361" s="48" t="s">
        <v>394</v>
      </c>
      <c r="G361" s="48" t="s">
        <v>341</v>
      </c>
      <c r="H361" s="48" t="s">
        <v>11</v>
      </c>
      <c r="I361" s="48" t="s">
        <v>8</v>
      </c>
      <c r="J361" s="236" t="s">
        <v>4</v>
      </c>
      <c r="K361" s="236" t="s">
        <v>4</v>
      </c>
      <c r="L361" s="236">
        <v>51.462232259413277</v>
      </c>
      <c r="M361" s="236">
        <v>51.462229999999998</v>
      </c>
      <c r="N361" s="236" t="s">
        <v>4</v>
      </c>
      <c r="O361" s="236" t="s">
        <v>4</v>
      </c>
      <c r="P361" s="236" t="s">
        <v>4</v>
      </c>
      <c r="Q361" s="236" t="s">
        <v>4</v>
      </c>
      <c r="R361" s="236" t="s">
        <v>4</v>
      </c>
      <c r="S361" s="236" t="s">
        <v>4</v>
      </c>
      <c r="T361" s="236" t="s">
        <v>4</v>
      </c>
      <c r="U361" s="236" t="s">
        <v>4</v>
      </c>
      <c r="V361" s="236" t="s">
        <v>4</v>
      </c>
      <c r="W361" s="236" t="s">
        <v>4</v>
      </c>
      <c r="X361" s="291">
        <v>51.462232259413277</v>
      </c>
      <c r="Y361" s="236">
        <v>51.462229999999998</v>
      </c>
    </row>
    <row r="362" spans="1:25">
      <c r="A362" s="32" t="s">
        <v>23</v>
      </c>
      <c r="B362" s="32" t="s">
        <v>32</v>
      </c>
      <c r="C362" s="328" t="s">
        <v>404</v>
      </c>
      <c r="D362" s="235">
        <v>3</v>
      </c>
      <c r="E362" s="48" t="s">
        <v>403</v>
      </c>
      <c r="F362" s="48" t="s">
        <v>394</v>
      </c>
      <c r="G362" s="48" t="s">
        <v>341</v>
      </c>
      <c r="H362" s="48" t="s">
        <v>11</v>
      </c>
      <c r="I362" s="48" t="s">
        <v>8</v>
      </c>
      <c r="J362" s="236">
        <v>51.462232259413277</v>
      </c>
      <c r="K362" s="236">
        <v>51.462229999999998</v>
      </c>
      <c r="L362" s="236" t="s">
        <v>4</v>
      </c>
      <c r="M362" s="236" t="s">
        <v>4</v>
      </c>
      <c r="N362" s="236" t="s">
        <v>4</v>
      </c>
      <c r="O362" s="236" t="s">
        <v>4</v>
      </c>
      <c r="P362" s="236" t="s">
        <v>4</v>
      </c>
      <c r="Q362" s="236" t="s">
        <v>4</v>
      </c>
      <c r="R362" s="236" t="s">
        <v>4</v>
      </c>
      <c r="S362" s="236" t="s">
        <v>4</v>
      </c>
      <c r="T362" s="236" t="s">
        <v>4</v>
      </c>
      <c r="U362" s="236" t="s">
        <v>4</v>
      </c>
      <c r="V362" s="236" t="s">
        <v>4</v>
      </c>
      <c r="W362" s="236" t="s">
        <v>4</v>
      </c>
      <c r="X362" s="291">
        <v>51.462232259413277</v>
      </c>
      <c r="Y362" s="236">
        <v>51.462229999999998</v>
      </c>
    </row>
    <row r="363" spans="1:25">
      <c r="A363" s="32" t="s">
        <v>13</v>
      </c>
      <c r="B363" s="32" t="s">
        <v>4</v>
      </c>
      <c r="C363" s="328" t="s">
        <v>405</v>
      </c>
      <c r="D363" s="235">
        <v>149</v>
      </c>
      <c r="E363" s="48" t="s">
        <v>4</v>
      </c>
      <c r="F363" s="48" t="s">
        <v>4</v>
      </c>
      <c r="G363" s="48" t="s">
        <v>405</v>
      </c>
      <c r="H363" s="48" t="s">
        <v>11</v>
      </c>
      <c r="I363" s="48" t="s">
        <v>8</v>
      </c>
      <c r="J363" s="236" t="s">
        <v>4</v>
      </c>
      <c r="K363" s="236" t="s">
        <v>4</v>
      </c>
      <c r="L363" s="236" t="s">
        <v>4</v>
      </c>
      <c r="M363" s="236" t="s">
        <v>4</v>
      </c>
      <c r="N363" s="236" t="s">
        <v>4</v>
      </c>
      <c r="O363" s="236" t="s">
        <v>4</v>
      </c>
      <c r="P363" s="236">
        <v>116.25932454704071</v>
      </c>
      <c r="Q363" s="236">
        <v>116.25932</v>
      </c>
      <c r="R363" s="236" t="s">
        <v>4</v>
      </c>
      <c r="S363" s="236" t="s">
        <v>4</v>
      </c>
      <c r="T363" s="236" t="s">
        <v>4</v>
      </c>
      <c r="U363" s="236" t="s">
        <v>4</v>
      </c>
      <c r="V363" s="236" t="s">
        <v>4</v>
      </c>
      <c r="W363" s="236" t="s">
        <v>4</v>
      </c>
      <c r="X363" s="291">
        <v>116.25932454704071</v>
      </c>
      <c r="Y363" s="236">
        <v>116.25932</v>
      </c>
    </row>
    <row r="364" spans="1:25">
      <c r="A364" s="32" t="s">
        <v>16</v>
      </c>
      <c r="B364" s="32" t="s">
        <v>4</v>
      </c>
      <c r="C364" s="328" t="s">
        <v>407</v>
      </c>
      <c r="D364" s="235">
        <v>41</v>
      </c>
      <c r="E364" s="48" t="s">
        <v>4</v>
      </c>
      <c r="F364" s="48" t="s">
        <v>407</v>
      </c>
      <c r="G364" s="48" t="s">
        <v>405</v>
      </c>
      <c r="H364" s="48" t="s">
        <v>11</v>
      </c>
      <c r="I364" s="48" t="s">
        <v>8</v>
      </c>
      <c r="J364" s="236" t="s">
        <v>4</v>
      </c>
      <c r="K364" s="236" t="s">
        <v>4</v>
      </c>
      <c r="L364" s="236" t="s">
        <v>4</v>
      </c>
      <c r="M364" s="236" t="s">
        <v>4</v>
      </c>
      <c r="N364" s="236">
        <v>114.65143824448316</v>
      </c>
      <c r="O364" s="236">
        <v>114.65143999999999</v>
      </c>
      <c r="P364" s="236" t="s">
        <v>4</v>
      </c>
      <c r="Q364" s="236" t="s">
        <v>4</v>
      </c>
      <c r="R364" s="236" t="s">
        <v>4</v>
      </c>
      <c r="S364" s="236" t="s">
        <v>4</v>
      </c>
      <c r="T364" s="236" t="s">
        <v>4</v>
      </c>
      <c r="U364" s="236" t="s">
        <v>4</v>
      </c>
      <c r="V364" s="236" t="s">
        <v>4</v>
      </c>
      <c r="W364" s="236" t="s">
        <v>4</v>
      </c>
      <c r="X364" s="291">
        <v>114.65143824448316</v>
      </c>
      <c r="Y364" s="236">
        <v>114.65143999999999</v>
      </c>
    </row>
    <row r="365" spans="1:25">
      <c r="A365" s="32" t="s">
        <v>19</v>
      </c>
      <c r="B365" s="32" t="s">
        <v>20</v>
      </c>
      <c r="C365" s="328" t="s">
        <v>409</v>
      </c>
      <c r="D365" s="235">
        <v>41</v>
      </c>
      <c r="E365" s="48" t="s">
        <v>409</v>
      </c>
      <c r="F365" s="48" t="s">
        <v>407</v>
      </c>
      <c r="G365" s="48" t="s">
        <v>405</v>
      </c>
      <c r="H365" s="48" t="s">
        <v>11</v>
      </c>
      <c r="I365" s="48" t="s">
        <v>8</v>
      </c>
      <c r="J365" s="236" t="s">
        <v>4</v>
      </c>
      <c r="K365" s="236" t="s">
        <v>4</v>
      </c>
      <c r="L365" s="236">
        <v>114.65143824448316</v>
      </c>
      <c r="M365" s="236">
        <v>114.65143999999999</v>
      </c>
      <c r="N365" s="236" t="s">
        <v>4</v>
      </c>
      <c r="O365" s="236" t="s">
        <v>4</v>
      </c>
      <c r="P365" s="236" t="s">
        <v>4</v>
      </c>
      <c r="Q365" s="236" t="s">
        <v>4</v>
      </c>
      <c r="R365" s="236" t="s">
        <v>4</v>
      </c>
      <c r="S365" s="236" t="s">
        <v>4</v>
      </c>
      <c r="T365" s="236" t="s">
        <v>4</v>
      </c>
      <c r="U365" s="236" t="s">
        <v>4</v>
      </c>
      <c r="V365" s="236" t="s">
        <v>4</v>
      </c>
      <c r="W365" s="236" t="s">
        <v>4</v>
      </c>
      <c r="X365" s="291">
        <v>114.65143824448316</v>
      </c>
      <c r="Y365" s="236">
        <v>114.65143999999999</v>
      </c>
    </row>
    <row r="366" spans="1:25">
      <c r="A366" s="32" t="s">
        <v>23</v>
      </c>
      <c r="B366" s="32" t="s">
        <v>20</v>
      </c>
      <c r="C366" s="328" t="s">
        <v>410</v>
      </c>
      <c r="D366" s="235">
        <v>9</v>
      </c>
      <c r="E366" s="48" t="s">
        <v>409</v>
      </c>
      <c r="F366" s="48" t="s">
        <v>407</v>
      </c>
      <c r="G366" s="48" t="s">
        <v>405</v>
      </c>
      <c r="H366" s="48" t="s">
        <v>11</v>
      </c>
      <c r="I366" s="48" t="s">
        <v>8</v>
      </c>
      <c r="J366" s="236">
        <v>104.2485049387727</v>
      </c>
      <c r="K366" s="236">
        <v>104.24850000000001</v>
      </c>
      <c r="L366" s="236" t="s">
        <v>4</v>
      </c>
      <c r="M366" s="236" t="s">
        <v>4</v>
      </c>
      <c r="N366" s="236" t="s">
        <v>4</v>
      </c>
      <c r="O366" s="236" t="s">
        <v>4</v>
      </c>
      <c r="P366" s="236" t="s">
        <v>4</v>
      </c>
      <c r="Q366" s="236" t="s">
        <v>4</v>
      </c>
      <c r="R366" s="236" t="s">
        <v>4</v>
      </c>
      <c r="S366" s="236" t="s">
        <v>4</v>
      </c>
      <c r="T366" s="236" t="s">
        <v>4</v>
      </c>
      <c r="U366" s="236" t="s">
        <v>4</v>
      </c>
      <c r="V366" s="236" t="s">
        <v>4</v>
      </c>
      <c r="W366" s="236" t="s">
        <v>4</v>
      </c>
      <c r="X366" s="291">
        <v>104.2485049387727</v>
      </c>
      <c r="Y366" s="236">
        <v>104.24850000000001</v>
      </c>
    </row>
    <row r="367" spans="1:25">
      <c r="A367" s="32" t="s">
        <v>23</v>
      </c>
      <c r="B367" s="32" t="s">
        <v>20</v>
      </c>
      <c r="C367" s="328" t="s">
        <v>411</v>
      </c>
      <c r="D367" s="235">
        <v>3</v>
      </c>
      <c r="E367" s="48" t="s">
        <v>409</v>
      </c>
      <c r="F367" s="48" t="s">
        <v>407</v>
      </c>
      <c r="G367" s="48" t="s">
        <v>405</v>
      </c>
      <c r="H367" s="48" t="s">
        <v>11</v>
      </c>
      <c r="I367" s="48" t="s">
        <v>8</v>
      </c>
      <c r="J367" s="236">
        <v>128.60886634272484</v>
      </c>
      <c r="K367" s="236">
        <v>128.60887</v>
      </c>
      <c r="L367" s="236" t="s">
        <v>4</v>
      </c>
      <c r="M367" s="236" t="s">
        <v>4</v>
      </c>
      <c r="N367" s="236" t="s">
        <v>4</v>
      </c>
      <c r="O367" s="236" t="s">
        <v>4</v>
      </c>
      <c r="P367" s="236" t="s">
        <v>4</v>
      </c>
      <c r="Q367" s="236" t="s">
        <v>4</v>
      </c>
      <c r="R367" s="236" t="s">
        <v>4</v>
      </c>
      <c r="S367" s="236" t="s">
        <v>4</v>
      </c>
      <c r="T367" s="236" t="s">
        <v>4</v>
      </c>
      <c r="U367" s="236" t="s">
        <v>4</v>
      </c>
      <c r="V367" s="236" t="s">
        <v>4</v>
      </c>
      <c r="W367" s="236" t="s">
        <v>4</v>
      </c>
      <c r="X367" s="291">
        <v>128.60886634272484</v>
      </c>
      <c r="Y367" s="236">
        <v>128.60887</v>
      </c>
    </row>
    <row r="368" spans="1:25">
      <c r="A368" s="32" t="s">
        <v>23</v>
      </c>
      <c r="B368" s="32" t="s">
        <v>20</v>
      </c>
      <c r="C368" s="328" t="s">
        <v>412</v>
      </c>
      <c r="D368" s="235">
        <v>5</v>
      </c>
      <c r="E368" s="48" t="s">
        <v>409</v>
      </c>
      <c r="F368" s="48" t="s">
        <v>407</v>
      </c>
      <c r="G368" s="48" t="s">
        <v>405</v>
      </c>
      <c r="H368" s="48" t="s">
        <v>11</v>
      </c>
      <c r="I368" s="48" t="s">
        <v>8</v>
      </c>
      <c r="J368" s="236">
        <v>127.01459577414344</v>
      </c>
      <c r="K368" s="236">
        <v>127.0146</v>
      </c>
      <c r="L368" s="236" t="s">
        <v>4</v>
      </c>
      <c r="M368" s="236" t="s">
        <v>4</v>
      </c>
      <c r="N368" s="236" t="s">
        <v>4</v>
      </c>
      <c r="O368" s="236" t="s">
        <v>4</v>
      </c>
      <c r="P368" s="236" t="s">
        <v>4</v>
      </c>
      <c r="Q368" s="236" t="s">
        <v>4</v>
      </c>
      <c r="R368" s="236" t="s">
        <v>4</v>
      </c>
      <c r="S368" s="236" t="s">
        <v>4</v>
      </c>
      <c r="T368" s="236" t="s">
        <v>4</v>
      </c>
      <c r="U368" s="236" t="s">
        <v>4</v>
      </c>
      <c r="V368" s="236" t="s">
        <v>4</v>
      </c>
      <c r="W368" s="236" t="s">
        <v>4</v>
      </c>
      <c r="X368" s="291">
        <v>127.01459577414344</v>
      </c>
      <c r="Y368" s="236">
        <v>127.0146</v>
      </c>
    </row>
    <row r="369" spans="1:25">
      <c r="A369" s="32" t="s">
        <v>23</v>
      </c>
      <c r="B369" s="32" t="s">
        <v>20</v>
      </c>
      <c r="C369" s="328" t="s">
        <v>413</v>
      </c>
      <c r="D369" s="235">
        <v>5</v>
      </c>
      <c r="E369" s="48" t="s">
        <v>409</v>
      </c>
      <c r="F369" s="48" t="s">
        <v>407</v>
      </c>
      <c r="G369" s="48" t="s">
        <v>405</v>
      </c>
      <c r="H369" s="48" t="s">
        <v>11</v>
      </c>
      <c r="I369" s="48" t="s">
        <v>8</v>
      </c>
      <c r="J369" s="236">
        <v>111.3415318155119</v>
      </c>
      <c r="K369" s="236">
        <v>111.34153000000001</v>
      </c>
      <c r="L369" s="236" t="s">
        <v>4</v>
      </c>
      <c r="M369" s="236" t="s">
        <v>4</v>
      </c>
      <c r="N369" s="236" t="s">
        <v>4</v>
      </c>
      <c r="O369" s="236" t="s">
        <v>4</v>
      </c>
      <c r="P369" s="236" t="s">
        <v>4</v>
      </c>
      <c r="Q369" s="236" t="s">
        <v>4</v>
      </c>
      <c r="R369" s="236" t="s">
        <v>4</v>
      </c>
      <c r="S369" s="236" t="s">
        <v>4</v>
      </c>
      <c r="T369" s="236" t="s">
        <v>4</v>
      </c>
      <c r="U369" s="236" t="s">
        <v>4</v>
      </c>
      <c r="V369" s="236" t="s">
        <v>4</v>
      </c>
      <c r="W369" s="236" t="s">
        <v>4</v>
      </c>
      <c r="X369" s="291">
        <v>111.3415318155119</v>
      </c>
      <c r="Y369" s="236">
        <v>111.34153000000001</v>
      </c>
    </row>
    <row r="370" spans="1:25">
      <c r="A370" s="32" t="s">
        <v>23</v>
      </c>
      <c r="B370" s="32" t="s">
        <v>20</v>
      </c>
      <c r="C370" s="328" t="s">
        <v>414</v>
      </c>
      <c r="D370" s="235">
        <v>3</v>
      </c>
      <c r="E370" s="48" t="s">
        <v>409</v>
      </c>
      <c r="F370" s="48" t="s">
        <v>407</v>
      </c>
      <c r="G370" s="48" t="s">
        <v>405</v>
      </c>
      <c r="H370" s="48" t="s">
        <v>11</v>
      </c>
      <c r="I370" s="48" t="s">
        <v>8</v>
      </c>
      <c r="J370" s="236">
        <v>98.056458347284419</v>
      </c>
      <c r="K370" s="236">
        <v>98.056460000000001</v>
      </c>
      <c r="L370" s="236" t="s">
        <v>4</v>
      </c>
      <c r="M370" s="236" t="s">
        <v>4</v>
      </c>
      <c r="N370" s="236" t="s">
        <v>4</v>
      </c>
      <c r="O370" s="236" t="s">
        <v>4</v>
      </c>
      <c r="P370" s="236" t="s">
        <v>4</v>
      </c>
      <c r="Q370" s="236" t="s">
        <v>4</v>
      </c>
      <c r="R370" s="236" t="s">
        <v>4</v>
      </c>
      <c r="S370" s="236" t="s">
        <v>4</v>
      </c>
      <c r="T370" s="236" t="s">
        <v>4</v>
      </c>
      <c r="U370" s="236" t="s">
        <v>4</v>
      </c>
      <c r="V370" s="236" t="s">
        <v>4</v>
      </c>
      <c r="W370" s="236" t="s">
        <v>4</v>
      </c>
      <c r="X370" s="291">
        <v>98.056458347284419</v>
      </c>
      <c r="Y370" s="236">
        <v>98.056460000000001</v>
      </c>
    </row>
    <row r="371" spans="1:25">
      <c r="A371" s="32" t="s">
        <v>23</v>
      </c>
      <c r="B371" s="32" t="s">
        <v>20</v>
      </c>
      <c r="C371" s="328" t="s">
        <v>415</v>
      </c>
      <c r="D371" s="235">
        <v>2</v>
      </c>
      <c r="E371" s="48" t="s">
        <v>409</v>
      </c>
      <c r="F371" s="48" t="s">
        <v>407</v>
      </c>
      <c r="G371" s="48" t="s">
        <v>405</v>
      </c>
      <c r="H371" s="48" t="s">
        <v>11</v>
      </c>
      <c r="I371" s="48" t="s">
        <v>8</v>
      </c>
      <c r="J371" s="236">
        <v>113.65936839404299</v>
      </c>
      <c r="K371" s="236">
        <v>113.65937</v>
      </c>
      <c r="L371" s="236" t="s">
        <v>4</v>
      </c>
      <c r="M371" s="236" t="s">
        <v>4</v>
      </c>
      <c r="N371" s="236" t="s">
        <v>4</v>
      </c>
      <c r="O371" s="236" t="s">
        <v>4</v>
      </c>
      <c r="P371" s="236" t="s">
        <v>4</v>
      </c>
      <c r="Q371" s="236" t="s">
        <v>4</v>
      </c>
      <c r="R371" s="236" t="s">
        <v>4</v>
      </c>
      <c r="S371" s="236" t="s">
        <v>4</v>
      </c>
      <c r="T371" s="236" t="s">
        <v>4</v>
      </c>
      <c r="U371" s="236" t="s">
        <v>4</v>
      </c>
      <c r="V371" s="236" t="s">
        <v>4</v>
      </c>
      <c r="W371" s="236" t="s">
        <v>4</v>
      </c>
      <c r="X371" s="291">
        <v>113.65936839404299</v>
      </c>
      <c r="Y371" s="236">
        <v>113.65937</v>
      </c>
    </row>
    <row r="372" spans="1:25">
      <c r="A372" s="32" t="s">
        <v>23</v>
      </c>
      <c r="B372" s="32" t="s">
        <v>20</v>
      </c>
      <c r="C372" s="328" t="s">
        <v>416</v>
      </c>
      <c r="D372" s="235">
        <v>5</v>
      </c>
      <c r="E372" s="48" t="s">
        <v>409</v>
      </c>
      <c r="F372" s="48" t="s">
        <v>407</v>
      </c>
      <c r="G372" s="48" t="s">
        <v>405</v>
      </c>
      <c r="H372" s="48" t="s">
        <v>11</v>
      </c>
      <c r="I372" s="48" t="s">
        <v>8</v>
      </c>
      <c r="J372" s="236">
        <v>120.42917817005682</v>
      </c>
      <c r="K372" s="236">
        <v>120.42918</v>
      </c>
      <c r="L372" s="236" t="s">
        <v>4</v>
      </c>
      <c r="M372" s="236" t="s">
        <v>4</v>
      </c>
      <c r="N372" s="236" t="s">
        <v>4</v>
      </c>
      <c r="O372" s="236" t="s">
        <v>4</v>
      </c>
      <c r="P372" s="236" t="s">
        <v>4</v>
      </c>
      <c r="Q372" s="236" t="s">
        <v>4</v>
      </c>
      <c r="R372" s="236" t="s">
        <v>4</v>
      </c>
      <c r="S372" s="236" t="s">
        <v>4</v>
      </c>
      <c r="T372" s="236" t="s">
        <v>4</v>
      </c>
      <c r="U372" s="236" t="s">
        <v>4</v>
      </c>
      <c r="V372" s="236" t="s">
        <v>4</v>
      </c>
      <c r="W372" s="236" t="s">
        <v>4</v>
      </c>
      <c r="X372" s="291">
        <v>120.42917817005682</v>
      </c>
      <c r="Y372" s="236">
        <v>120.42918</v>
      </c>
    </row>
    <row r="373" spans="1:25">
      <c r="A373" s="32" t="s">
        <v>23</v>
      </c>
      <c r="B373" s="32" t="s">
        <v>20</v>
      </c>
      <c r="C373" s="328" t="s">
        <v>417</v>
      </c>
      <c r="D373" s="235">
        <v>2</v>
      </c>
      <c r="E373" s="48" t="s">
        <v>409</v>
      </c>
      <c r="F373" s="48" t="s">
        <v>407</v>
      </c>
      <c r="G373" s="48" t="s">
        <v>405</v>
      </c>
      <c r="H373" s="48" t="s">
        <v>11</v>
      </c>
      <c r="I373" s="48" t="s">
        <v>8</v>
      </c>
      <c r="J373" s="236">
        <v>118.48023817747224</v>
      </c>
      <c r="K373" s="236">
        <v>118.48023999999999</v>
      </c>
      <c r="L373" s="236" t="s">
        <v>4</v>
      </c>
      <c r="M373" s="236" t="s">
        <v>4</v>
      </c>
      <c r="N373" s="236" t="s">
        <v>4</v>
      </c>
      <c r="O373" s="236" t="s">
        <v>4</v>
      </c>
      <c r="P373" s="236" t="s">
        <v>4</v>
      </c>
      <c r="Q373" s="236" t="s">
        <v>4</v>
      </c>
      <c r="R373" s="236" t="s">
        <v>4</v>
      </c>
      <c r="S373" s="236" t="s">
        <v>4</v>
      </c>
      <c r="T373" s="236" t="s">
        <v>4</v>
      </c>
      <c r="U373" s="236" t="s">
        <v>4</v>
      </c>
      <c r="V373" s="236" t="s">
        <v>4</v>
      </c>
      <c r="W373" s="236" t="s">
        <v>4</v>
      </c>
      <c r="X373" s="291">
        <v>118.48023817747224</v>
      </c>
      <c r="Y373" s="236">
        <v>118.48023999999999</v>
      </c>
    </row>
    <row r="374" spans="1:25">
      <c r="A374" s="32" t="s">
        <v>23</v>
      </c>
      <c r="B374" s="32" t="s">
        <v>20</v>
      </c>
      <c r="C374" s="328" t="s">
        <v>418</v>
      </c>
      <c r="D374" s="235">
        <v>2</v>
      </c>
      <c r="E374" s="48" t="s">
        <v>409</v>
      </c>
      <c r="F374" s="48" t="s">
        <v>407</v>
      </c>
      <c r="G374" s="48" t="s">
        <v>405</v>
      </c>
      <c r="H374" s="48" t="s">
        <v>11</v>
      </c>
      <c r="I374" s="48" t="s">
        <v>8</v>
      </c>
      <c r="J374" s="236">
        <v>158.39134384406117</v>
      </c>
      <c r="K374" s="236">
        <v>158.39134000000001</v>
      </c>
      <c r="L374" s="236" t="s">
        <v>4</v>
      </c>
      <c r="M374" s="236" t="s">
        <v>4</v>
      </c>
      <c r="N374" s="236" t="s">
        <v>4</v>
      </c>
      <c r="O374" s="236" t="s">
        <v>4</v>
      </c>
      <c r="P374" s="236" t="s">
        <v>4</v>
      </c>
      <c r="Q374" s="236" t="s">
        <v>4</v>
      </c>
      <c r="R374" s="236" t="s">
        <v>4</v>
      </c>
      <c r="S374" s="236" t="s">
        <v>4</v>
      </c>
      <c r="T374" s="236" t="s">
        <v>4</v>
      </c>
      <c r="U374" s="236" t="s">
        <v>4</v>
      </c>
      <c r="V374" s="236" t="s">
        <v>4</v>
      </c>
      <c r="W374" s="236" t="s">
        <v>4</v>
      </c>
      <c r="X374" s="291">
        <v>158.39134384406117</v>
      </c>
      <c r="Y374" s="236">
        <v>158.39134000000001</v>
      </c>
    </row>
    <row r="375" spans="1:25">
      <c r="A375" s="32" t="s">
        <v>23</v>
      </c>
      <c r="B375" s="32" t="s">
        <v>20</v>
      </c>
      <c r="C375" s="328" t="s">
        <v>419</v>
      </c>
      <c r="D375" s="235">
        <v>2</v>
      </c>
      <c r="E375" s="48" t="s">
        <v>409</v>
      </c>
      <c r="F375" s="48" t="s">
        <v>407</v>
      </c>
      <c r="G375" s="48" t="s">
        <v>405</v>
      </c>
      <c r="H375" s="48" t="s">
        <v>11</v>
      </c>
      <c r="I375" s="48" t="s">
        <v>8</v>
      </c>
      <c r="J375" s="236">
        <v>111.37211350294862</v>
      </c>
      <c r="K375" s="236">
        <v>111.37211000000001</v>
      </c>
      <c r="L375" s="236" t="s">
        <v>4</v>
      </c>
      <c r="M375" s="236" t="s">
        <v>4</v>
      </c>
      <c r="N375" s="236" t="s">
        <v>4</v>
      </c>
      <c r="O375" s="236" t="s">
        <v>4</v>
      </c>
      <c r="P375" s="236" t="s">
        <v>4</v>
      </c>
      <c r="Q375" s="236" t="s">
        <v>4</v>
      </c>
      <c r="R375" s="236" t="s">
        <v>4</v>
      </c>
      <c r="S375" s="236" t="s">
        <v>4</v>
      </c>
      <c r="T375" s="236" t="s">
        <v>4</v>
      </c>
      <c r="U375" s="236" t="s">
        <v>4</v>
      </c>
      <c r="V375" s="236" t="s">
        <v>4</v>
      </c>
      <c r="W375" s="236" t="s">
        <v>4</v>
      </c>
      <c r="X375" s="291">
        <v>111.37211350294862</v>
      </c>
      <c r="Y375" s="236">
        <v>111.37211000000001</v>
      </c>
    </row>
    <row r="376" spans="1:25">
      <c r="A376" s="32" t="s">
        <v>23</v>
      </c>
      <c r="B376" s="32" t="s">
        <v>20</v>
      </c>
      <c r="C376" s="328" t="s">
        <v>420</v>
      </c>
      <c r="D376" s="235">
        <v>3</v>
      </c>
      <c r="E376" s="48" t="s">
        <v>409</v>
      </c>
      <c r="F376" s="48" t="s">
        <v>407</v>
      </c>
      <c r="G376" s="48" t="s">
        <v>405</v>
      </c>
      <c r="H376" s="48" t="s">
        <v>11</v>
      </c>
      <c r="I376" s="48" t="s">
        <v>8</v>
      </c>
      <c r="J376" s="236">
        <v>94.914597623071984</v>
      </c>
      <c r="K376" s="236">
        <v>94.914599999999993</v>
      </c>
      <c r="L376" s="236" t="s">
        <v>4</v>
      </c>
      <c r="M376" s="236" t="s">
        <v>4</v>
      </c>
      <c r="N376" s="236" t="s">
        <v>4</v>
      </c>
      <c r="O376" s="236" t="s">
        <v>4</v>
      </c>
      <c r="P376" s="236" t="s">
        <v>4</v>
      </c>
      <c r="Q376" s="236" t="s">
        <v>4</v>
      </c>
      <c r="R376" s="236" t="s">
        <v>4</v>
      </c>
      <c r="S376" s="236" t="s">
        <v>4</v>
      </c>
      <c r="T376" s="236" t="s">
        <v>4</v>
      </c>
      <c r="U376" s="236" t="s">
        <v>4</v>
      </c>
      <c r="V376" s="236" t="s">
        <v>4</v>
      </c>
      <c r="W376" s="236" t="s">
        <v>4</v>
      </c>
      <c r="X376" s="291">
        <v>94.914597623071984</v>
      </c>
      <c r="Y376" s="236">
        <v>94.914599999999993</v>
      </c>
    </row>
    <row r="377" spans="1:25">
      <c r="A377" s="32" t="s">
        <v>16</v>
      </c>
      <c r="B377" s="32" t="s">
        <v>4</v>
      </c>
      <c r="C377" s="328" t="s">
        <v>421</v>
      </c>
      <c r="D377" s="235">
        <v>34</v>
      </c>
      <c r="E377" s="48" t="s">
        <v>4</v>
      </c>
      <c r="F377" s="48" t="s">
        <v>421</v>
      </c>
      <c r="G377" s="48" t="s">
        <v>405</v>
      </c>
      <c r="H377" s="48" t="s">
        <v>11</v>
      </c>
      <c r="I377" s="48" t="s">
        <v>8</v>
      </c>
      <c r="J377" s="236" t="s">
        <v>4</v>
      </c>
      <c r="K377" s="236" t="s">
        <v>4</v>
      </c>
      <c r="L377" s="236" t="s">
        <v>4</v>
      </c>
      <c r="M377" s="236" t="s">
        <v>4</v>
      </c>
      <c r="N377" s="236">
        <v>124.20759102790356</v>
      </c>
      <c r="O377" s="236">
        <v>124.20759</v>
      </c>
      <c r="P377" s="236" t="s">
        <v>4</v>
      </c>
      <c r="Q377" s="236" t="s">
        <v>4</v>
      </c>
      <c r="R377" s="236" t="s">
        <v>4</v>
      </c>
      <c r="S377" s="236" t="s">
        <v>4</v>
      </c>
      <c r="T377" s="236" t="s">
        <v>4</v>
      </c>
      <c r="U377" s="236" t="s">
        <v>4</v>
      </c>
      <c r="V377" s="236" t="s">
        <v>4</v>
      </c>
      <c r="W377" s="236" t="s">
        <v>4</v>
      </c>
      <c r="X377" s="291">
        <v>124.20759102790356</v>
      </c>
      <c r="Y377" s="236">
        <v>124.20759</v>
      </c>
    </row>
    <row r="378" spans="1:25">
      <c r="A378" s="32" t="s">
        <v>19</v>
      </c>
      <c r="B378" s="32" t="s">
        <v>20</v>
      </c>
      <c r="C378" s="328" t="s">
        <v>423</v>
      </c>
      <c r="D378" s="235">
        <v>34</v>
      </c>
      <c r="E378" s="48" t="s">
        <v>423</v>
      </c>
      <c r="F378" s="48" t="s">
        <v>421</v>
      </c>
      <c r="G378" s="48" t="s">
        <v>405</v>
      </c>
      <c r="H378" s="48" t="s">
        <v>11</v>
      </c>
      <c r="I378" s="48" t="s">
        <v>8</v>
      </c>
      <c r="J378" s="236" t="s">
        <v>4</v>
      </c>
      <c r="K378" s="236" t="s">
        <v>4</v>
      </c>
      <c r="L378" s="236">
        <v>124.20759102790356</v>
      </c>
      <c r="M378" s="236">
        <v>124.20759</v>
      </c>
      <c r="N378" s="236" t="s">
        <v>4</v>
      </c>
      <c r="O378" s="236" t="s">
        <v>4</v>
      </c>
      <c r="P378" s="236" t="s">
        <v>4</v>
      </c>
      <c r="Q378" s="236" t="s">
        <v>4</v>
      </c>
      <c r="R378" s="236" t="s">
        <v>4</v>
      </c>
      <c r="S378" s="236" t="s">
        <v>4</v>
      </c>
      <c r="T378" s="236" t="s">
        <v>4</v>
      </c>
      <c r="U378" s="236" t="s">
        <v>4</v>
      </c>
      <c r="V378" s="236" t="s">
        <v>4</v>
      </c>
      <c r="W378" s="236" t="s">
        <v>4</v>
      </c>
      <c r="X378" s="291">
        <v>124.20759102790356</v>
      </c>
      <c r="Y378" s="236">
        <v>124.20759</v>
      </c>
    </row>
    <row r="379" spans="1:25">
      <c r="A379" s="32" t="s">
        <v>23</v>
      </c>
      <c r="B379" s="32" t="s">
        <v>20</v>
      </c>
      <c r="C379" s="328" t="s">
        <v>424</v>
      </c>
      <c r="D379" s="235">
        <v>5</v>
      </c>
      <c r="E379" s="48" t="s">
        <v>423</v>
      </c>
      <c r="F379" s="48" t="s">
        <v>421</v>
      </c>
      <c r="G379" s="48" t="s">
        <v>405</v>
      </c>
      <c r="H379" s="48" t="s">
        <v>11</v>
      </c>
      <c r="I379" s="48" t="s">
        <v>8</v>
      </c>
      <c r="J379" s="236">
        <v>112.29981606574958</v>
      </c>
      <c r="K379" s="236">
        <v>112.29982</v>
      </c>
      <c r="L379" s="236" t="s">
        <v>4</v>
      </c>
      <c r="M379" s="236" t="s">
        <v>4</v>
      </c>
      <c r="N379" s="236" t="s">
        <v>4</v>
      </c>
      <c r="O379" s="236" t="s">
        <v>4</v>
      </c>
      <c r="P379" s="236" t="s">
        <v>4</v>
      </c>
      <c r="Q379" s="236" t="s">
        <v>4</v>
      </c>
      <c r="R379" s="236" t="s">
        <v>4</v>
      </c>
      <c r="S379" s="236" t="s">
        <v>4</v>
      </c>
      <c r="T379" s="236" t="s">
        <v>4</v>
      </c>
      <c r="U379" s="236" t="s">
        <v>4</v>
      </c>
      <c r="V379" s="236" t="s">
        <v>4</v>
      </c>
      <c r="W379" s="236" t="s">
        <v>4</v>
      </c>
      <c r="X379" s="291">
        <v>112.29981606574958</v>
      </c>
      <c r="Y379" s="236">
        <v>112.29982</v>
      </c>
    </row>
    <row r="380" spans="1:25">
      <c r="A380" s="32" t="s">
        <v>23</v>
      </c>
      <c r="B380" s="32" t="s">
        <v>20</v>
      </c>
      <c r="C380" s="328" t="s">
        <v>425</v>
      </c>
      <c r="D380" s="235">
        <v>4</v>
      </c>
      <c r="E380" s="48" t="s">
        <v>423</v>
      </c>
      <c r="F380" s="48" t="s">
        <v>421</v>
      </c>
      <c r="G380" s="48" t="s">
        <v>405</v>
      </c>
      <c r="H380" s="48" t="s">
        <v>11</v>
      </c>
      <c r="I380" s="48" t="s">
        <v>8</v>
      </c>
      <c r="J380" s="236">
        <v>91.995255593859255</v>
      </c>
      <c r="K380" s="236">
        <v>91.995260000000002</v>
      </c>
      <c r="L380" s="236" t="s">
        <v>4</v>
      </c>
      <c r="M380" s="236" t="s">
        <v>4</v>
      </c>
      <c r="N380" s="236" t="s">
        <v>4</v>
      </c>
      <c r="O380" s="236" t="s">
        <v>4</v>
      </c>
      <c r="P380" s="236" t="s">
        <v>4</v>
      </c>
      <c r="Q380" s="236" t="s">
        <v>4</v>
      </c>
      <c r="R380" s="236" t="s">
        <v>4</v>
      </c>
      <c r="S380" s="236" t="s">
        <v>4</v>
      </c>
      <c r="T380" s="236" t="s">
        <v>4</v>
      </c>
      <c r="U380" s="236" t="s">
        <v>4</v>
      </c>
      <c r="V380" s="236" t="s">
        <v>4</v>
      </c>
      <c r="W380" s="236" t="s">
        <v>4</v>
      </c>
      <c r="X380" s="291">
        <v>91.995255593859255</v>
      </c>
      <c r="Y380" s="236">
        <v>91.995260000000002</v>
      </c>
    </row>
    <row r="381" spans="1:25">
      <c r="A381" s="32" t="s">
        <v>23</v>
      </c>
      <c r="B381" s="32" t="s">
        <v>20</v>
      </c>
      <c r="C381" s="328" t="s">
        <v>426</v>
      </c>
      <c r="D381" s="235">
        <v>10</v>
      </c>
      <c r="E381" s="48" t="s">
        <v>423</v>
      </c>
      <c r="F381" s="48" t="s">
        <v>421</v>
      </c>
      <c r="G381" s="48" t="s">
        <v>405</v>
      </c>
      <c r="H381" s="48" t="s">
        <v>11</v>
      </c>
      <c r="I381" s="48" t="s">
        <v>8</v>
      </c>
      <c r="J381" s="236">
        <v>162.51904505627169</v>
      </c>
      <c r="K381" s="236">
        <v>162.51904999999999</v>
      </c>
      <c r="L381" s="236" t="s">
        <v>4</v>
      </c>
      <c r="M381" s="236" t="s">
        <v>4</v>
      </c>
      <c r="N381" s="236" t="s">
        <v>4</v>
      </c>
      <c r="O381" s="236" t="s">
        <v>4</v>
      </c>
      <c r="P381" s="236" t="s">
        <v>4</v>
      </c>
      <c r="Q381" s="236" t="s">
        <v>4</v>
      </c>
      <c r="R381" s="236" t="s">
        <v>4</v>
      </c>
      <c r="S381" s="236" t="s">
        <v>4</v>
      </c>
      <c r="T381" s="236" t="s">
        <v>4</v>
      </c>
      <c r="U381" s="236" t="s">
        <v>4</v>
      </c>
      <c r="V381" s="236" t="s">
        <v>4</v>
      </c>
      <c r="W381" s="236" t="s">
        <v>4</v>
      </c>
      <c r="X381" s="291">
        <v>162.51904505627169</v>
      </c>
      <c r="Y381" s="236">
        <v>162.51904999999999</v>
      </c>
    </row>
    <row r="382" spans="1:25">
      <c r="A382" s="32" t="s">
        <v>23</v>
      </c>
      <c r="B382" s="32" t="s">
        <v>20</v>
      </c>
      <c r="C382" s="328" t="s">
        <v>427</v>
      </c>
      <c r="D382" s="235">
        <v>3</v>
      </c>
      <c r="E382" s="48" t="s">
        <v>423</v>
      </c>
      <c r="F382" s="48" t="s">
        <v>421</v>
      </c>
      <c r="G382" s="48" t="s">
        <v>405</v>
      </c>
      <c r="H382" s="48" t="s">
        <v>11</v>
      </c>
      <c r="I382" s="48" t="s">
        <v>8</v>
      </c>
      <c r="J382" s="236">
        <v>142.16020652383131</v>
      </c>
      <c r="K382" s="236">
        <v>142.16021000000001</v>
      </c>
      <c r="L382" s="236" t="s">
        <v>4</v>
      </c>
      <c r="M382" s="236" t="s">
        <v>4</v>
      </c>
      <c r="N382" s="236" t="s">
        <v>4</v>
      </c>
      <c r="O382" s="236" t="s">
        <v>4</v>
      </c>
      <c r="P382" s="236" t="s">
        <v>4</v>
      </c>
      <c r="Q382" s="236" t="s">
        <v>4</v>
      </c>
      <c r="R382" s="236" t="s">
        <v>4</v>
      </c>
      <c r="S382" s="236" t="s">
        <v>4</v>
      </c>
      <c r="T382" s="236" t="s">
        <v>4</v>
      </c>
      <c r="U382" s="236" t="s">
        <v>4</v>
      </c>
      <c r="V382" s="236" t="s">
        <v>4</v>
      </c>
      <c r="W382" s="236" t="s">
        <v>4</v>
      </c>
      <c r="X382" s="291">
        <v>142.16020652383131</v>
      </c>
      <c r="Y382" s="236">
        <v>142.16021000000001</v>
      </c>
    </row>
    <row r="383" spans="1:25">
      <c r="A383" s="32" t="s">
        <v>23</v>
      </c>
      <c r="B383" s="32" t="s">
        <v>20</v>
      </c>
      <c r="C383" s="328" t="s">
        <v>428</v>
      </c>
      <c r="D383" s="235">
        <v>5</v>
      </c>
      <c r="E383" s="48" t="s">
        <v>423</v>
      </c>
      <c r="F383" s="48" t="s">
        <v>421</v>
      </c>
      <c r="G383" s="48" t="s">
        <v>405</v>
      </c>
      <c r="H383" s="48" t="s">
        <v>11</v>
      </c>
      <c r="I383" s="48" t="s">
        <v>8</v>
      </c>
      <c r="J383" s="236">
        <v>96.217507802379671</v>
      </c>
      <c r="K383" s="236">
        <v>96.217510000000004</v>
      </c>
      <c r="L383" s="236" t="s">
        <v>4</v>
      </c>
      <c r="M383" s="236" t="s">
        <v>4</v>
      </c>
      <c r="N383" s="236" t="s">
        <v>4</v>
      </c>
      <c r="O383" s="236" t="s">
        <v>4</v>
      </c>
      <c r="P383" s="236" t="s">
        <v>4</v>
      </c>
      <c r="Q383" s="236" t="s">
        <v>4</v>
      </c>
      <c r="R383" s="236" t="s">
        <v>4</v>
      </c>
      <c r="S383" s="236" t="s">
        <v>4</v>
      </c>
      <c r="T383" s="236" t="s">
        <v>4</v>
      </c>
      <c r="U383" s="236" t="s">
        <v>4</v>
      </c>
      <c r="V383" s="236" t="s">
        <v>4</v>
      </c>
      <c r="W383" s="236" t="s">
        <v>4</v>
      </c>
      <c r="X383" s="291">
        <v>96.217507802379671</v>
      </c>
      <c r="Y383" s="236">
        <v>96.217510000000004</v>
      </c>
    </row>
    <row r="384" spans="1:25">
      <c r="A384" s="32" t="s">
        <v>23</v>
      </c>
      <c r="B384" s="32" t="s">
        <v>20</v>
      </c>
      <c r="C384" s="328" t="s">
        <v>429</v>
      </c>
      <c r="D384" s="235">
        <v>3</v>
      </c>
      <c r="E384" s="48" t="s">
        <v>423</v>
      </c>
      <c r="F384" s="48" t="s">
        <v>421</v>
      </c>
      <c r="G384" s="48" t="s">
        <v>405</v>
      </c>
      <c r="H384" s="48" t="s">
        <v>11</v>
      </c>
      <c r="I384" s="48" t="s">
        <v>8</v>
      </c>
      <c r="J384" s="236">
        <v>131.11923624171104</v>
      </c>
      <c r="K384" s="236">
        <v>131.11923999999999</v>
      </c>
      <c r="L384" s="236" t="s">
        <v>4</v>
      </c>
      <c r="M384" s="236" t="s">
        <v>4</v>
      </c>
      <c r="N384" s="236" t="s">
        <v>4</v>
      </c>
      <c r="O384" s="236" t="s">
        <v>4</v>
      </c>
      <c r="P384" s="236" t="s">
        <v>4</v>
      </c>
      <c r="Q384" s="236" t="s">
        <v>4</v>
      </c>
      <c r="R384" s="236" t="s">
        <v>4</v>
      </c>
      <c r="S384" s="236" t="s">
        <v>4</v>
      </c>
      <c r="T384" s="236" t="s">
        <v>4</v>
      </c>
      <c r="U384" s="236" t="s">
        <v>4</v>
      </c>
      <c r="V384" s="236" t="s">
        <v>4</v>
      </c>
      <c r="W384" s="236" t="s">
        <v>4</v>
      </c>
      <c r="X384" s="291">
        <v>131.11923624171104</v>
      </c>
      <c r="Y384" s="236">
        <v>131.11923999999999</v>
      </c>
    </row>
    <row r="385" spans="1:25">
      <c r="A385" s="32" t="s">
        <v>23</v>
      </c>
      <c r="B385" s="32" t="s">
        <v>20</v>
      </c>
      <c r="C385" s="328" t="s">
        <v>430</v>
      </c>
      <c r="D385" s="235">
        <v>2</v>
      </c>
      <c r="E385" s="48" t="s">
        <v>423</v>
      </c>
      <c r="F385" s="48" t="s">
        <v>421</v>
      </c>
      <c r="G385" s="48" t="s">
        <v>405</v>
      </c>
      <c r="H385" s="48" t="s">
        <v>11</v>
      </c>
      <c r="I385" s="48" t="s">
        <v>8</v>
      </c>
      <c r="J385" s="236">
        <v>106.59496978605091</v>
      </c>
      <c r="K385" s="236">
        <v>106.59497</v>
      </c>
      <c r="L385" s="236" t="s">
        <v>4</v>
      </c>
      <c r="M385" s="236" t="s">
        <v>4</v>
      </c>
      <c r="N385" s="236" t="s">
        <v>4</v>
      </c>
      <c r="O385" s="236" t="s">
        <v>4</v>
      </c>
      <c r="P385" s="236" t="s">
        <v>4</v>
      </c>
      <c r="Q385" s="236" t="s">
        <v>4</v>
      </c>
      <c r="R385" s="236" t="s">
        <v>4</v>
      </c>
      <c r="S385" s="236" t="s">
        <v>4</v>
      </c>
      <c r="T385" s="236" t="s">
        <v>4</v>
      </c>
      <c r="U385" s="236" t="s">
        <v>4</v>
      </c>
      <c r="V385" s="236" t="s">
        <v>4</v>
      </c>
      <c r="W385" s="236" t="s">
        <v>4</v>
      </c>
      <c r="X385" s="291">
        <v>106.59496978605091</v>
      </c>
      <c r="Y385" s="236">
        <v>106.59497</v>
      </c>
    </row>
    <row r="386" spans="1:25">
      <c r="A386" s="32" t="s">
        <v>23</v>
      </c>
      <c r="B386" s="32" t="s">
        <v>20</v>
      </c>
      <c r="C386" s="328" t="s">
        <v>431</v>
      </c>
      <c r="D386" s="235">
        <v>2</v>
      </c>
      <c r="E386" s="48" t="s">
        <v>423</v>
      </c>
      <c r="F386" s="48" t="s">
        <v>421</v>
      </c>
      <c r="G386" s="48" t="s">
        <v>405</v>
      </c>
      <c r="H386" s="48" t="s">
        <v>11</v>
      </c>
      <c r="I386" s="48" t="s">
        <v>8</v>
      </c>
      <c r="J386" s="236">
        <v>77.135867400595799</v>
      </c>
      <c r="K386" s="236">
        <v>77.135869999999997</v>
      </c>
      <c r="L386" s="236" t="s">
        <v>4</v>
      </c>
      <c r="M386" s="236" t="s">
        <v>4</v>
      </c>
      <c r="N386" s="236" t="s">
        <v>4</v>
      </c>
      <c r="O386" s="236" t="s">
        <v>4</v>
      </c>
      <c r="P386" s="236" t="s">
        <v>4</v>
      </c>
      <c r="Q386" s="236" t="s">
        <v>4</v>
      </c>
      <c r="R386" s="236" t="s">
        <v>4</v>
      </c>
      <c r="S386" s="236" t="s">
        <v>4</v>
      </c>
      <c r="T386" s="236" t="s">
        <v>4</v>
      </c>
      <c r="U386" s="236" t="s">
        <v>4</v>
      </c>
      <c r="V386" s="236" t="s">
        <v>4</v>
      </c>
      <c r="W386" s="236" t="s">
        <v>4</v>
      </c>
      <c r="X386" s="291">
        <v>77.135867400595799</v>
      </c>
      <c r="Y386" s="236">
        <v>77.135869999999997</v>
      </c>
    </row>
    <row r="387" spans="1:25">
      <c r="A387" s="32" t="s">
        <v>16</v>
      </c>
      <c r="B387" s="32" t="s">
        <v>4</v>
      </c>
      <c r="C387" s="328" t="s">
        <v>432</v>
      </c>
      <c r="D387" s="235">
        <v>36</v>
      </c>
      <c r="E387" s="48" t="s">
        <v>4</v>
      </c>
      <c r="F387" s="48" t="s">
        <v>432</v>
      </c>
      <c r="G387" s="48" t="s">
        <v>405</v>
      </c>
      <c r="H387" s="48" t="s">
        <v>11</v>
      </c>
      <c r="I387" s="48" t="s">
        <v>8</v>
      </c>
      <c r="J387" s="236" t="s">
        <v>4</v>
      </c>
      <c r="K387" s="236" t="s">
        <v>4</v>
      </c>
      <c r="L387" s="236" t="s">
        <v>4</v>
      </c>
      <c r="M387" s="236" t="s">
        <v>4</v>
      </c>
      <c r="N387" s="236">
        <v>116.39454957235641</v>
      </c>
      <c r="O387" s="236">
        <v>116.39455</v>
      </c>
      <c r="P387" s="236" t="s">
        <v>4</v>
      </c>
      <c r="Q387" s="236" t="s">
        <v>4</v>
      </c>
      <c r="R387" s="236" t="s">
        <v>4</v>
      </c>
      <c r="S387" s="236" t="s">
        <v>4</v>
      </c>
      <c r="T387" s="236" t="s">
        <v>4</v>
      </c>
      <c r="U387" s="236" t="s">
        <v>4</v>
      </c>
      <c r="V387" s="236" t="s">
        <v>4</v>
      </c>
      <c r="W387" s="236" t="s">
        <v>4</v>
      </c>
      <c r="X387" s="291">
        <v>116.39454957235641</v>
      </c>
      <c r="Y387" s="236">
        <v>116.39455</v>
      </c>
    </row>
    <row r="388" spans="1:25">
      <c r="A388" s="32" t="s">
        <v>19</v>
      </c>
      <c r="B388" s="32" t="s">
        <v>20</v>
      </c>
      <c r="C388" s="328" t="s">
        <v>434</v>
      </c>
      <c r="D388" s="235">
        <v>36</v>
      </c>
      <c r="E388" s="48" t="s">
        <v>434</v>
      </c>
      <c r="F388" s="48" t="s">
        <v>432</v>
      </c>
      <c r="G388" s="48" t="s">
        <v>405</v>
      </c>
      <c r="H388" s="48" t="s">
        <v>11</v>
      </c>
      <c r="I388" s="48" t="s">
        <v>8</v>
      </c>
      <c r="J388" s="236" t="s">
        <v>4</v>
      </c>
      <c r="K388" s="236" t="s">
        <v>4</v>
      </c>
      <c r="L388" s="236">
        <v>116.39454957235641</v>
      </c>
      <c r="M388" s="236">
        <v>116.39455</v>
      </c>
      <c r="N388" s="236" t="s">
        <v>4</v>
      </c>
      <c r="O388" s="236" t="s">
        <v>4</v>
      </c>
      <c r="P388" s="236" t="s">
        <v>4</v>
      </c>
      <c r="Q388" s="236" t="s">
        <v>4</v>
      </c>
      <c r="R388" s="236" t="s">
        <v>4</v>
      </c>
      <c r="S388" s="236" t="s">
        <v>4</v>
      </c>
      <c r="T388" s="236" t="s">
        <v>4</v>
      </c>
      <c r="U388" s="236" t="s">
        <v>4</v>
      </c>
      <c r="V388" s="236" t="s">
        <v>4</v>
      </c>
      <c r="W388" s="236" t="s">
        <v>4</v>
      </c>
      <c r="X388" s="291">
        <v>116.39454957235641</v>
      </c>
      <c r="Y388" s="236">
        <v>116.39455</v>
      </c>
    </row>
    <row r="389" spans="1:25">
      <c r="A389" s="32" t="s">
        <v>23</v>
      </c>
      <c r="B389" s="32" t="s">
        <v>20</v>
      </c>
      <c r="C389" s="328" t="s">
        <v>435</v>
      </c>
      <c r="D389" s="235">
        <v>8</v>
      </c>
      <c r="E389" s="48" t="s">
        <v>434</v>
      </c>
      <c r="F389" s="48" t="s">
        <v>432</v>
      </c>
      <c r="G389" s="48" t="s">
        <v>405</v>
      </c>
      <c r="H389" s="48" t="s">
        <v>11</v>
      </c>
      <c r="I389" s="48" t="s">
        <v>8</v>
      </c>
      <c r="J389" s="236">
        <v>127.35952938093652</v>
      </c>
      <c r="K389" s="236">
        <v>127.35953000000001</v>
      </c>
      <c r="L389" s="236" t="s">
        <v>4</v>
      </c>
      <c r="M389" s="236" t="s">
        <v>4</v>
      </c>
      <c r="N389" s="236" t="s">
        <v>4</v>
      </c>
      <c r="O389" s="236" t="s">
        <v>4</v>
      </c>
      <c r="P389" s="236" t="s">
        <v>4</v>
      </c>
      <c r="Q389" s="236" t="s">
        <v>4</v>
      </c>
      <c r="R389" s="236" t="s">
        <v>4</v>
      </c>
      <c r="S389" s="236" t="s">
        <v>4</v>
      </c>
      <c r="T389" s="236" t="s">
        <v>4</v>
      </c>
      <c r="U389" s="236" t="s">
        <v>4</v>
      </c>
      <c r="V389" s="236" t="s">
        <v>4</v>
      </c>
      <c r="W389" s="236" t="s">
        <v>4</v>
      </c>
      <c r="X389" s="291">
        <v>127.35952938093652</v>
      </c>
      <c r="Y389" s="236">
        <v>127.35953000000001</v>
      </c>
    </row>
    <row r="390" spans="1:25">
      <c r="A390" s="32" t="s">
        <v>23</v>
      </c>
      <c r="B390" s="32" t="s">
        <v>20</v>
      </c>
      <c r="C390" s="328" t="s">
        <v>436</v>
      </c>
      <c r="D390" s="235">
        <v>9</v>
      </c>
      <c r="E390" s="48" t="s">
        <v>434</v>
      </c>
      <c r="F390" s="48" t="s">
        <v>432</v>
      </c>
      <c r="G390" s="48" t="s">
        <v>405</v>
      </c>
      <c r="H390" s="48" t="s">
        <v>11</v>
      </c>
      <c r="I390" s="48" t="s">
        <v>8</v>
      </c>
      <c r="J390" s="236">
        <v>110.69513165016465</v>
      </c>
      <c r="K390" s="236">
        <v>110.69513000000001</v>
      </c>
      <c r="L390" s="236" t="s">
        <v>4</v>
      </c>
      <c r="M390" s="236" t="s">
        <v>4</v>
      </c>
      <c r="N390" s="236" t="s">
        <v>4</v>
      </c>
      <c r="O390" s="236" t="s">
        <v>4</v>
      </c>
      <c r="P390" s="236" t="s">
        <v>4</v>
      </c>
      <c r="Q390" s="236" t="s">
        <v>4</v>
      </c>
      <c r="R390" s="236" t="s">
        <v>4</v>
      </c>
      <c r="S390" s="236" t="s">
        <v>4</v>
      </c>
      <c r="T390" s="236" t="s">
        <v>4</v>
      </c>
      <c r="U390" s="236" t="s">
        <v>4</v>
      </c>
      <c r="V390" s="236" t="s">
        <v>4</v>
      </c>
      <c r="W390" s="236" t="s">
        <v>4</v>
      </c>
      <c r="X390" s="291">
        <v>110.69513165016465</v>
      </c>
      <c r="Y390" s="236">
        <v>110.69513000000001</v>
      </c>
    </row>
    <row r="391" spans="1:25">
      <c r="A391" s="32" t="s">
        <v>23</v>
      </c>
      <c r="B391" s="32" t="s">
        <v>20</v>
      </c>
      <c r="C391" s="328" t="s">
        <v>437</v>
      </c>
      <c r="D391" s="235">
        <v>6</v>
      </c>
      <c r="E391" s="48" t="s">
        <v>434</v>
      </c>
      <c r="F391" s="48" t="s">
        <v>432</v>
      </c>
      <c r="G391" s="48" t="s">
        <v>405</v>
      </c>
      <c r="H391" s="48" t="s">
        <v>11</v>
      </c>
      <c r="I391" s="48" t="s">
        <v>8</v>
      </c>
      <c r="J391" s="236">
        <v>127.12621066588859</v>
      </c>
      <c r="K391" s="236">
        <v>127.12621</v>
      </c>
      <c r="L391" s="236" t="s">
        <v>4</v>
      </c>
      <c r="M391" s="236" t="s">
        <v>4</v>
      </c>
      <c r="N391" s="236" t="s">
        <v>4</v>
      </c>
      <c r="O391" s="236" t="s">
        <v>4</v>
      </c>
      <c r="P391" s="236" t="s">
        <v>4</v>
      </c>
      <c r="Q391" s="236" t="s">
        <v>4</v>
      </c>
      <c r="R391" s="236" t="s">
        <v>4</v>
      </c>
      <c r="S391" s="236" t="s">
        <v>4</v>
      </c>
      <c r="T391" s="236" t="s">
        <v>4</v>
      </c>
      <c r="U391" s="236" t="s">
        <v>4</v>
      </c>
      <c r="V391" s="236" t="s">
        <v>4</v>
      </c>
      <c r="W391" s="236" t="s">
        <v>4</v>
      </c>
      <c r="X391" s="291">
        <v>127.12621066588859</v>
      </c>
      <c r="Y391" s="236">
        <v>127.12621</v>
      </c>
    </row>
    <row r="392" spans="1:25">
      <c r="A392" s="32" t="s">
        <v>23</v>
      </c>
      <c r="B392" s="32" t="s">
        <v>20</v>
      </c>
      <c r="C392" s="328" t="s">
        <v>438</v>
      </c>
      <c r="D392" s="235">
        <v>5</v>
      </c>
      <c r="E392" s="48" t="s">
        <v>434</v>
      </c>
      <c r="F392" s="48" t="s">
        <v>432</v>
      </c>
      <c r="G392" s="48" t="s">
        <v>405</v>
      </c>
      <c r="H392" s="48" t="s">
        <v>11</v>
      </c>
      <c r="I392" s="48" t="s">
        <v>8</v>
      </c>
      <c r="J392" s="236">
        <v>97.134856387153334</v>
      </c>
      <c r="K392" s="236">
        <v>97.134860000000003</v>
      </c>
      <c r="L392" s="236" t="s">
        <v>4</v>
      </c>
      <c r="M392" s="236" t="s">
        <v>4</v>
      </c>
      <c r="N392" s="236" t="s">
        <v>4</v>
      </c>
      <c r="O392" s="236" t="s">
        <v>4</v>
      </c>
      <c r="P392" s="236" t="s">
        <v>4</v>
      </c>
      <c r="Q392" s="236" t="s">
        <v>4</v>
      </c>
      <c r="R392" s="236" t="s">
        <v>4</v>
      </c>
      <c r="S392" s="236" t="s">
        <v>4</v>
      </c>
      <c r="T392" s="236" t="s">
        <v>4</v>
      </c>
      <c r="U392" s="236" t="s">
        <v>4</v>
      </c>
      <c r="V392" s="236" t="s">
        <v>4</v>
      </c>
      <c r="W392" s="236" t="s">
        <v>4</v>
      </c>
      <c r="X392" s="291">
        <v>97.134856387153334</v>
      </c>
      <c r="Y392" s="236">
        <v>97.134860000000003</v>
      </c>
    </row>
    <row r="393" spans="1:25">
      <c r="A393" s="32" t="s">
        <v>23</v>
      </c>
      <c r="B393" s="32" t="s">
        <v>20</v>
      </c>
      <c r="C393" s="328" t="s">
        <v>439</v>
      </c>
      <c r="D393" s="235">
        <v>4</v>
      </c>
      <c r="E393" s="48" t="s">
        <v>434</v>
      </c>
      <c r="F393" s="48" t="s">
        <v>432</v>
      </c>
      <c r="G393" s="48" t="s">
        <v>405</v>
      </c>
      <c r="H393" s="48" t="s">
        <v>11</v>
      </c>
      <c r="I393" s="48" t="s">
        <v>8</v>
      </c>
      <c r="J393" s="236">
        <v>106.9752686502348</v>
      </c>
      <c r="K393" s="236">
        <v>106.97526999999999</v>
      </c>
      <c r="L393" s="236" t="s">
        <v>4</v>
      </c>
      <c r="M393" s="236" t="s">
        <v>4</v>
      </c>
      <c r="N393" s="236" t="s">
        <v>4</v>
      </c>
      <c r="O393" s="236" t="s">
        <v>4</v>
      </c>
      <c r="P393" s="236" t="s">
        <v>4</v>
      </c>
      <c r="Q393" s="236" t="s">
        <v>4</v>
      </c>
      <c r="R393" s="236" t="s">
        <v>4</v>
      </c>
      <c r="S393" s="236" t="s">
        <v>4</v>
      </c>
      <c r="T393" s="236" t="s">
        <v>4</v>
      </c>
      <c r="U393" s="236" t="s">
        <v>4</v>
      </c>
      <c r="V393" s="236" t="s">
        <v>4</v>
      </c>
      <c r="W393" s="236" t="s">
        <v>4</v>
      </c>
      <c r="X393" s="291">
        <v>106.9752686502348</v>
      </c>
      <c r="Y393" s="236">
        <v>106.97526999999999</v>
      </c>
    </row>
    <row r="394" spans="1:25">
      <c r="A394" s="32" t="s">
        <v>23</v>
      </c>
      <c r="B394" s="32" t="s">
        <v>20</v>
      </c>
      <c r="C394" s="328" t="s">
        <v>440</v>
      </c>
      <c r="D394" s="235">
        <v>3</v>
      </c>
      <c r="E394" s="48" t="s">
        <v>434</v>
      </c>
      <c r="F394" s="48" t="s">
        <v>432</v>
      </c>
      <c r="G394" s="48" t="s">
        <v>405</v>
      </c>
      <c r="H394" s="48" t="s">
        <v>11</v>
      </c>
      <c r="I394" s="48" t="s">
        <v>8</v>
      </c>
      <c r="J394" s="236">
        <v>126.79246214225054</v>
      </c>
      <c r="K394" s="236">
        <v>126.79246000000001</v>
      </c>
      <c r="L394" s="236" t="s">
        <v>4</v>
      </c>
      <c r="M394" s="236" t="s">
        <v>4</v>
      </c>
      <c r="N394" s="236" t="s">
        <v>4</v>
      </c>
      <c r="O394" s="236" t="s">
        <v>4</v>
      </c>
      <c r="P394" s="236" t="s">
        <v>4</v>
      </c>
      <c r="Q394" s="236" t="s">
        <v>4</v>
      </c>
      <c r="R394" s="236" t="s">
        <v>4</v>
      </c>
      <c r="S394" s="236" t="s">
        <v>4</v>
      </c>
      <c r="T394" s="236" t="s">
        <v>4</v>
      </c>
      <c r="U394" s="236" t="s">
        <v>4</v>
      </c>
      <c r="V394" s="236" t="s">
        <v>4</v>
      </c>
      <c r="W394" s="236" t="s">
        <v>4</v>
      </c>
      <c r="X394" s="291">
        <v>126.79246214225054</v>
      </c>
      <c r="Y394" s="236">
        <v>126.79246000000001</v>
      </c>
    </row>
    <row r="395" spans="1:25">
      <c r="A395" s="32" t="s">
        <v>23</v>
      </c>
      <c r="B395" s="32" t="s">
        <v>20</v>
      </c>
      <c r="C395" s="328" t="s">
        <v>441</v>
      </c>
      <c r="D395" s="235">
        <v>1</v>
      </c>
      <c r="E395" s="48" t="s">
        <v>434</v>
      </c>
      <c r="F395" s="48" t="s">
        <v>432</v>
      </c>
      <c r="G395" s="48" t="s">
        <v>405</v>
      </c>
      <c r="H395" s="48" t="s">
        <v>11</v>
      </c>
      <c r="I395" s="48" t="s">
        <v>8</v>
      </c>
      <c r="J395" s="236">
        <v>118.36135774706754</v>
      </c>
      <c r="K395" s="236">
        <v>118.36136</v>
      </c>
      <c r="L395" s="236" t="s">
        <v>4</v>
      </c>
      <c r="M395" s="236" t="s">
        <v>4</v>
      </c>
      <c r="N395" s="236" t="s">
        <v>4</v>
      </c>
      <c r="O395" s="236" t="s">
        <v>4</v>
      </c>
      <c r="P395" s="236" t="s">
        <v>4</v>
      </c>
      <c r="Q395" s="236" t="s">
        <v>4</v>
      </c>
      <c r="R395" s="236" t="s">
        <v>4</v>
      </c>
      <c r="S395" s="236" t="s">
        <v>4</v>
      </c>
      <c r="T395" s="236" t="s">
        <v>4</v>
      </c>
      <c r="U395" s="236" t="s">
        <v>4</v>
      </c>
      <c r="V395" s="236" t="s">
        <v>4</v>
      </c>
      <c r="W395" s="236" t="s">
        <v>4</v>
      </c>
      <c r="X395" s="291">
        <v>118.36135774706754</v>
      </c>
      <c r="Y395" s="236">
        <v>118.36136</v>
      </c>
    </row>
    <row r="396" spans="1:25">
      <c r="A396" s="32" t="s">
        <v>16</v>
      </c>
      <c r="B396" s="32" t="s">
        <v>4</v>
      </c>
      <c r="C396" s="328" t="s">
        <v>442</v>
      </c>
      <c r="D396" s="235">
        <v>23</v>
      </c>
      <c r="E396" s="48" t="s">
        <v>4</v>
      </c>
      <c r="F396" s="48" t="s">
        <v>442</v>
      </c>
      <c r="G396" s="48" t="s">
        <v>405</v>
      </c>
      <c r="H396" s="48" t="s">
        <v>11</v>
      </c>
      <c r="I396" s="48" t="s">
        <v>8</v>
      </c>
      <c r="J396" s="236" t="s">
        <v>4</v>
      </c>
      <c r="K396" s="236" t="s">
        <v>4</v>
      </c>
      <c r="L396" s="236" t="s">
        <v>4</v>
      </c>
      <c r="M396" s="236" t="s">
        <v>4</v>
      </c>
      <c r="N396" s="236">
        <v>110.14300525491053</v>
      </c>
      <c r="O396" s="236">
        <v>110.14301</v>
      </c>
      <c r="P396" s="236" t="s">
        <v>4</v>
      </c>
      <c r="Q396" s="236" t="s">
        <v>4</v>
      </c>
      <c r="R396" s="236" t="s">
        <v>4</v>
      </c>
      <c r="S396" s="236" t="s">
        <v>4</v>
      </c>
      <c r="T396" s="236" t="s">
        <v>4</v>
      </c>
      <c r="U396" s="236" t="s">
        <v>4</v>
      </c>
      <c r="V396" s="236" t="s">
        <v>4</v>
      </c>
      <c r="W396" s="236" t="s">
        <v>4</v>
      </c>
      <c r="X396" s="291">
        <v>110.14300525491053</v>
      </c>
      <c r="Y396" s="236">
        <v>110.14301</v>
      </c>
    </row>
    <row r="397" spans="1:25">
      <c r="A397" s="32" t="s">
        <v>19</v>
      </c>
      <c r="B397" s="32" t="s">
        <v>32</v>
      </c>
      <c r="C397" s="328" t="s">
        <v>444</v>
      </c>
      <c r="D397" s="235">
        <v>8</v>
      </c>
      <c r="E397" s="48" t="s">
        <v>444</v>
      </c>
      <c r="F397" s="48" t="s">
        <v>442</v>
      </c>
      <c r="G397" s="48" t="s">
        <v>405</v>
      </c>
      <c r="H397" s="48" t="s">
        <v>11</v>
      </c>
      <c r="I397" s="48" t="s">
        <v>8</v>
      </c>
      <c r="J397" s="236" t="s">
        <v>4</v>
      </c>
      <c r="K397" s="236" t="s">
        <v>4</v>
      </c>
      <c r="L397" s="236">
        <v>104.23109026121787</v>
      </c>
      <c r="M397" s="236">
        <v>104.23108999999999</v>
      </c>
      <c r="N397" s="236" t="s">
        <v>4</v>
      </c>
      <c r="O397" s="236" t="s">
        <v>4</v>
      </c>
      <c r="P397" s="236" t="s">
        <v>4</v>
      </c>
      <c r="Q397" s="236" t="s">
        <v>4</v>
      </c>
      <c r="R397" s="236" t="s">
        <v>4</v>
      </c>
      <c r="S397" s="236" t="s">
        <v>4</v>
      </c>
      <c r="T397" s="236" t="s">
        <v>4</v>
      </c>
      <c r="U397" s="236" t="s">
        <v>4</v>
      </c>
      <c r="V397" s="236" t="s">
        <v>4</v>
      </c>
      <c r="W397" s="236" t="s">
        <v>4</v>
      </c>
      <c r="X397" s="291">
        <v>104.23109026121787</v>
      </c>
      <c r="Y397" s="236">
        <v>104.23108999999999</v>
      </c>
    </row>
    <row r="398" spans="1:25">
      <c r="A398" s="32" t="s">
        <v>23</v>
      </c>
      <c r="B398" s="32" t="s">
        <v>32</v>
      </c>
      <c r="C398" s="328" t="s">
        <v>445</v>
      </c>
      <c r="D398" s="235">
        <v>8</v>
      </c>
      <c r="E398" s="48" t="s">
        <v>444</v>
      </c>
      <c r="F398" s="48" t="s">
        <v>442</v>
      </c>
      <c r="G398" s="48" t="s">
        <v>405</v>
      </c>
      <c r="H398" s="48" t="s">
        <v>11</v>
      </c>
      <c r="I398" s="48" t="s">
        <v>8</v>
      </c>
      <c r="J398" s="236">
        <v>104.23109026121787</v>
      </c>
      <c r="K398" s="236">
        <v>104.23108999999999</v>
      </c>
      <c r="L398" s="236" t="s">
        <v>4</v>
      </c>
      <c r="M398" s="236" t="s">
        <v>4</v>
      </c>
      <c r="N398" s="236" t="s">
        <v>4</v>
      </c>
      <c r="O398" s="236" t="s">
        <v>4</v>
      </c>
      <c r="P398" s="236" t="s">
        <v>4</v>
      </c>
      <c r="Q398" s="236" t="s">
        <v>4</v>
      </c>
      <c r="R398" s="236" t="s">
        <v>4</v>
      </c>
      <c r="S398" s="236" t="s">
        <v>4</v>
      </c>
      <c r="T398" s="236" t="s">
        <v>4</v>
      </c>
      <c r="U398" s="236" t="s">
        <v>4</v>
      </c>
      <c r="V398" s="236" t="s">
        <v>4</v>
      </c>
      <c r="W398" s="236" t="s">
        <v>4</v>
      </c>
      <c r="X398" s="291">
        <v>104.23109026121787</v>
      </c>
      <c r="Y398" s="236">
        <v>104.23108999999999</v>
      </c>
    </row>
    <row r="399" spans="1:25">
      <c r="A399" s="32" t="s">
        <v>19</v>
      </c>
      <c r="B399" s="32" t="s">
        <v>32</v>
      </c>
      <c r="C399" s="328" t="s">
        <v>446</v>
      </c>
      <c r="D399" s="235">
        <v>3</v>
      </c>
      <c r="E399" s="48" t="s">
        <v>446</v>
      </c>
      <c r="F399" s="48" t="s">
        <v>442</v>
      </c>
      <c r="G399" s="48" t="s">
        <v>405</v>
      </c>
      <c r="H399" s="48" t="s">
        <v>11</v>
      </c>
      <c r="I399" s="48" t="s">
        <v>8</v>
      </c>
      <c r="J399" s="236" t="s">
        <v>4</v>
      </c>
      <c r="K399" s="236" t="s">
        <v>4</v>
      </c>
      <c r="L399" s="236">
        <v>116.59850385539293</v>
      </c>
      <c r="M399" s="236">
        <v>116.5985</v>
      </c>
      <c r="N399" s="236" t="s">
        <v>4</v>
      </c>
      <c r="O399" s="236" t="s">
        <v>4</v>
      </c>
      <c r="P399" s="236" t="s">
        <v>4</v>
      </c>
      <c r="Q399" s="236" t="s">
        <v>4</v>
      </c>
      <c r="R399" s="236" t="s">
        <v>4</v>
      </c>
      <c r="S399" s="236" t="s">
        <v>4</v>
      </c>
      <c r="T399" s="236" t="s">
        <v>4</v>
      </c>
      <c r="U399" s="236" t="s">
        <v>4</v>
      </c>
      <c r="V399" s="236" t="s">
        <v>4</v>
      </c>
      <c r="W399" s="236" t="s">
        <v>4</v>
      </c>
      <c r="X399" s="291">
        <v>116.59850385539293</v>
      </c>
      <c r="Y399" s="236">
        <v>116.5985</v>
      </c>
    </row>
    <row r="400" spans="1:25">
      <c r="A400" s="32" t="s">
        <v>23</v>
      </c>
      <c r="B400" s="32" t="s">
        <v>32</v>
      </c>
      <c r="C400" s="328" t="s">
        <v>447</v>
      </c>
      <c r="D400" s="235">
        <v>1.7320500000000001</v>
      </c>
      <c r="E400" s="48" t="s">
        <v>446</v>
      </c>
      <c r="F400" s="48" t="s">
        <v>442</v>
      </c>
      <c r="G400" s="48" t="s">
        <v>405</v>
      </c>
      <c r="H400" s="48" t="s">
        <v>11</v>
      </c>
      <c r="I400" s="48" t="s">
        <v>8</v>
      </c>
      <c r="J400" s="236">
        <v>113.65633399108319</v>
      </c>
      <c r="K400" s="236">
        <v>113.65633</v>
      </c>
      <c r="L400" s="236" t="s">
        <v>4</v>
      </c>
      <c r="M400" s="236" t="s">
        <v>4</v>
      </c>
      <c r="N400" s="236" t="s">
        <v>4</v>
      </c>
      <c r="O400" s="236" t="s">
        <v>4</v>
      </c>
      <c r="P400" s="236" t="s">
        <v>4</v>
      </c>
      <c r="Q400" s="236" t="s">
        <v>4</v>
      </c>
      <c r="R400" s="236" t="s">
        <v>4</v>
      </c>
      <c r="S400" s="236" t="s">
        <v>4</v>
      </c>
      <c r="T400" s="236" t="s">
        <v>4</v>
      </c>
      <c r="U400" s="236" t="s">
        <v>4</v>
      </c>
      <c r="V400" s="236" t="s">
        <v>4</v>
      </c>
      <c r="W400" s="236" t="s">
        <v>4</v>
      </c>
      <c r="X400" s="291">
        <v>113.65633399108319</v>
      </c>
      <c r="Y400" s="236">
        <v>113.65633</v>
      </c>
    </row>
    <row r="401" spans="1:25">
      <c r="A401" s="32" t="s">
        <v>23</v>
      </c>
      <c r="B401" s="32" t="s">
        <v>32</v>
      </c>
      <c r="C401" s="328" t="s">
        <v>448</v>
      </c>
      <c r="D401" s="235">
        <v>1.7320500000000001</v>
      </c>
      <c r="E401" s="48" t="s">
        <v>446</v>
      </c>
      <c r="F401" s="48" t="s">
        <v>442</v>
      </c>
      <c r="G401" s="48" t="s">
        <v>405</v>
      </c>
      <c r="H401" s="48" t="s">
        <v>11</v>
      </c>
      <c r="I401" s="48" t="s">
        <v>8</v>
      </c>
      <c r="J401" s="236">
        <v>119.61683633384376</v>
      </c>
      <c r="K401" s="236">
        <v>119.61684</v>
      </c>
      <c r="L401" s="236" t="s">
        <v>4</v>
      </c>
      <c r="M401" s="236" t="s">
        <v>4</v>
      </c>
      <c r="N401" s="236" t="s">
        <v>4</v>
      </c>
      <c r="O401" s="236" t="s">
        <v>4</v>
      </c>
      <c r="P401" s="236" t="s">
        <v>4</v>
      </c>
      <c r="Q401" s="236" t="s">
        <v>4</v>
      </c>
      <c r="R401" s="236" t="s">
        <v>4</v>
      </c>
      <c r="S401" s="236" t="s">
        <v>4</v>
      </c>
      <c r="T401" s="236" t="s">
        <v>4</v>
      </c>
      <c r="U401" s="236" t="s">
        <v>4</v>
      </c>
      <c r="V401" s="236" t="s">
        <v>4</v>
      </c>
      <c r="W401" s="236" t="s">
        <v>4</v>
      </c>
      <c r="X401" s="291">
        <v>119.61683633384376</v>
      </c>
      <c r="Y401" s="236">
        <v>119.61684</v>
      </c>
    </row>
    <row r="402" spans="1:25">
      <c r="A402" s="32" t="s">
        <v>19</v>
      </c>
      <c r="B402" s="32" t="s">
        <v>32</v>
      </c>
      <c r="C402" s="328" t="s">
        <v>449</v>
      </c>
      <c r="D402" s="235">
        <v>4</v>
      </c>
      <c r="E402" s="48" t="s">
        <v>449</v>
      </c>
      <c r="F402" s="48" t="s">
        <v>442</v>
      </c>
      <c r="G402" s="48" t="s">
        <v>405</v>
      </c>
      <c r="H402" s="48" t="s">
        <v>11</v>
      </c>
      <c r="I402" s="48" t="s">
        <v>8</v>
      </c>
      <c r="J402" s="236" t="s">
        <v>4</v>
      </c>
      <c r="K402" s="236" t="s">
        <v>4</v>
      </c>
      <c r="L402" s="236">
        <v>130.98397737985744</v>
      </c>
      <c r="M402" s="236">
        <v>130.98398</v>
      </c>
      <c r="N402" s="236" t="s">
        <v>4</v>
      </c>
      <c r="O402" s="236" t="s">
        <v>4</v>
      </c>
      <c r="P402" s="236" t="s">
        <v>4</v>
      </c>
      <c r="Q402" s="236" t="s">
        <v>4</v>
      </c>
      <c r="R402" s="236" t="s">
        <v>4</v>
      </c>
      <c r="S402" s="236" t="s">
        <v>4</v>
      </c>
      <c r="T402" s="236" t="s">
        <v>4</v>
      </c>
      <c r="U402" s="236" t="s">
        <v>4</v>
      </c>
      <c r="V402" s="236" t="s">
        <v>4</v>
      </c>
      <c r="W402" s="236" t="s">
        <v>4</v>
      </c>
      <c r="X402" s="291">
        <v>130.98397737985744</v>
      </c>
      <c r="Y402" s="236">
        <v>130.98398</v>
      </c>
    </row>
    <row r="403" spans="1:25">
      <c r="A403" s="32" t="s">
        <v>23</v>
      </c>
      <c r="B403" s="32" t="s">
        <v>32</v>
      </c>
      <c r="C403" s="328" t="s">
        <v>450</v>
      </c>
      <c r="D403" s="235">
        <v>1.5873999999999999</v>
      </c>
      <c r="E403" s="48" t="s">
        <v>449</v>
      </c>
      <c r="F403" s="48" t="s">
        <v>442</v>
      </c>
      <c r="G403" s="48" t="s">
        <v>405</v>
      </c>
      <c r="H403" s="48" t="s">
        <v>11</v>
      </c>
      <c r="I403" s="48" t="s">
        <v>8</v>
      </c>
      <c r="J403" s="236">
        <v>164.68082596044476</v>
      </c>
      <c r="K403" s="236">
        <v>164.68082999999999</v>
      </c>
      <c r="L403" s="236" t="s">
        <v>4</v>
      </c>
      <c r="M403" s="236" t="s">
        <v>4</v>
      </c>
      <c r="N403" s="236" t="s">
        <v>4</v>
      </c>
      <c r="O403" s="236" t="s">
        <v>4</v>
      </c>
      <c r="P403" s="236" t="s">
        <v>4</v>
      </c>
      <c r="Q403" s="236" t="s">
        <v>4</v>
      </c>
      <c r="R403" s="236" t="s">
        <v>4</v>
      </c>
      <c r="S403" s="236" t="s">
        <v>4</v>
      </c>
      <c r="T403" s="236" t="s">
        <v>4</v>
      </c>
      <c r="U403" s="236" t="s">
        <v>4</v>
      </c>
      <c r="V403" s="236" t="s">
        <v>4</v>
      </c>
      <c r="W403" s="236" t="s">
        <v>4</v>
      </c>
      <c r="X403" s="291">
        <v>164.68082596044476</v>
      </c>
      <c r="Y403" s="236">
        <v>164.68082999999999</v>
      </c>
    </row>
    <row r="404" spans="1:25">
      <c r="A404" s="32" t="s">
        <v>23</v>
      </c>
      <c r="B404" s="32" t="s">
        <v>32</v>
      </c>
      <c r="C404" s="328" t="s">
        <v>451</v>
      </c>
      <c r="D404" s="235">
        <v>1.5873999999999999</v>
      </c>
      <c r="E404" s="48" t="s">
        <v>449</v>
      </c>
      <c r="F404" s="48" t="s">
        <v>442</v>
      </c>
      <c r="G404" s="48" t="s">
        <v>405</v>
      </c>
      <c r="H404" s="48" t="s">
        <v>11</v>
      </c>
      <c r="I404" s="48" t="s">
        <v>8</v>
      </c>
      <c r="J404" s="236">
        <v>109.91894000000001</v>
      </c>
      <c r="K404" s="236">
        <v>109.91894000000001</v>
      </c>
      <c r="L404" s="236" t="s">
        <v>4</v>
      </c>
      <c r="M404" s="236" t="s">
        <v>4</v>
      </c>
      <c r="N404" s="236" t="s">
        <v>4</v>
      </c>
      <c r="O404" s="236" t="s">
        <v>4</v>
      </c>
      <c r="P404" s="236" t="s">
        <v>4</v>
      </c>
      <c r="Q404" s="236" t="s">
        <v>4</v>
      </c>
      <c r="R404" s="236" t="s">
        <v>4</v>
      </c>
      <c r="S404" s="236" t="s">
        <v>4</v>
      </c>
      <c r="T404" s="236" t="s">
        <v>4</v>
      </c>
      <c r="U404" s="236" t="s">
        <v>4</v>
      </c>
      <c r="V404" s="236" t="s">
        <v>4</v>
      </c>
      <c r="W404" s="236" t="s">
        <v>4</v>
      </c>
      <c r="X404" s="291">
        <v>109.91894000000001</v>
      </c>
      <c r="Y404" s="236">
        <v>109.91894000000001</v>
      </c>
    </row>
    <row r="405" spans="1:25">
      <c r="A405" s="32" t="s">
        <v>23</v>
      </c>
      <c r="B405" s="32" t="s">
        <v>32</v>
      </c>
      <c r="C405" s="328" t="s">
        <v>452</v>
      </c>
      <c r="D405" s="235">
        <v>1.5873999999999999</v>
      </c>
      <c r="E405" s="48" t="s">
        <v>449</v>
      </c>
      <c r="F405" s="48" t="s">
        <v>442</v>
      </c>
      <c r="G405" s="48" t="s">
        <v>405</v>
      </c>
      <c r="H405" s="48" t="s">
        <v>11</v>
      </c>
      <c r="I405" s="48" t="s">
        <v>8</v>
      </c>
      <c r="J405" s="236">
        <v>124.14777866449269</v>
      </c>
      <c r="K405" s="236">
        <v>124.14778</v>
      </c>
      <c r="L405" s="236" t="s">
        <v>4</v>
      </c>
      <c r="M405" s="236" t="s">
        <v>4</v>
      </c>
      <c r="N405" s="236" t="s">
        <v>4</v>
      </c>
      <c r="O405" s="236" t="s">
        <v>4</v>
      </c>
      <c r="P405" s="236" t="s">
        <v>4</v>
      </c>
      <c r="Q405" s="236" t="s">
        <v>4</v>
      </c>
      <c r="R405" s="236" t="s">
        <v>4</v>
      </c>
      <c r="S405" s="236" t="s">
        <v>4</v>
      </c>
      <c r="T405" s="236" t="s">
        <v>4</v>
      </c>
      <c r="U405" s="236" t="s">
        <v>4</v>
      </c>
      <c r="V405" s="236" t="s">
        <v>4</v>
      </c>
      <c r="W405" s="236" t="s">
        <v>4</v>
      </c>
      <c r="X405" s="291">
        <v>124.14777866449269</v>
      </c>
      <c r="Y405" s="236">
        <v>124.14778</v>
      </c>
    </row>
    <row r="406" spans="1:25">
      <c r="A406" s="32" t="s">
        <v>19</v>
      </c>
      <c r="B406" s="32" t="s">
        <v>32</v>
      </c>
      <c r="C406" s="328" t="s">
        <v>453</v>
      </c>
      <c r="D406" s="235">
        <v>8</v>
      </c>
      <c r="E406" s="48" t="s">
        <v>453</v>
      </c>
      <c r="F406" s="48" t="s">
        <v>442</v>
      </c>
      <c r="G406" s="48" t="s">
        <v>405</v>
      </c>
      <c r="H406" s="48" t="s">
        <v>11</v>
      </c>
      <c r="I406" s="48" t="s">
        <v>8</v>
      </c>
      <c r="J406" s="236" t="s">
        <v>4</v>
      </c>
      <c r="K406" s="236" t="s">
        <v>4</v>
      </c>
      <c r="L406" s="236">
        <v>103.21362221094883</v>
      </c>
      <c r="M406" s="236">
        <v>103.21362000000001</v>
      </c>
      <c r="N406" s="236" t="s">
        <v>4</v>
      </c>
      <c r="O406" s="236" t="s">
        <v>4</v>
      </c>
      <c r="P406" s="236" t="s">
        <v>4</v>
      </c>
      <c r="Q406" s="236" t="s">
        <v>4</v>
      </c>
      <c r="R406" s="236" t="s">
        <v>4</v>
      </c>
      <c r="S406" s="236" t="s">
        <v>4</v>
      </c>
      <c r="T406" s="236" t="s">
        <v>4</v>
      </c>
      <c r="U406" s="236" t="s">
        <v>4</v>
      </c>
      <c r="V406" s="236" t="s">
        <v>4</v>
      </c>
      <c r="W406" s="236" t="s">
        <v>4</v>
      </c>
      <c r="X406" s="291">
        <v>103.21362221094883</v>
      </c>
      <c r="Y406" s="236">
        <v>103.21362000000001</v>
      </c>
    </row>
    <row r="407" spans="1:25">
      <c r="A407" s="32" t="s">
        <v>23</v>
      </c>
      <c r="B407" s="32" t="s">
        <v>32</v>
      </c>
      <c r="C407" s="328" t="s">
        <v>454</v>
      </c>
      <c r="D407" s="235">
        <v>2</v>
      </c>
      <c r="E407" s="48" t="s">
        <v>453</v>
      </c>
      <c r="F407" s="48" t="s">
        <v>442</v>
      </c>
      <c r="G407" s="48" t="s">
        <v>405</v>
      </c>
      <c r="H407" s="48" t="s">
        <v>11</v>
      </c>
      <c r="I407" s="48" t="s">
        <v>8</v>
      </c>
      <c r="J407" s="236">
        <v>121.43573881889129</v>
      </c>
      <c r="K407" s="236">
        <v>121.43574</v>
      </c>
      <c r="L407" s="236" t="s">
        <v>4</v>
      </c>
      <c r="M407" s="236" t="s">
        <v>4</v>
      </c>
      <c r="N407" s="236" t="s">
        <v>4</v>
      </c>
      <c r="O407" s="236" t="s">
        <v>4</v>
      </c>
      <c r="P407" s="236" t="s">
        <v>4</v>
      </c>
      <c r="Q407" s="236" t="s">
        <v>4</v>
      </c>
      <c r="R407" s="236" t="s">
        <v>4</v>
      </c>
      <c r="S407" s="236" t="s">
        <v>4</v>
      </c>
      <c r="T407" s="236" t="s">
        <v>4</v>
      </c>
      <c r="U407" s="236" t="s">
        <v>4</v>
      </c>
      <c r="V407" s="236" t="s">
        <v>4</v>
      </c>
      <c r="W407" s="236" t="s">
        <v>4</v>
      </c>
      <c r="X407" s="291">
        <v>121.43573881889129</v>
      </c>
      <c r="Y407" s="236">
        <v>121.43574</v>
      </c>
    </row>
    <row r="408" spans="1:25">
      <c r="A408" s="32" t="s">
        <v>23</v>
      </c>
      <c r="B408" s="32" t="s">
        <v>32</v>
      </c>
      <c r="C408" s="328" t="s">
        <v>455</v>
      </c>
      <c r="D408" s="235">
        <v>2</v>
      </c>
      <c r="E408" s="48" t="s">
        <v>453</v>
      </c>
      <c r="F408" s="48" t="s">
        <v>442</v>
      </c>
      <c r="G408" s="48" t="s">
        <v>405</v>
      </c>
      <c r="H408" s="48" t="s">
        <v>11</v>
      </c>
      <c r="I408" s="48" t="s">
        <v>8</v>
      </c>
      <c r="J408" s="236">
        <v>93.07941736488938</v>
      </c>
      <c r="K408" s="236">
        <v>93.079419999999999</v>
      </c>
      <c r="L408" s="236" t="s">
        <v>4</v>
      </c>
      <c r="M408" s="236" t="s">
        <v>4</v>
      </c>
      <c r="N408" s="236" t="s">
        <v>4</v>
      </c>
      <c r="O408" s="236" t="s">
        <v>4</v>
      </c>
      <c r="P408" s="236" t="s">
        <v>4</v>
      </c>
      <c r="Q408" s="236" t="s">
        <v>4</v>
      </c>
      <c r="R408" s="236" t="s">
        <v>4</v>
      </c>
      <c r="S408" s="236" t="s">
        <v>4</v>
      </c>
      <c r="T408" s="236" t="s">
        <v>4</v>
      </c>
      <c r="U408" s="236" t="s">
        <v>4</v>
      </c>
      <c r="V408" s="236" t="s">
        <v>4</v>
      </c>
      <c r="W408" s="236" t="s">
        <v>4</v>
      </c>
      <c r="X408" s="291">
        <v>93.07941736488938</v>
      </c>
      <c r="Y408" s="236">
        <v>93.079419999999999</v>
      </c>
    </row>
    <row r="409" spans="1:25">
      <c r="A409" s="32" t="s">
        <v>23</v>
      </c>
      <c r="B409" s="32" t="s">
        <v>32</v>
      </c>
      <c r="C409" s="328" t="s">
        <v>456</v>
      </c>
      <c r="D409" s="235">
        <v>2</v>
      </c>
      <c r="E409" s="48" t="s">
        <v>453</v>
      </c>
      <c r="F409" s="48" t="s">
        <v>442</v>
      </c>
      <c r="G409" s="48" t="s">
        <v>405</v>
      </c>
      <c r="H409" s="48" t="s">
        <v>11</v>
      </c>
      <c r="I409" s="48" t="s">
        <v>8</v>
      </c>
      <c r="J409" s="236">
        <v>97.277160062371621</v>
      </c>
      <c r="K409" s="236">
        <v>97.277159999999995</v>
      </c>
      <c r="L409" s="236" t="s">
        <v>4</v>
      </c>
      <c r="M409" s="236" t="s">
        <v>4</v>
      </c>
      <c r="N409" s="236" t="s">
        <v>4</v>
      </c>
      <c r="O409" s="236" t="s">
        <v>4</v>
      </c>
      <c r="P409" s="236" t="s">
        <v>4</v>
      </c>
      <c r="Q409" s="236" t="s">
        <v>4</v>
      </c>
      <c r="R409" s="236" t="s">
        <v>4</v>
      </c>
      <c r="S409" s="236" t="s">
        <v>4</v>
      </c>
      <c r="T409" s="236" t="s">
        <v>4</v>
      </c>
      <c r="U409" s="236" t="s">
        <v>4</v>
      </c>
      <c r="V409" s="236" t="s">
        <v>4</v>
      </c>
      <c r="W409" s="236" t="s">
        <v>4</v>
      </c>
      <c r="X409" s="291">
        <v>97.277160062371621</v>
      </c>
      <c r="Y409" s="236">
        <v>97.277159999999995</v>
      </c>
    </row>
    <row r="410" spans="1:25">
      <c r="A410" s="32" t="s">
        <v>16</v>
      </c>
      <c r="B410" s="32" t="s">
        <v>4</v>
      </c>
      <c r="C410" s="328" t="s">
        <v>457</v>
      </c>
      <c r="D410" s="235">
        <v>15</v>
      </c>
      <c r="E410" s="48" t="s">
        <v>4</v>
      </c>
      <c r="F410" s="48" t="s">
        <v>457</v>
      </c>
      <c r="G410" s="48" t="s">
        <v>405</v>
      </c>
      <c r="H410" s="48" t="s">
        <v>11</v>
      </c>
      <c r="I410" s="48" t="s">
        <v>8</v>
      </c>
      <c r="J410" s="236" t="s">
        <v>4</v>
      </c>
      <c r="K410" s="236" t="s">
        <v>4</v>
      </c>
      <c r="L410" s="236" t="s">
        <v>4</v>
      </c>
      <c r="M410" s="236" t="s">
        <v>4</v>
      </c>
      <c r="N410" s="236">
        <v>111.69195927125082</v>
      </c>
      <c r="O410" s="236">
        <v>111.69195999999999</v>
      </c>
      <c r="P410" s="236" t="s">
        <v>4</v>
      </c>
      <c r="Q410" s="236" t="s">
        <v>4</v>
      </c>
      <c r="R410" s="236" t="s">
        <v>4</v>
      </c>
      <c r="S410" s="236" t="s">
        <v>4</v>
      </c>
      <c r="T410" s="236" t="s">
        <v>4</v>
      </c>
      <c r="U410" s="236" t="s">
        <v>4</v>
      </c>
      <c r="V410" s="236" t="s">
        <v>4</v>
      </c>
      <c r="W410" s="236" t="s">
        <v>4</v>
      </c>
      <c r="X410" s="291">
        <v>111.69195927125082</v>
      </c>
      <c r="Y410" s="236">
        <v>111.69195999999999</v>
      </c>
    </row>
    <row r="411" spans="1:25">
      <c r="A411" s="32" t="s">
        <v>19</v>
      </c>
      <c r="B411" s="32" t="s">
        <v>32</v>
      </c>
      <c r="C411" s="328" t="s">
        <v>459</v>
      </c>
      <c r="D411" s="235">
        <v>3</v>
      </c>
      <c r="E411" s="48" t="s">
        <v>459</v>
      </c>
      <c r="F411" s="48" t="s">
        <v>457</v>
      </c>
      <c r="G411" s="48" t="s">
        <v>405</v>
      </c>
      <c r="H411" s="48" t="s">
        <v>11</v>
      </c>
      <c r="I411" s="48" t="s">
        <v>8</v>
      </c>
      <c r="J411" s="236" t="s">
        <v>4</v>
      </c>
      <c r="K411" s="236" t="s">
        <v>4</v>
      </c>
      <c r="L411" s="236">
        <v>122.57772555538035</v>
      </c>
      <c r="M411" s="236">
        <v>122.57773</v>
      </c>
      <c r="N411" s="236" t="s">
        <v>4</v>
      </c>
      <c r="O411" s="236" t="s">
        <v>4</v>
      </c>
      <c r="P411" s="236" t="s">
        <v>4</v>
      </c>
      <c r="Q411" s="236" t="s">
        <v>4</v>
      </c>
      <c r="R411" s="236" t="s">
        <v>4</v>
      </c>
      <c r="S411" s="236" t="s">
        <v>4</v>
      </c>
      <c r="T411" s="236" t="s">
        <v>4</v>
      </c>
      <c r="U411" s="236" t="s">
        <v>4</v>
      </c>
      <c r="V411" s="236" t="s">
        <v>4</v>
      </c>
      <c r="W411" s="236" t="s">
        <v>4</v>
      </c>
      <c r="X411" s="291">
        <v>122.57772555538035</v>
      </c>
      <c r="Y411" s="236">
        <v>122.57773</v>
      </c>
    </row>
    <row r="412" spans="1:25">
      <c r="A412" s="32" t="s">
        <v>23</v>
      </c>
      <c r="B412" s="32" t="s">
        <v>32</v>
      </c>
      <c r="C412" s="328" t="s">
        <v>2196</v>
      </c>
      <c r="D412" s="235">
        <v>3</v>
      </c>
      <c r="E412" s="48" t="s">
        <v>459</v>
      </c>
      <c r="F412" s="48" t="s">
        <v>457</v>
      </c>
      <c r="G412" s="48" t="s">
        <v>405</v>
      </c>
      <c r="H412" s="48" t="s">
        <v>11</v>
      </c>
      <c r="I412" s="48" t="s">
        <v>8</v>
      </c>
      <c r="J412" s="236">
        <v>122.57772555538035</v>
      </c>
      <c r="K412" s="236">
        <v>122.57773</v>
      </c>
      <c r="L412" s="236" t="s">
        <v>4</v>
      </c>
      <c r="M412" s="236" t="s">
        <v>4</v>
      </c>
      <c r="N412" s="236" t="s">
        <v>4</v>
      </c>
      <c r="O412" s="236" t="s">
        <v>4</v>
      </c>
      <c r="P412" s="236" t="s">
        <v>4</v>
      </c>
      <c r="Q412" s="236" t="s">
        <v>4</v>
      </c>
      <c r="R412" s="236" t="s">
        <v>4</v>
      </c>
      <c r="S412" s="236" t="s">
        <v>4</v>
      </c>
      <c r="T412" s="236" t="s">
        <v>4</v>
      </c>
      <c r="U412" s="236" t="s">
        <v>4</v>
      </c>
      <c r="V412" s="236" t="s">
        <v>4</v>
      </c>
      <c r="W412" s="236" t="s">
        <v>4</v>
      </c>
      <c r="X412" s="291">
        <v>122.57772555538035</v>
      </c>
      <c r="Y412" s="236">
        <v>122.57773</v>
      </c>
    </row>
    <row r="413" spans="1:25">
      <c r="A413" s="32" t="s">
        <v>19</v>
      </c>
      <c r="B413" s="32" t="s">
        <v>32</v>
      </c>
      <c r="C413" s="328" t="s">
        <v>460</v>
      </c>
      <c r="D413" s="235">
        <v>4</v>
      </c>
      <c r="E413" s="48" t="s">
        <v>460</v>
      </c>
      <c r="F413" s="48" t="s">
        <v>457</v>
      </c>
      <c r="G413" s="48" t="s">
        <v>405</v>
      </c>
      <c r="H413" s="48" t="s">
        <v>11</v>
      </c>
      <c r="I413" s="48" t="s">
        <v>8</v>
      </c>
      <c r="J413" s="236" t="s">
        <v>4</v>
      </c>
      <c r="K413" s="236" t="s">
        <v>4</v>
      </c>
      <c r="L413" s="236">
        <v>112.23871645779748</v>
      </c>
      <c r="M413" s="236">
        <v>112.23872</v>
      </c>
      <c r="N413" s="236" t="s">
        <v>4</v>
      </c>
      <c r="O413" s="236" t="s">
        <v>4</v>
      </c>
      <c r="P413" s="236" t="s">
        <v>4</v>
      </c>
      <c r="Q413" s="236" t="s">
        <v>4</v>
      </c>
      <c r="R413" s="236" t="s">
        <v>4</v>
      </c>
      <c r="S413" s="236" t="s">
        <v>4</v>
      </c>
      <c r="T413" s="236" t="s">
        <v>4</v>
      </c>
      <c r="U413" s="236" t="s">
        <v>4</v>
      </c>
      <c r="V413" s="236" t="s">
        <v>4</v>
      </c>
      <c r="W413" s="236" t="s">
        <v>4</v>
      </c>
      <c r="X413" s="291">
        <v>112.23871645779748</v>
      </c>
      <c r="Y413" s="236">
        <v>112.23872</v>
      </c>
    </row>
    <row r="414" spans="1:25">
      <c r="A414" s="32" t="s">
        <v>23</v>
      </c>
      <c r="B414" s="32" t="s">
        <v>32</v>
      </c>
      <c r="C414" s="328" t="s">
        <v>461</v>
      </c>
      <c r="D414" s="235">
        <v>2</v>
      </c>
      <c r="E414" s="48" t="s">
        <v>460</v>
      </c>
      <c r="F414" s="48" t="s">
        <v>457</v>
      </c>
      <c r="G414" s="48" t="s">
        <v>405</v>
      </c>
      <c r="H414" s="48" t="s">
        <v>11</v>
      </c>
      <c r="I414" s="48" t="s">
        <v>8</v>
      </c>
      <c r="J414" s="236">
        <v>125.79669730563486</v>
      </c>
      <c r="K414" s="236">
        <v>125.7967</v>
      </c>
      <c r="L414" s="236" t="s">
        <v>4</v>
      </c>
      <c r="M414" s="236" t="s">
        <v>4</v>
      </c>
      <c r="N414" s="236" t="s">
        <v>4</v>
      </c>
      <c r="O414" s="236" t="s">
        <v>4</v>
      </c>
      <c r="P414" s="236" t="s">
        <v>4</v>
      </c>
      <c r="Q414" s="236" t="s">
        <v>4</v>
      </c>
      <c r="R414" s="236" t="s">
        <v>4</v>
      </c>
      <c r="S414" s="236" t="s">
        <v>4</v>
      </c>
      <c r="T414" s="236" t="s">
        <v>4</v>
      </c>
      <c r="U414" s="236" t="s">
        <v>4</v>
      </c>
      <c r="V414" s="236" t="s">
        <v>4</v>
      </c>
      <c r="W414" s="236" t="s">
        <v>4</v>
      </c>
      <c r="X414" s="291">
        <v>125.79669730563486</v>
      </c>
      <c r="Y414" s="236">
        <v>125.7967</v>
      </c>
    </row>
    <row r="415" spans="1:25">
      <c r="A415" s="32" t="s">
        <v>23</v>
      </c>
      <c r="B415" s="32" t="s">
        <v>32</v>
      </c>
      <c r="C415" s="328" t="s">
        <v>462</v>
      </c>
      <c r="D415" s="235">
        <v>2</v>
      </c>
      <c r="E415" s="48" t="s">
        <v>460</v>
      </c>
      <c r="F415" s="48" t="s">
        <v>457</v>
      </c>
      <c r="G415" s="48" t="s">
        <v>405</v>
      </c>
      <c r="H415" s="48" t="s">
        <v>11</v>
      </c>
      <c r="I415" s="48" t="s">
        <v>8</v>
      </c>
      <c r="J415" s="236">
        <v>100.14197305583453</v>
      </c>
      <c r="K415" s="236">
        <v>100.14197</v>
      </c>
      <c r="L415" s="236" t="s">
        <v>4</v>
      </c>
      <c r="M415" s="236" t="s">
        <v>4</v>
      </c>
      <c r="N415" s="236" t="s">
        <v>4</v>
      </c>
      <c r="O415" s="236" t="s">
        <v>4</v>
      </c>
      <c r="P415" s="236" t="s">
        <v>4</v>
      </c>
      <c r="Q415" s="236" t="s">
        <v>4</v>
      </c>
      <c r="R415" s="236" t="s">
        <v>4</v>
      </c>
      <c r="S415" s="236" t="s">
        <v>4</v>
      </c>
      <c r="T415" s="236" t="s">
        <v>4</v>
      </c>
      <c r="U415" s="236" t="s">
        <v>4</v>
      </c>
      <c r="V415" s="236" t="s">
        <v>4</v>
      </c>
      <c r="W415" s="236" t="s">
        <v>4</v>
      </c>
      <c r="X415" s="291">
        <v>100.14197305583453</v>
      </c>
      <c r="Y415" s="236">
        <v>100.14197</v>
      </c>
    </row>
    <row r="416" spans="1:25">
      <c r="A416" s="32" t="s">
        <v>19</v>
      </c>
      <c r="B416" s="32" t="s">
        <v>32</v>
      </c>
      <c r="C416" s="328" t="s">
        <v>463</v>
      </c>
      <c r="D416" s="235">
        <v>8</v>
      </c>
      <c r="E416" s="48" t="s">
        <v>463</v>
      </c>
      <c r="F416" s="48" t="s">
        <v>457</v>
      </c>
      <c r="G416" s="48" t="s">
        <v>405</v>
      </c>
      <c r="H416" s="48" t="s">
        <v>11</v>
      </c>
      <c r="I416" s="48" t="s">
        <v>8</v>
      </c>
      <c r="J416" s="236" t="s">
        <v>4</v>
      </c>
      <c r="K416" s="236" t="s">
        <v>4</v>
      </c>
      <c r="L416" s="236">
        <v>107.33641832142891</v>
      </c>
      <c r="M416" s="236">
        <v>107.33642</v>
      </c>
      <c r="N416" s="236" t="s">
        <v>4</v>
      </c>
      <c r="O416" s="236" t="s">
        <v>4</v>
      </c>
      <c r="P416" s="236" t="s">
        <v>4</v>
      </c>
      <c r="Q416" s="236" t="s">
        <v>4</v>
      </c>
      <c r="R416" s="236" t="s">
        <v>4</v>
      </c>
      <c r="S416" s="236" t="s">
        <v>4</v>
      </c>
      <c r="T416" s="236" t="s">
        <v>4</v>
      </c>
      <c r="U416" s="236" t="s">
        <v>4</v>
      </c>
      <c r="V416" s="236" t="s">
        <v>4</v>
      </c>
      <c r="W416" s="236" t="s">
        <v>4</v>
      </c>
      <c r="X416" s="291">
        <v>107.33641832142891</v>
      </c>
      <c r="Y416" s="236">
        <v>107.33642</v>
      </c>
    </row>
    <row r="417" spans="1:25">
      <c r="A417" s="32" t="s">
        <v>23</v>
      </c>
      <c r="B417" s="32" t="s">
        <v>32</v>
      </c>
      <c r="C417" s="328" t="s">
        <v>464</v>
      </c>
      <c r="D417" s="235">
        <v>1.41421</v>
      </c>
      <c r="E417" s="48" t="s">
        <v>463</v>
      </c>
      <c r="F417" s="48" t="s">
        <v>457</v>
      </c>
      <c r="G417" s="48" t="s">
        <v>405</v>
      </c>
      <c r="H417" s="48" t="s">
        <v>11</v>
      </c>
      <c r="I417" s="48" t="s">
        <v>8</v>
      </c>
      <c r="J417" s="236">
        <v>100.09565033607673</v>
      </c>
      <c r="K417" s="236">
        <v>100.09565000000001</v>
      </c>
      <c r="L417" s="236" t="s">
        <v>4</v>
      </c>
      <c r="M417" s="236" t="s">
        <v>4</v>
      </c>
      <c r="N417" s="236" t="s">
        <v>4</v>
      </c>
      <c r="O417" s="236" t="s">
        <v>4</v>
      </c>
      <c r="P417" s="236" t="s">
        <v>4</v>
      </c>
      <c r="Q417" s="236" t="s">
        <v>4</v>
      </c>
      <c r="R417" s="236" t="s">
        <v>4</v>
      </c>
      <c r="S417" s="236" t="s">
        <v>4</v>
      </c>
      <c r="T417" s="236" t="s">
        <v>4</v>
      </c>
      <c r="U417" s="236" t="s">
        <v>4</v>
      </c>
      <c r="V417" s="236" t="s">
        <v>4</v>
      </c>
      <c r="W417" s="236" t="s">
        <v>4</v>
      </c>
      <c r="X417" s="291">
        <v>100.09565033607673</v>
      </c>
      <c r="Y417" s="236">
        <v>100.09565000000001</v>
      </c>
    </row>
    <row r="418" spans="1:25">
      <c r="A418" s="32" t="s">
        <v>23</v>
      </c>
      <c r="B418" s="32" t="s">
        <v>32</v>
      </c>
      <c r="C418" s="328" t="s">
        <v>465</v>
      </c>
      <c r="D418" s="235">
        <v>1.41421</v>
      </c>
      <c r="E418" s="48" t="s">
        <v>463</v>
      </c>
      <c r="F418" s="48" t="s">
        <v>457</v>
      </c>
      <c r="G418" s="48" t="s">
        <v>405</v>
      </c>
      <c r="H418" s="48" t="s">
        <v>11</v>
      </c>
      <c r="I418" s="48" t="s">
        <v>8</v>
      </c>
      <c r="J418" s="236">
        <v>113.75599360044552</v>
      </c>
      <c r="K418" s="236">
        <v>113.75599</v>
      </c>
      <c r="L418" s="236" t="s">
        <v>4</v>
      </c>
      <c r="M418" s="236" t="s">
        <v>4</v>
      </c>
      <c r="N418" s="236" t="s">
        <v>4</v>
      </c>
      <c r="O418" s="236" t="s">
        <v>4</v>
      </c>
      <c r="P418" s="236" t="s">
        <v>4</v>
      </c>
      <c r="Q418" s="236" t="s">
        <v>4</v>
      </c>
      <c r="R418" s="236" t="s">
        <v>4</v>
      </c>
      <c r="S418" s="236" t="s">
        <v>4</v>
      </c>
      <c r="T418" s="236" t="s">
        <v>4</v>
      </c>
      <c r="U418" s="236" t="s">
        <v>4</v>
      </c>
      <c r="V418" s="236" t="s">
        <v>4</v>
      </c>
      <c r="W418" s="236" t="s">
        <v>4</v>
      </c>
      <c r="X418" s="291">
        <v>113.75599360044552</v>
      </c>
      <c r="Y418" s="236">
        <v>113.75599</v>
      </c>
    </row>
    <row r="419" spans="1:25">
      <c r="A419" s="32" t="s">
        <v>23</v>
      </c>
      <c r="B419" s="32" t="s">
        <v>32</v>
      </c>
      <c r="C419" s="328" t="s">
        <v>466</v>
      </c>
      <c r="D419" s="235">
        <v>1.41421</v>
      </c>
      <c r="E419" s="48" t="s">
        <v>463</v>
      </c>
      <c r="F419" s="48" t="s">
        <v>457</v>
      </c>
      <c r="G419" s="48" t="s">
        <v>405</v>
      </c>
      <c r="H419" s="48" t="s">
        <v>11</v>
      </c>
      <c r="I419" s="48" t="s">
        <v>8</v>
      </c>
      <c r="J419" s="236">
        <v>124.88594567436355</v>
      </c>
      <c r="K419" s="236">
        <v>124.88594999999999</v>
      </c>
      <c r="L419" s="236" t="s">
        <v>4</v>
      </c>
      <c r="M419" s="236" t="s">
        <v>4</v>
      </c>
      <c r="N419" s="236" t="s">
        <v>4</v>
      </c>
      <c r="O419" s="236" t="s">
        <v>4</v>
      </c>
      <c r="P419" s="236" t="s">
        <v>4</v>
      </c>
      <c r="Q419" s="236" t="s">
        <v>4</v>
      </c>
      <c r="R419" s="236" t="s">
        <v>4</v>
      </c>
      <c r="S419" s="236" t="s">
        <v>4</v>
      </c>
      <c r="T419" s="236" t="s">
        <v>4</v>
      </c>
      <c r="U419" s="236" t="s">
        <v>4</v>
      </c>
      <c r="V419" s="236" t="s">
        <v>4</v>
      </c>
      <c r="W419" s="236" t="s">
        <v>4</v>
      </c>
      <c r="X419" s="291">
        <v>124.88594567436355</v>
      </c>
      <c r="Y419" s="236">
        <v>124.88594999999999</v>
      </c>
    </row>
    <row r="420" spans="1:25">
      <c r="A420" s="32" t="s">
        <v>23</v>
      </c>
      <c r="B420" s="32" t="s">
        <v>32</v>
      </c>
      <c r="C420" s="328" t="s">
        <v>467</v>
      </c>
      <c r="D420" s="235">
        <v>1.41421</v>
      </c>
      <c r="E420" s="48" t="s">
        <v>463</v>
      </c>
      <c r="F420" s="48" t="s">
        <v>457</v>
      </c>
      <c r="G420" s="48" t="s">
        <v>405</v>
      </c>
      <c r="H420" s="48" t="s">
        <v>11</v>
      </c>
      <c r="I420" s="48" t="s">
        <v>8</v>
      </c>
      <c r="J420" s="236">
        <v>96.563366432249438</v>
      </c>
      <c r="K420" s="236">
        <v>96.563370000000006</v>
      </c>
      <c r="L420" s="236" t="s">
        <v>4</v>
      </c>
      <c r="M420" s="236" t="s">
        <v>4</v>
      </c>
      <c r="N420" s="236" t="s">
        <v>4</v>
      </c>
      <c r="O420" s="236" t="s">
        <v>4</v>
      </c>
      <c r="P420" s="236" t="s">
        <v>4</v>
      </c>
      <c r="Q420" s="236" t="s">
        <v>4</v>
      </c>
      <c r="R420" s="236" t="s">
        <v>4</v>
      </c>
      <c r="S420" s="236" t="s">
        <v>4</v>
      </c>
      <c r="T420" s="236" t="s">
        <v>4</v>
      </c>
      <c r="U420" s="236" t="s">
        <v>4</v>
      </c>
      <c r="V420" s="236" t="s">
        <v>4</v>
      </c>
      <c r="W420" s="236" t="s">
        <v>4</v>
      </c>
      <c r="X420" s="291">
        <v>96.563366432249438</v>
      </c>
      <c r="Y420" s="236">
        <v>96.563370000000006</v>
      </c>
    </row>
    <row r="421" spans="1:25">
      <c r="A421" s="32" t="s">
        <v>23</v>
      </c>
      <c r="B421" s="32" t="s">
        <v>32</v>
      </c>
      <c r="C421" s="328" t="s">
        <v>468</v>
      </c>
      <c r="D421" s="235">
        <v>1.41421</v>
      </c>
      <c r="E421" s="48" t="s">
        <v>463</v>
      </c>
      <c r="F421" s="48" t="s">
        <v>457</v>
      </c>
      <c r="G421" s="48" t="s">
        <v>405</v>
      </c>
      <c r="H421" s="48" t="s">
        <v>11</v>
      </c>
      <c r="I421" s="48" t="s">
        <v>8</v>
      </c>
      <c r="J421" s="236">
        <v>138.70160236559138</v>
      </c>
      <c r="K421" s="236">
        <v>138.70160000000001</v>
      </c>
      <c r="L421" s="236" t="s">
        <v>4</v>
      </c>
      <c r="M421" s="236" t="s">
        <v>4</v>
      </c>
      <c r="N421" s="236" t="s">
        <v>4</v>
      </c>
      <c r="O421" s="236" t="s">
        <v>4</v>
      </c>
      <c r="P421" s="236" t="s">
        <v>4</v>
      </c>
      <c r="Q421" s="236" t="s">
        <v>4</v>
      </c>
      <c r="R421" s="236" t="s">
        <v>4</v>
      </c>
      <c r="S421" s="236" t="s">
        <v>4</v>
      </c>
      <c r="T421" s="236" t="s">
        <v>4</v>
      </c>
      <c r="U421" s="236" t="s">
        <v>4</v>
      </c>
      <c r="V421" s="236" t="s">
        <v>4</v>
      </c>
      <c r="W421" s="236" t="s">
        <v>4</v>
      </c>
      <c r="X421" s="291">
        <v>138.70160236559138</v>
      </c>
      <c r="Y421" s="236">
        <v>138.70160000000001</v>
      </c>
    </row>
    <row r="422" spans="1:25">
      <c r="A422" s="32" t="s">
        <v>23</v>
      </c>
      <c r="B422" s="32" t="s">
        <v>32</v>
      </c>
      <c r="C422" s="328" t="s">
        <v>469</v>
      </c>
      <c r="D422" s="235">
        <v>1.41421</v>
      </c>
      <c r="E422" s="48" t="s">
        <v>463</v>
      </c>
      <c r="F422" s="48" t="s">
        <v>457</v>
      </c>
      <c r="G422" s="48" t="s">
        <v>405</v>
      </c>
      <c r="H422" s="48" t="s">
        <v>11</v>
      </c>
      <c r="I422" s="48" t="s">
        <v>8</v>
      </c>
      <c r="J422" s="236">
        <v>80.294474342753119</v>
      </c>
      <c r="K422" s="236">
        <v>80.294470000000004</v>
      </c>
      <c r="L422" s="236" t="s">
        <v>4</v>
      </c>
      <c r="M422" s="236" t="s">
        <v>4</v>
      </c>
      <c r="N422" s="236" t="s">
        <v>4</v>
      </c>
      <c r="O422" s="236" t="s">
        <v>4</v>
      </c>
      <c r="P422" s="236" t="s">
        <v>4</v>
      </c>
      <c r="Q422" s="236" t="s">
        <v>4</v>
      </c>
      <c r="R422" s="236" t="s">
        <v>4</v>
      </c>
      <c r="S422" s="236" t="s">
        <v>4</v>
      </c>
      <c r="T422" s="236" t="s">
        <v>4</v>
      </c>
      <c r="U422" s="236" t="s">
        <v>4</v>
      </c>
      <c r="V422" s="236" t="s">
        <v>4</v>
      </c>
      <c r="W422" s="236" t="s">
        <v>4</v>
      </c>
      <c r="X422" s="291">
        <v>80.294474342753119</v>
      </c>
      <c r="Y422" s="236">
        <v>80.294470000000004</v>
      </c>
    </row>
    <row r="423" spans="1:25">
      <c r="A423" s="32" t="s">
        <v>13</v>
      </c>
      <c r="B423" s="32" t="s">
        <v>4</v>
      </c>
      <c r="C423" s="328" t="s">
        <v>470</v>
      </c>
      <c r="D423" s="235">
        <v>91</v>
      </c>
      <c r="E423" s="48" t="s">
        <v>4</v>
      </c>
      <c r="F423" s="48" t="s">
        <v>4</v>
      </c>
      <c r="G423" s="48" t="s">
        <v>470</v>
      </c>
      <c r="H423" s="48" t="s">
        <v>11</v>
      </c>
      <c r="I423" s="48" t="s">
        <v>8</v>
      </c>
      <c r="J423" s="236" t="s">
        <v>4</v>
      </c>
      <c r="K423" s="236" t="s">
        <v>4</v>
      </c>
      <c r="L423" s="236" t="s">
        <v>4</v>
      </c>
      <c r="M423" s="236" t="s">
        <v>4</v>
      </c>
      <c r="N423" s="236" t="s">
        <v>4</v>
      </c>
      <c r="O423" s="236" t="s">
        <v>4</v>
      </c>
      <c r="P423" s="236">
        <v>102.47207709688375</v>
      </c>
      <c r="Q423" s="236">
        <v>102.47208000000001</v>
      </c>
      <c r="R423" s="236" t="s">
        <v>4</v>
      </c>
      <c r="S423" s="236" t="s">
        <v>4</v>
      </c>
      <c r="T423" s="236" t="s">
        <v>4</v>
      </c>
      <c r="U423" s="236" t="s">
        <v>4</v>
      </c>
      <c r="V423" s="236" t="s">
        <v>4</v>
      </c>
      <c r="W423" s="236" t="s">
        <v>4</v>
      </c>
      <c r="X423" s="291">
        <v>102.47207709688375</v>
      </c>
      <c r="Y423" s="236">
        <v>102.47208000000001</v>
      </c>
    </row>
    <row r="424" spans="1:25">
      <c r="A424" s="32" t="s">
        <v>16</v>
      </c>
      <c r="B424" s="32" t="s">
        <v>4</v>
      </c>
      <c r="C424" s="328" t="s">
        <v>472</v>
      </c>
      <c r="D424" s="235">
        <v>22</v>
      </c>
      <c r="E424" s="48" t="s">
        <v>4</v>
      </c>
      <c r="F424" s="48" t="s">
        <v>472</v>
      </c>
      <c r="G424" s="48" t="s">
        <v>470</v>
      </c>
      <c r="H424" s="48" t="s">
        <v>11</v>
      </c>
      <c r="I424" s="48" t="s">
        <v>8</v>
      </c>
      <c r="J424" s="236" t="s">
        <v>4</v>
      </c>
      <c r="K424" s="236" t="s">
        <v>4</v>
      </c>
      <c r="L424" s="236" t="s">
        <v>4</v>
      </c>
      <c r="M424" s="236" t="s">
        <v>4</v>
      </c>
      <c r="N424" s="236">
        <v>99.633113061980353</v>
      </c>
      <c r="O424" s="236">
        <v>99.633110000000002</v>
      </c>
      <c r="P424" s="236" t="s">
        <v>4</v>
      </c>
      <c r="Q424" s="236" t="s">
        <v>4</v>
      </c>
      <c r="R424" s="236" t="s">
        <v>4</v>
      </c>
      <c r="S424" s="236" t="s">
        <v>4</v>
      </c>
      <c r="T424" s="236" t="s">
        <v>4</v>
      </c>
      <c r="U424" s="236" t="s">
        <v>4</v>
      </c>
      <c r="V424" s="236" t="s">
        <v>4</v>
      </c>
      <c r="W424" s="236" t="s">
        <v>4</v>
      </c>
      <c r="X424" s="291">
        <v>99.633113061980353</v>
      </c>
      <c r="Y424" s="236">
        <v>99.633110000000002</v>
      </c>
    </row>
    <row r="425" spans="1:25">
      <c r="A425" s="32" t="s">
        <v>19</v>
      </c>
      <c r="B425" s="32" t="s">
        <v>32</v>
      </c>
      <c r="C425" s="328" t="s">
        <v>474</v>
      </c>
      <c r="D425" s="235">
        <v>19</v>
      </c>
      <c r="E425" s="48" t="s">
        <v>474</v>
      </c>
      <c r="F425" s="48" t="s">
        <v>472</v>
      </c>
      <c r="G425" s="48" t="s">
        <v>470</v>
      </c>
      <c r="H425" s="48" t="s">
        <v>11</v>
      </c>
      <c r="I425" s="48" t="s">
        <v>8</v>
      </c>
      <c r="J425" s="236" t="s">
        <v>4</v>
      </c>
      <c r="K425" s="236" t="s">
        <v>4</v>
      </c>
      <c r="L425" s="236">
        <v>97.761511999142115</v>
      </c>
      <c r="M425" s="236">
        <v>97.761510000000001</v>
      </c>
      <c r="N425" s="236" t="s">
        <v>4</v>
      </c>
      <c r="O425" s="236" t="s">
        <v>4</v>
      </c>
      <c r="P425" s="236" t="s">
        <v>4</v>
      </c>
      <c r="Q425" s="236" t="s">
        <v>4</v>
      </c>
      <c r="R425" s="236" t="s">
        <v>4</v>
      </c>
      <c r="S425" s="236" t="s">
        <v>4</v>
      </c>
      <c r="T425" s="236" t="s">
        <v>4</v>
      </c>
      <c r="U425" s="236" t="s">
        <v>4</v>
      </c>
      <c r="V425" s="236" t="s">
        <v>4</v>
      </c>
      <c r="W425" s="236" t="s">
        <v>4</v>
      </c>
      <c r="X425" s="291">
        <v>97.761511999142115</v>
      </c>
      <c r="Y425" s="236">
        <v>97.761510000000001</v>
      </c>
    </row>
    <row r="426" spans="1:25">
      <c r="A426" s="32" t="s">
        <v>23</v>
      </c>
      <c r="B426" s="32" t="s">
        <v>32</v>
      </c>
      <c r="C426" s="328" t="s">
        <v>475</v>
      </c>
      <c r="D426" s="235">
        <v>2.6684000000000001</v>
      </c>
      <c r="E426" s="48" t="s">
        <v>474</v>
      </c>
      <c r="F426" s="48" t="s">
        <v>472</v>
      </c>
      <c r="G426" s="48" t="s">
        <v>470</v>
      </c>
      <c r="H426" s="48" t="s">
        <v>11</v>
      </c>
      <c r="I426" s="48" t="s">
        <v>8</v>
      </c>
      <c r="J426" s="236">
        <v>86.172681188726656</v>
      </c>
      <c r="K426" s="236">
        <v>86.17268</v>
      </c>
      <c r="L426" s="236" t="s">
        <v>4</v>
      </c>
      <c r="M426" s="236" t="s">
        <v>4</v>
      </c>
      <c r="N426" s="236" t="s">
        <v>4</v>
      </c>
      <c r="O426" s="236" t="s">
        <v>4</v>
      </c>
      <c r="P426" s="236" t="s">
        <v>4</v>
      </c>
      <c r="Q426" s="236" t="s">
        <v>4</v>
      </c>
      <c r="R426" s="236" t="s">
        <v>4</v>
      </c>
      <c r="S426" s="236" t="s">
        <v>4</v>
      </c>
      <c r="T426" s="236" t="s">
        <v>4</v>
      </c>
      <c r="U426" s="236" t="s">
        <v>4</v>
      </c>
      <c r="V426" s="236" t="s">
        <v>4</v>
      </c>
      <c r="W426" s="236" t="s">
        <v>4</v>
      </c>
      <c r="X426" s="291">
        <v>86.172681188726656</v>
      </c>
      <c r="Y426" s="236">
        <v>86.17268</v>
      </c>
    </row>
    <row r="427" spans="1:25">
      <c r="A427" s="32" t="s">
        <v>23</v>
      </c>
      <c r="B427" s="32" t="s">
        <v>32</v>
      </c>
      <c r="C427" s="328" t="s">
        <v>476</v>
      </c>
      <c r="D427" s="235">
        <v>2.6684000000000001</v>
      </c>
      <c r="E427" s="48" t="s">
        <v>474</v>
      </c>
      <c r="F427" s="48" t="s">
        <v>472</v>
      </c>
      <c r="G427" s="48" t="s">
        <v>470</v>
      </c>
      <c r="H427" s="48" t="s">
        <v>11</v>
      </c>
      <c r="I427" s="48" t="s">
        <v>8</v>
      </c>
      <c r="J427" s="236">
        <v>101.96642378166858</v>
      </c>
      <c r="K427" s="236">
        <v>101.96642</v>
      </c>
      <c r="L427" s="236" t="s">
        <v>4</v>
      </c>
      <c r="M427" s="236" t="s">
        <v>4</v>
      </c>
      <c r="N427" s="236" t="s">
        <v>4</v>
      </c>
      <c r="O427" s="236" t="s">
        <v>4</v>
      </c>
      <c r="P427" s="236" t="s">
        <v>4</v>
      </c>
      <c r="Q427" s="236" t="s">
        <v>4</v>
      </c>
      <c r="R427" s="236" t="s">
        <v>4</v>
      </c>
      <c r="S427" s="236" t="s">
        <v>4</v>
      </c>
      <c r="T427" s="236" t="s">
        <v>4</v>
      </c>
      <c r="U427" s="236" t="s">
        <v>4</v>
      </c>
      <c r="V427" s="236" t="s">
        <v>4</v>
      </c>
      <c r="W427" s="236" t="s">
        <v>4</v>
      </c>
      <c r="X427" s="291">
        <v>101.96642378166858</v>
      </c>
      <c r="Y427" s="236">
        <v>101.96642</v>
      </c>
    </row>
    <row r="428" spans="1:25">
      <c r="A428" s="32" t="s">
        <v>23</v>
      </c>
      <c r="B428" s="32" t="s">
        <v>32</v>
      </c>
      <c r="C428" s="328" t="s">
        <v>477</v>
      </c>
      <c r="D428" s="235">
        <v>2.6684000000000001</v>
      </c>
      <c r="E428" s="48" t="s">
        <v>474</v>
      </c>
      <c r="F428" s="48" t="s">
        <v>472</v>
      </c>
      <c r="G428" s="48" t="s">
        <v>470</v>
      </c>
      <c r="H428" s="48" t="s">
        <v>11</v>
      </c>
      <c r="I428" s="48" t="s">
        <v>8</v>
      </c>
      <c r="J428" s="236">
        <v>106.33517150773747</v>
      </c>
      <c r="K428" s="236">
        <v>106.33517000000001</v>
      </c>
      <c r="L428" s="236" t="s">
        <v>4</v>
      </c>
      <c r="M428" s="236" t="s">
        <v>4</v>
      </c>
      <c r="N428" s="236" t="s">
        <v>4</v>
      </c>
      <c r="O428" s="236" t="s">
        <v>4</v>
      </c>
      <c r="P428" s="236" t="s">
        <v>4</v>
      </c>
      <c r="Q428" s="236" t="s">
        <v>4</v>
      </c>
      <c r="R428" s="236" t="s">
        <v>4</v>
      </c>
      <c r="S428" s="236" t="s">
        <v>4</v>
      </c>
      <c r="T428" s="236" t="s">
        <v>4</v>
      </c>
      <c r="U428" s="236" t="s">
        <v>4</v>
      </c>
      <c r="V428" s="236" t="s">
        <v>4</v>
      </c>
      <c r="W428" s="236" t="s">
        <v>4</v>
      </c>
      <c r="X428" s="291">
        <v>106.33517150773747</v>
      </c>
      <c r="Y428" s="236">
        <v>106.33517000000001</v>
      </c>
    </row>
    <row r="429" spans="1:25">
      <c r="A429" s="32" t="s">
        <v>19</v>
      </c>
      <c r="B429" s="32" t="s">
        <v>32</v>
      </c>
      <c r="C429" s="328" t="s">
        <v>478</v>
      </c>
      <c r="D429" s="235">
        <v>3</v>
      </c>
      <c r="E429" s="48" t="s">
        <v>478</v>
      </c>
      <c r="F429" s="48" t="s">
        <v>472</v>
      </c>
      <c r="G429" s="48" t="s">
        <v>470</v>
      </c>
      <c r="H429" s="48" t="s">
        <v>11</v>
      </c>
      <c r="I429" s="48" t="s">
        <v>8</v>
      </c>
      <c r="J429" s="236" t="s">
        <v>4</v>
      </c>
      <c r="K429" s="236" t="s">
        <v>4</v>
      </c>
      <c r="L429" s="236">
        <v>111.48658645995586</v>
      </c>
      <c r="M429" s="236">
        <v>111.48659000000001</v>
      </c>
      <c r="N429" s="236" t="s">
        <v>4</v>
      </c>
      <c r="O429" s="236" t="s">
        <v>4</v>
      </c>
      <c r="P429" s="236" t="s">
        <v>4</v>
      </c>
      <c r="Q429" s="236" t="s">
        <v>4</v>
      </c>
      <c r="R429" s="236" t="s">
        <v>4</v>
      </c>
      <c r="S429" s="236" t="s">
        <v>4</v>
      </c>
      <c r="T429" s="236" t="s">
        <v>4</v>
      </c>
      <c r="U429" s="236" t="s">
        <v>4</v>
      </c>
      <c r="V429" s="236" t="s">
        <v>4</v>
      </c>
      <c r="W429" s="236" t="s">
        <v>4</v>
      </c>
      <c r="X429" s="291">
        <v>111.48658645995586</v>
      </c>
      <c r="Y429" s="236">
        <v>111.48659000000001</v>
      </c>
    </row>
    <row r="430" spans="1:25">
      <c r="A430" s="32" t="s">
        <v>23</v>
      </c>
      <c r="B430" s="32" t="s">
        <v>32</v>
      </c>
      <c r="C430" s="328" t="s">
        <v>479</v>
      </c>
      <c r="D430" s="235">
        <v>1.7320500000000001</v>
      </c>
      <c r="E430" s="48" t="s">
        <v>478</v>
      </c>
      <c r="F430" s="48" t="s">
        <v>472</v>
      </c>
      <c r="G430" s="48" t="s">
        <v>470</v>
      </c>
      <c r="H430" s="48" t="s">
        <v>11</v>
      </c>
      <c r="I430" s="48" t="s">
        <v>8</v>
      </c>
      <c r="J430" s="236">
        <v>96.306792709632575</v>
      </c>
      <c r="K430" s="236">
        <v>96.306790000000007</v>
      </c>
      <c r="L430" s="236" t="s">
        <v>4</v>
      </c>
      <c r="M430" s="236" t="s">
        <v>4</v>
      </c>
      <c r="N430" s="236" t="s">
        <v>4</v>
      </c>
      <c r="O430" s="236" t="s">
        <v>4</v>
      </c>
      <c r="P430" s="236" t="s">
        <v>4</v>
      </c>
      <c r="Q430" s="236" t="s">
        <v>4</v>
      </c>
      <c r="R430" s="236" t="s">
        <v>4</v>
      </c>
      <c r="S430" s="236" t="s">
        <v>4</v>
      </c>
      <c r="T430" s="236" t="s">
        <v>4</v>
      </c>
      <c r="U430" s="236" t="s">
        <v>4</v>
      </c>
      <c r="V430" s="236" t="s">
        <v>4</v>
      </c>
      <c r="W430" s="236" t="s">
        <v>4</v>
      </c>
      <c r="X430" s="291">
        <v>96.306792709632575</v>
      </c>
      <c r="Y430" s="236">
        <v>96.306790000000007</v>
      </c>
    </row>
    <row r="431" spans="1:25">
      <c r="A431" s="32" t="s">
        <v>23</v>
      </c>
      <c r="B431" s="32" t="s">
        <v>32</v>
      </c>
      <c r="C431" s="328" t="s">
        <v>480</v>
      </c>
      <c r="D431" s="235">
        <v>1.7320500000000001</v>
      </c>
      <c r="E431" s="48" t="s">
        <v>478</v>
      </c>
      <c r="F431" s="48" t="s">
        <v>472</v>
      </c>
      <c r="G431" s="48" t="s">
        <v>470</v>
      </c>
      <c r="H431" s="48" t="s">
        <v>11</v>
      </c>
      <c r="I431" s="48" t="s">
        <v>8</v>
      </c>
      <c r="J431" s="236">
        <v>129.05900623196689</v>
      </c>
      <c r="K431" s="236">
        <v>129.05901</v>
      </c>
      <c r="L431" s="236" t="s">
        <v>4</v>
      </c>
      <c r="M431" s="236" t="s">
        <v>4</v>
      </c>
      <c r="N431" s="236" t="s">
        <v>4</v>
      </c>
      <c r="O431" s="236" t="s">
        <v>4</v>
      </c>
      <c r="P431" s="236" t="s">
        <v>4</v>
      </c>
      <c r="Q431" s="236" t="s">
        <v>4</v>
      </c>
      <c r="R431" s="236" t="s">
        <v>4</v>
      </c>
      <c r="S431" s="236" t="s">
        <v>4</v>
      </c>
      <c r="T431" s="236" t="s">
        <v>4</v>
      </c>
      <c r="U431" s="236" t="s">
        <v>4</v>
      </c>
      <c r="V431" s="236" t="s">
        <v>4</v>
      </c>
      <c r="W431" s="236" t="s">
        <v>4</v>
      </c>
      <c r="X431" s="291">
        <v>129.05900623196689</v>
      </c>
      <c r="Y431" s="236">
        <v>129.05901</v>
      </c>
    </row>
    <row r="432" spans="1:25">
      <c r="A432" s="32" t="s">
        <v>16</v>
      </c>
      <c r="B432" s="32" t="s">
        <v>4</v>
      </c>
      <c r="C432" s="328" t="s">
        <v>481</v>
      </c>
      <c r="D432" s="235">
        <v>8</v>
      </c>
      <c r="E432" s="48" t="s">
        <v>4</v>
      </c>
      <c r="F432" s="48" t="s">
        <v>481</v>
      </c>
      <c r="G432" s="48" t="s">
        <v>470</v>
      </c>
      <c r="H432" s="48" t="s">
        <v>11</v>
      </c>
      <c r="I432" s="48" t="s">
        <v>8</v>
      </c>
      <c r="J432" s="236" t="s">
        <v>4</v>
      </c>
      <c r="K432" s="236" t="s">
        <v>4</v>
      </c>
      <c r="L432" s="236" t="s">
        <v>4</v>
      </c>
      <c r="M432" s="236" t="s">
        <v>4</v>
      </c>
      <c r="N432" s="236">
        <v>105.79284689906794</v>
      </c>
      <c r="O432" s="236">
        <v>105.79285</v>
      </c>
      <c r="P432" s="236" t="s">
        <v>4</v>
      </c>
      <c r="Q432" s="236" t="s">
        <v>4</v>
      </c>
      <c r="R432" s="236" t="s">
        <v>4</v>
      </c>
      <c r="S432" s="236" t="s">
        <v>4</v>
      </c>
      <c r="T432" s="236" t="s">
        <v>4</v>
      </c>
      <c r="U432" s="236" t="s">
        <v>4</v>
      </c>
      <c r="V432" s="236" t="s">
        <v>4</v>
      </c>
      <c r="W432" s="236" t="s">
        <v>4</v>
      </c>
      <c r="X432" s="291">
        <v>105.79284689906794</v>
      </c>
      <c r="Y432" s="236">
        <v>105.79285</v>
      </c>
    </row>
    <row r="433" spans="1:25">
      <c r="A433" s="32" t="s">
        <v>19</v>
      </c>
      <c r="B433" s="32" t="s">
        <v>32</v>
      </c>
      <c r="C433" s="328" t="s">
        <v>483</v>
      </c>
      <c r="D433" s="235">
        <v>3</v>
      </c>
      <c r="E433" s="48" t="s">
        <v>483</v>
      </c>
      <c r="F433" s="48" t="s">
        <v>481</v>
      </c>
      <c r="G433" s="48" t="s">
        <v>470</v>
      </c>
      <c r="H433" s="48" t="s">
        <v>11</v>
      </c>
      <c r="I433" s="48" t="s">
        <v>8</v>
      </c>
      <c r="J433" s="236" t="s">
        <v>4</v>
      </c>
      <c r="K433" s="236" t="s">
        <v>4</v>
      </c>
      <c r="L433" s="236">
        <v>116.32684125344281</v>
      </c>
      <c r="M433" s="236">
        <v>116.32684</v>
      </c>
      <c r="N433" s="236" t="s">
        <v>4</v>
      </c>
      <c r="O433" s="236" t="s">
        <v>4</v>
      </c>
      <c r="P433" s="236" t="s">
        <v>4</v>
      </c>
      <c r="Q433" s="236" t="s">
        <v>4</v>
      </c>
      <c r="R433" s="236" t="s">
        <v>4</v>
      </c>
      <c r="S433" s="236" t="s">
        <v>4</v>
      </c>
      <c r="T433" s="236" t="s">
        <v>4</v>
      </c>
      <c r="U433" s="236" t="s">
        <v>4</v>
      </c>
      <c r="V433" s="236" t="s">
        <v>4</v>
      </c>
      <c r="W433" s="236" t="s">
        <v>4</v>
      </c>
      <c r="X433" s="291">
        <v>116.32684125344281</v>
      </c>
      <c r="Y433" s="236">
        <v>116.32684</v>
      </c>
    </row>
    <row r="434" spans="1:25">
      <c r="A434" s="32" t="s">
        <v>23</v>
      </c>
      <c r="B434" s="32" t="s">
        <v>32</v>
      </c>
      <c r="C434" s="328" t="s">
        <v>484</v>
      </c>
      <c r="D434" s="235">
        <v>1.3160700000000001</v>
      </c>
      <c r="E434" s="48" t="s">
        <v>483</v>
      </c>
      <c r="F434" s="48" t="s">
        <v>481</v>
      </c>
      <c r="G434" s="48" t="s">
        <v>470</v>
      </c>
      <c r="H434" s="48" t="s">
        <v>11</v>
      </c>
      <c r="I434" s="48" t="s">
        <v>8</v>
      </c>
      <c r="J434" s="236">
        <v>123.10546897123407</v>
      </c>
      <c r="K434" s="236">
        <v>123.10547</v>
      </c>
      <c r="L434" s="236" t="s">
        <v>4</v>
      </c>
      <c r="M434" s="236" t="s">
        <v>4</v>
      </c>
      <c r="N434" s="236" t="s">
        <v>4</v>
      </c>
      <c r="O434" s="236" t="s">
        <v>4</v>
      </c>
      <c r="P434" s="236" t="s">
        <v>4</v>
      </c>
      <c r="Q434" s="236" t="s">
        <v>4</v>
      </c>
      <c r="R434" s="236" t="s">
        <v>4</v>
      </c>
      <c r="S434" s="236" t="s">
        <v>4</v>
      </c>
      <c r="T434" s="236" t="s">
        <v>4</v>
      </c>
      <c r="U434" s="236" t="s">
        <v>4</v>
      </c>
      <c r="V434" s="236" t="s">
        <v>4</v>
      </c>
      <c r="W434" s="236" t="s">
        <v>4</v>
      </c>
      <c r="X434" s="291">
        <v>123.10546897123407</v>
      </c>
      <c r="Y434" s="236">
        <v>123.10547</v>
      </c>
    </row>
    <row r="435" spans="1:25">
      <c r="A435" s="32" t="s">
        <v>23</v>
      </c>
      <c r="B435" s="32" t="s">
        <v>32</v>
      </c>
      <c r="C435" s="328" t="s">
        <v>485</v>
      </c>
      <c r="D435" s="235">
        <v>1.3160700000000001</v>
      </c>
      <c r="E435" s="48" t="s">
        <v>483</v>
      </c>
      <c r="F435" s="48" t="s">
        <v>481</v>
      </c>
      <c r="G435" s="48" t="s">
        <v>470</v>
      </c>
      <c r="H435" s="48" t="s">
        <v>11</v>
      </c>
      <c r="I435" s="48" t="s">
        <v>8</v>
      </c>
      <c r="J435" s="236">
        <v>103.06329249486259</v>
      </c>
      <c r="K435" s="236">
        <v>103.06328999999999</v>
      </c>
      <c r="L435" s="236" t="s">
        <v>4</v>
      </c>
      <c r="M435" s="236" t="s">
        <v>4</v>
      </c>
      <c r="N435" s="236" t="s">
        <v>4</v>
      </c>
      <c r="O435" s="236" t="s">
        <v>4</v>
      </c>
      <c r="P435" s="236" t="s">
        <v>4</v>
      </c>
      <c r="Q435" s="236" t="s">
        <v>4</v>
      </c>
      <c r="R435" s="236" t="s">
        <v>4</v>
      </c>
      <c r="S435" s="236" t="s">
        <v>4</v>
      </c>
      <c r="T435" s="236" t="s">
        <v>4</v>
      </c>
      <c r="U435" s="236" t="s">
        <v>4</v>
      </c>
      <c r="V435" s="236" t="s">
        <v>4</v>
      </c>
      <c r="W435" s="236" t="s">
        <v>4</v>
      </c>
      <c r="X435" s="291">
        <v>103.06329249486259</v>
      </c>
      <c r="Y435" s="236">
        <v>103.06328999999999</v>
      </c>
    </row>
    <row r="436" spans="1:25">
      <c r="A436" s="32" t="s">
        <v>23</v>
      </c>
      <c r="B436" s="32" t="s">
        <v>32</v>
      </c>
      <c r="C436" s="328" t="s">
        <v>486</v>
      </c>
      <c r="D436" s="235">
        <v>1.3160700000000001</v>
      </c>
      <c r="E436" s="48" t="s">
        <v>483</v>
      </c>
      <c r="F436" s="48" t="s">
        <v>481</v>
      </c>
      <c r="G436" s="48" t="s">
        <v>470</v>
      </c>
      <c r="H436" s="48" t="s">
        <v>11</v>
      </c>
      <c r="I436" s="48" t="s">
        <v>8</v>
      </c>
      <c r="J436" s="236">
        <v>122.36160078463567</v>
      </c>
      <c r="K436" s="236">
        <v>122.3616</v>
      </c>
      <c r="L436" s="236" t="s">
        <v>4</v>
      </c>
      <c r="M436" s="236" t="s">
        <v>4</v>
      </c>
      <c r="N436" s="236" t="s">
        <v>4</v>
      </c>
      <c r="O436" s="236" t="s">
        <v>4</v>
      </c>
      <c r="P436" s="236" t="s">
        <v>4</v>
      </c>
      <c r="Q436" s="236" t="s">
        <v>4</v>
      </c>
      <c r="R436" s="236" t="s">
        <v>4</v>
      </c>
      <c r="S436" s="236" t="s">
        <v>4</v>
      </c>
      <c r="T436" s="236" t="s">
        <v>4</v>
      </c>
      <c r="U436" s="236" t="s">
        <v>4</v>
      </c>
      <c r="V436" s="236" t="s">
        <v>4</v>
      </c>
      <c r="W436" s="236" t="s">
        <v>4</v>
      </c>
      <c r="X436" s="291">
        <v>122.36160078463567</v>
      </c>
      <c r="Y436" s="236">
        <v>122.3616</v>
      </c>
    </row>
    <row r="437" spans="1:25">
      <c r="A437" s="32" t="s">
        <v>23</v>
      </c>
      <c r="B437" s="32" t="s">
        <v>32</v>
      </c>
      <c r="C437" s="328" t="s">
        <v>487</v>
      </c>
      <c r="D437" s="235">
        <v>1.3160700000000001</v>
      </c>
      <c r="E437" s="48" t="s">
        <v>483</v>
      </c>
      <c r="F437" s="48" t="s">
        <v>481</v>
      </c>
      <c r="G437" s="48" t="s">
        <v>470</v>
      </c>
      <c r="H437" s="48" t="s">
        <v>11</v>
      </c>
      <c r="I437" s="48" t="s">
        <v>8</v>
      </c>
      <c r="J437" s="236">
        <v>117.94872000000001</v>
      </c>
      <c r="K437" s="236">
        <v>117.94871999999999</v>
      </c>
      <c r="L437" s="236" t="s">
        <v>4</v>
      </c>
      <c r="M437" s="236" t="s">
        <v>4</v>
      </c>
      <c r="N437" s="236" t="s">
        <v>4</v>
      </c>
      <c r="O437" s="236" t="s">
        <v>4</v>
      </c>
      <c r="P437" s="236" t="s">
        <v>4</v>
      </c>
      <c r="Q437" s="236" t="s">
        <v>4</v>
      </c>
      <c r="R437" s="236" t="s">
        <v>4</v>
      </c>
      <c r="S437" s="236" t="s">
        <v>4</v>
      </c>
      <c r="T437" s="236" t="s">
        <v>4</v>
      </c>
      <c r="U437" s="236" t="s">
        <v>4</v>
      </c>
      <c r="V437" s="236" t="s">
        <v>4</v>
      </c>
      <c r="W437" s="236" t="s">
        <v>4</v>
      </c>
      <c r="X437" s="291">
        <v>117.94872000000001</v>
      </c>
      <c r="Y437" s="236">
        <v>117.94871999999999</v>
      </c>
    </row>
    <row r="438" spans="1:25">
      <c r="A438" s="32" t="s">
        <v>19</v>
      </c>
      <c r="B438" s="32" t="s">
        <v>32</v>
      </c>
      <c r="C438" s="328" t="s">
        <v>488</v>
      </c>
      <c r="D438" s="235">
        <v>5</v>
      </c>
      <c r="E438" s="48" t="s">
        <v>488</v>
      </c>
      <c r="F438" s="48" t="s">
        <v>481</v>
      </c>
      <c r="G438" s="48" t="s">
        <v>470</v>
      </c>
      <c r="H438" s="48" t="s">
        <v>11</v>
      </c>
      <c r="I438" s="48" t="s">
        <v>8</v>
      </c>
      <c r="J438" s="236" t="s">
        <v>4</v>
      </c>
      <c r="K438" s="236" t="s">
        <v>4</v>
      </c>
      <c r="L438" s="236">
        <v>99.472450286443021</v>
      </c>
      <c r="M438" s="236">
        <v>99.472449999999995</v>
      </c>
      <c r="N438" s="236" t="s">
        <v>4</v>
      </c>
      <c r="O438" s="236" t="s">
        <v>4</v>
      </c>
      <c r="P438" s="236" t="s">
        <v>4</v>
      </c>
      <c r="Q438" s="236" t="s">
        <v>4</v>
      </c>
      <c r="R438" s="236" t="s">
        <v>4</v>
      </c>
      <c r="S438" s="236" t="s">
        <v>4</v>
      </c>
      <c r="T438" s="236" t="s">
        <v>4</v>
      </c>
      <c r="U438" s="236" t="s">
        <v>4</v>
      </c>
      <c r="V438" s="236" t="s">
        <v>4</v>
      </c>
      <c r="W438" s="236" t="s">
        <v>4</v>
      </c>
      <c r="X438" s="291">
        <v>99.472450286443021</v>
      </c>
      <c r="Y438" s="236">
        <v>99.472449999999995</v>
      </c>
    </row>
    <row r="439" spans="1:25">
      <c r="A439" s="32" t="s">
        <v>23</v>
      </c>
      <c r="B439" s="32" t="s">
        <v>32</v>
      </c>
      <c r="C439" s="328" t="s">
        <v>489</v>
      </c>
      <c r="D439" s="235">
        <v>1.49535</v>
      </c>
      <c r="E439" s="48" t="s">
        <v>488</v>
      </c>
      <c r="F439" s="48" t="s">
        <v>481</v>
      </c>
      <c r="G439" s="48" t="s">
        <v>470</v>
      </c>
      <c r="H439" s="48" t="s">
        <v>11</v>
      </c>
      <c r="I439" s="48" t="s">
        <v>8</v>
      </c>
      <c r="J439" s="236">
        <v>112.63589706343811</v>
      </c>
      <c r="K439" s="236">
        <v>112.63590000000001</v>
      </c>
      <c r="L439" s="236" t="s">
        <v>4</v>
      </c>
      <c r="M439" s="236" t="s">
        <v>4</v>
      </c>
      <c r="N439" s="236" t="s">
        <v>4</v>
      </c>
      <c r="O439" s="236" t="s">
        <v>4</v>
      </c>
      <c r="P439" s="236" t="s">
        <v>4</v>
      </c>
      <c r="Q439" s="236" t="s">
        <v>4</v>
      </c>
      <c r="R439" s="236" t="s">
        <v>4</v>
      </c>
      <c r="S439" s="236" t="s">
        <v>4</v>
      </c>
      <c r="T439" s="236" t="s">
        <v>4</v>
      </c>
      <c r="U439" s="236" t="s">
        <v>4</v>
      </c>
      <c r="V439" s="236" t="s">
        <v>4</v>
      </c>
      <c r="W439" s="236" t="s">
        <v>4</v>
      </c>
      <c r="X439" s="291">
        <v>112.63589706343811</v>
      </c>
      <c r="Y439" s="236">
        <v>112.63590000000001</v>
      </c>
    </row>
    <row r="440" spans="1:25">
      <c r="A440" s="32" t="s">
        <v>23</v>
      </c>
      <c r="B440" s="32" t="s">
        <v>32</v>
      </c>
      <c r="C440" s="328" t="s">
        <v>490</v>
      </c>
      <c r="D440" s="235">
        <v>1.49535</v>
      </c>
      <c r="E440" s="48" t="s">
        <v>488</v>
      </c>
      <c r="F440" s="48" t="s">
        <v>481</v>
      </c>
      <c r="G440" s="48" t="s">
        <v>470</v>
      </c>
      <c r="H440" s="48" t="s">
        <v>11</v>
      </c>
      <c r="I440" s="48" t="s">
        <v>8</v>
      </c>
      <c r="J440" s="236">
        <v>92.829750000000004</v>
      </c>
      <c r="K440" s="236">
        <v>92.829750000000004</v>
      </c>
      <c r="L440" s="236" t="s">
        <v>4</v>
      </c>
      <c r="M440" s="236" t="s">
        <v>4</v>
      </c>
      <c r="N440" s="236" t="s">
        <v>4</v>
      </c>
      <c r="O440" s="236" t="s">
        <v>4</v>
      </c>
      <c r="P440" s="236" t="s">
        <v>4</v>
      </c>
      <c r="Q440" s="236" t="s">
        <v>4</v>
      </c>
      <c r="R440" s="236" t="s">
        <v>4</v>
      </c>
      <c r="S440" s="236" t="s">
        <v>4</v>
      </c>
      <c r="T440" s="236" t="s">
        <v>4</v>
      </c>
      <c r="U440" s="236" t="s">
        <v>4</v>
      </c>
      <c r="V440" s="236" t="s">
        <v>4</v>
      </c>
      <c r="W440" s="236" t="s">
        <v>4</v>
      </c>
      <c r="X440" s="291">
        <v>92.829750000000004</v>
      </c>
      <c r="Y440" s="236">
        <v>92.829750000000004</v>
      </c>
    </row>
    <row r="441" spans="1:25">
      <c r="A441" s="32" t="s">
        <v>23</v>
      </c>
      <c r="B441" s="32" t="s">
        <v>32</v>
      </c>
      <c r="C441" s="328" t="s">
        <v>491</v>
      </c>
      <c r="D441" s="235">
        <v>1.49535</v>
      </c>
      <c r="E441" s="48" t="s">
        <v>488</v>
      </c>
      <c r="F441" s="48" t="s">
        <v>481</v>
      </c>
      <c r="G441" s="48" t="s">
        <v>470</v>
      </c>
      <c r="H441" s="48" t="s">
        <v>11</v>
      </c>
      <c r="I441" s="48" t="s">
        <v>8</v>
      </c>
      <c r="J441" s="236">
        <v>92.668141994652927</v>
      </c>
      <c r="K441" s="236">
        <v>92.668139999999994</v>
      </c>
      <c r="L441" s="236" t="s">
        <v>4</v>
      </c>
      <c r="M441" s="236" t="s">
        <v>4</v>
      </c>
      <c r="N441" s="236" t="s">
        <v>4</v>
      </c>
      <c r="O441" s="236" t="s">
        <v>4</v>
      </c>
      <c r="P441" s="236" t="s">
        <v>4</v>
      </c>
      <c r="Q441" s="236" t="s">
        <v>4</v>
      </c>
      <c r="R441" s="236" t="s">
        <v>4</v>
      </c>
      <c r="S441" s="236" t="s">
        <v>4</v>
      </c>
      <c r="T441" s="236" t="s">
        <v>4</v>
      </c>
      <c r="U441" s="236" t="s">
        <v>4</v>
      </c>
      <c r="V441" s="236" t="s">
        <v>4</v>
      </c>
      <c r="W441" s="236" t="s">
        <v>4</v>
      </c>
      <c r="X441" s="291">
        <v>92.668141994652927</v>
      </c>
      <c r="Y441" s="236">
        <v>92.668139999999994</v>
      </c>
    </row>
    <row r="442" spans="1:25">
      <c r="A442" s="32" t="s">
        <v>23</v>
      </c>
      <c r="B442" s="32" t="s">
        <v>32</v>
      </c>
      <c r="C442" s="328" t="s">
        <v>492</v>
      </c>
      <c r="D442" s="235">
        <v>1.49535</v>
      </c>
      <c r="E442" s="48" t="s">
        <v>488</v>
      </c>
      <c r="F442" s="48" t="s">
        <v>481</v>
      </c>
      <c r="G442" s="48" t="s">
        <v>470</v>
      </c>
      <c r="H442" s="48" t="s">
        <v>11</v>
      </c>
      <c r="I442" s="48" t="s">
        <v>8</v>
      </c>
      <c r="J442" s="236">
        <v>101.04546000000002</v>
      </c>
      <c r="K442" s="236">
        <v>101.04546000000001</v>
      </c>
      <c r="L442" s="236" t="s">
        <v>4</v>
      </c>
      <c r="M442" s="236" t="s">
        <v>4</v>
      </c>
      <c r="N442" s="236" t="s">
        <v>4</v>
      </c>
      <c r="O442" s="236" t="s">
        <v>4</v>
      </c>
      <c r="P442" s="236" t="s">
        <v>4</v>
      </c>
      <c r="Q442" s="236" t="s">
        <v>4</v>
      </c>
      <c r="R442" s="236" t="s">
        <v>4</v>
      </c>
      <c r="S442" s="236" t="s">
        <v>4</v>
      </c>
      <c r="T442" s="236" t="s">
        <v>4</v>
      </c>
      <c r="U442" s="236" t="s">
        <v>4</v>
      </c>
      <c r="V442" s="236" t="s">
        <v>4</v>
      </c>
      <c r="W442" s="236" t="s">
        <v>4</v>
      </c>
      <c r="X442" s="291">
        <v>101.04546000000002</v>
      </c>
      <c r="Y442" s="236">
        <v>101.04546000000001</v>
      </c>
    </row>
    <row r="443" spans="1:25">
      <c r="A443" s="32" t="s">
        <v>16</v>
      </c>
      <c r="B443" s="32" t="s">
        <v>4</v>
      </c>
      <c r="C443" s="328" t="s">
        <v>493</v>
      </c>
      <c r="D443" s="235">
        <v>61</v>
      </c>
      <c r="E443" s="48" t="s">
        <v>4</v>
      </c>
      <c r="F443" s="48" t="s">
        <v>493</v>
      </c>
      <c r="G443" s="48" t="s">
        <v>470</v>
      </c>
      <c r="H443" s="48" t="s">
        <v>11</v>
      </c>
      <c r="I443" s="48" t="s">
        <v>8</v>
      </c>
      <c r="J443" s="236" t="s">
        <v>4</v>
      </c>
      <c r="K443" s="236" t="s">
        <v>4</v>
      </c>
      <c r="L443" s="236" t="s">
        <v>4</v>
      </c>
      <c r="M443" s="236" t="s">
        <v>4</v>
      </c>
      <c r="N443" s="236">
        <v>103.0604549714805</v>
      </c>
      <c r="O443" s="236">
        <v>103.06045</v>
      </c>
      <c r="P443" s="236" t="s">
        <v>4</v>
      </c>
      <c r="Q443" s="236" t="s">
        <v>4</v>
      </c>
      <c r="R443" s="236" t="s">
        <v>4</v>
      </c>
      <c r="S443" s="236" t="s">
        <v>4</v>
      </c>
      <c r="T443" s="236" t="s">
        <v>4</v>
      </c>
      <c r="U443" s="236" t="s">
        <v>4</v>
      </c>
      <c r="V443" s="236" t="s">
        <v>4</v>
      </c>
      <c r="W443" s="236" t="s">
        <v>4</v>
      </c>
      <c r="X443" s="291">
        <v>103.0604549714805</v>
      </c>
      <c r="Y443" s="236">
        <v>103.06045</v>
      </c>
    </row>
    <row r="444" spans="1:25">
      <c r="A444" s="32" t="s">
        <v>19</v>
      </c>
      <c r="B444" s="32" t="s">
        <v>32</v>
      </c>
      <c r="C444" s="328" t="s">
        <v>495</v>
      </c>
      <c r="D444" s="235">
        <v>32</v>
      </c>
      <c r="E444" s="48" t="s">
        <v>495</v>
      </c>
      <c r="F444" s="48" t="s">
        <v>493</v>
      </c>
      <c r="G444" s="48" t="s">
        <v>470</v>
      </c>
      <c r="H444" s="48" t="s">
        <v>11</v>
      </c>
      <c r="I444" s="48" t="s">
        <v>8</v>
      </c>
      <c r="J444" s="236" t="s">
        <v>4</v>
      </c>
      <c r="K444" s="236" t="s">
        <v>4</v>
      </c>
      <c r="L444" s="236">
        <v>100.70243608249494</v>
      </c>
      <c r="M444" s="236">
        <v>100.70244</v>
      </c>
      <c r="N444" s="236" t="s">
        <v>4</v>
      </c>
      <c r="O444" s="236" t="s">
        <v>4</v>
      </c>
      <c r="P444" s="236" t="s">
        <v>4</v>
      </c>
      <c r="Q444" s="236" t="s">
        <v>4</v>
      </c>
      <c r="R444" s="236" t="s">
        <v>4</v>
      </c>
      <c r="S444" s="236" t="s">
        <v>4</v>
      </c>
      <c r="T444" s="236" t="s">
        <v>4</v>
      </c>
      <c r="U444" s="236" t="s">
        <v>4</v>
      </c>
      <c r="V444" s="236" t="s">
        <v>4</v>
      </c>
      <c r="W444" s="236" t="s">
        <v>4</v>
      </c>
      <c r="X444" s="291">
        <v>100.70243608249494</v>
      </c>
      <c r="Y444" s="236">
        <v>100.70244</v>
      </c>
    </row>
    <row r="445" spans="1:25">
      <c r="A445" s="32" t="s">
        <v>23</v>
      </c>
      <c r="B445" s="32" t="s">
        <v>32</v>
      </c>
      <c r="C445" s="328" t="s">
        <v>496</v>
      </c>
      <c r="D445" s="235">
        <v>2.3784100000000001</v>
      </c>
      <c r="E445" s="48" t="s">
        <v>495</v>
      </c>
      <c r="F445" s="48" t="s">
        <v>493</v>
      </c>
      <c r="G445" s="48" t="s">
        <v>470</v>
      </c>
      <c r="H445" s="48" t="s">
        <v>11</v>
      </c>
      <c r="I445" s="48" t="s">
        <v>8</v>
      </c>
      <c r="J445" s="236">
        <v>113.33118853883266</v>
      </c>
      <c r="K445" s="236">
        <v>113.33119000000001</v>
      </c>
      <c r="L445" s="236" t="s">
        <v>4</v>
      </c>
      <c r="M445" s="236" t="s">
        <v>4</v>
      </c>
      <c r="N445" s="236" t="s">
        <v>4</v>
      </c>
      <c r="O445" s="236" t="s">
        <v>4</v>
      </c>
      <c r="P445" s="236" t="s">
        <v>4</v>
      </c>
      <c r="Q445" s="236" t="s">
        <v>4</v>
      </c>
      <c r="R445" s="236" t="s">
        <v>4</v>
      </c>
      <c r="S445" s="236" t="s">
        <v>4</v>
      </c>
      <c r="T445" s="236" t="s">
        <v>4</v>
      </c>
      <c r="U445" s="236" t="s">
        <v>4</v>
      </c>
      <c r="V445" s="236" t="s">
        <v>4</v>
      </c>
      <c r="W445" s="236" t="s">
        <v>4</v>
      </c>
      <c r="X445" s="291">
        <v>113.33118853883266</v>
      </c>
      <c r="Y445" s="236">
        <v>113.33119000000001</v>
      </c>
    </row>
    <row r="446" spans="1:25">
      <c r="A446" s="32" t="s">
        <v>23</v>
      </c>
      <c r="B446" s="32" t="s">
        <v>32</v>
      </c>
      <c r="C446" s="328" t="s">
        <v>497</v>
      </c>
      <c r="D446" s="235">
        <v>2.3784100000000001</v>
      </c>
      <c r="E446" s="48" t="s">
        <v>495</v>
      </c>
      <c r="F446" s="48" t="s">
        <v>493</v>
      </c>
      <c r="G446" s="48" t="s">
        <v>470</v>
      </c>
      <c r="H446" s="48" t="s">
        <v>11</v>
      </c>
      <c r="I446" s="48" t="s">
        <v>8</v>
      </c>
      <c r="J446" s="236">
        <v>148.87566992381403</v>
      </c>
      <c r="K446" s="236">
        <v>148.87567000000001</v>
      </c>
      <c r="L446" s="236" t="s">
        <v>4</v>
      </c>
      <c r="M446" s="236" t="s">
        <v>4</v>
      </c>
      <c r="N446" s="236" t="s">
        <v>4</v>
      </c>
      <c r="O446" s="236" t="s">
        <v>4</v>
      </c>
      <c r="P446" s="236" t="s">
        <v>4</v>
      </c>
      <c r="Q446" s="236" t="s">
        <v>4</v>
      </c>
      <c r="R446" s="236" t="s">
        <v>4</v>
      </c>
      <c r="S446" s="236" t="s">
        <v>4</v>
      </c>
      <c r="T446" s="236" t="s">
        <v>4</v>
      </c>
      <c r="U446" s="236" t="s">
        <v>4</v>
      </c>
      <c r="V446" s="236" t="s">
        <v>4</v>
      </c>
      <c r="W446" s="236" t="s">
        <v>4</v>
      </c>
      <c r="X446" s="291">
        <v>148.87566992381403</v>
      </c>
      <c r="Y446" s="236">
        <v>148.87567000000001</v>
      </c>
    </row>
    <row r="447" spans="1:25">
      <c r="A447" s="32" t="s">
        <v>23</v>
      </c>
      <c r="B447" s="32" t="s">
        <v>32</v>
      </c>
      <c r="C447" s="328" t="s">
        <v>498</v>
      </c>
      <c r="D447" s="235">
        <v>2.3784100000000001</v>
      </c>
      <c r="E447" s="48" t="s">
        <v>495</v>
      </c>
      <c r="F447" s="48" t="s">
        <v>493</v>
      </c>
      <c r="G447" s="48" t="s">
        <v>470</v>
      </c>
      <c r="H447" s="48" t="s">
        <v>11</v>
      </c>
      <c r="I447" s="48" t="s">
        <v>8</v>
      </c>
      <c r="J447" s="236">
        <v>106.48712480561929</v>
      </c>
      <c r="K447" s="236">
        <v>106.48712</v>
      </c>
      <c r="L447" s="236" t="s">
        <v>4</v>
      </c>
      <c r="M447" s="236" t="s">
        <v>4</v>
      </c>
      <c r="N447" s="236" t="s">
        <v>4</v>
      </c>
      <c r="O447" s="236" t="s">
        <v>4</v>
      </c>
      <c r="P447" s="236" t="s">
        <v>4</v>
      </c>
      <c r="Q447" s="236" t="s">
        <v>4</v>
      </c>
      <c r="R447" s="236" t="s">
        <v>4</v>
      </c>
      <c r="S447" s="236" t="s">
        <v>4</v>
      </c>
      <c r="T447" s="236" t="s">
        <v>4</v>
      </c>
      <c r="U447" s="236" t="s">
        <v>4</v>
      </c>
      <c r="V447" s="236" t="s">
        <v>4</v>
      </c>
      <c r="W447" s="236" t="s">
        <v>4</v>
      </c>
      <c r="X447" s="291">
        <v>106.48712480561929</v>
      </c>
      <c r="Y447" s="236">
        <v>106.48712</v>
      </c>
    </row>
    <row r="448" spans="1:25">
      <c r="A448" s="32" t="s">
        <v>23</v>
      </c>
      <c r="B448" s="32" t="s">
        <v>32</v>
      </c>
      <c r="C448" s="328" t="s">
        <v>499</v>
      </c>
      <c r="D448" s="235">
        <v>2.3784100000000001</v>
      </c>
      <c r="E448" s="48" t="s">
        <v>495</v>
      </c>
      <c r="F448" s="48" t="s">
        <v>493</v>
      </c>
      <c r="G448" s="48" t="s">
        <v>470</v>
      </c>
      <c r="H448" s="48" t="s">
        <v>11</v>
      </c>
      <c r="I448" s="48" t="s">
        <v>8</v>
      </c>
      <c r="J448" s="236">
        <v>57.238683111712476</v>
      </c>
      <c r="K448" s="236">
        <v>57.238680000000002</v>
      </c>
      <c r="L448" s="236" t="s">
        <v>4</v>
      </c>
      <c r="M448" s="236" t="s">
        <v>4</v>
      </c>
      <c r="N448" s="236" t="s">
        <v>4</v>
      </c>
      <c r="O448" s="236" t="s">
        <v>4</v>
      </c>
      <c r="P448" s="236" t="s">
        <v>4</v>
      </c>
      <c r="Q448" s="236" t="s">
        <v>4</v>
      </c>
      <c r="R448" s="236" t="s">
        <v>4</v>
      </c>
      <c r="S448" s="236" t="s">
        <v>4</v>
      </c>
      <c r="T448" s="236" t="s">
        <v>4</v>
      </c>
      <c r="U448" s="236" t="s">
        <v>4</v>
      </c>
      <c r="V448" s="236" t="s">
        <v>4</v>
      </c>
      <c r="W448" s="236" t="s">
        <v>4</v>
      </c>
      <c r="X448" s="291">
        <v>57.238683111712476</v>
      </c>
      <c r="Y448" s="236">
        <v>57.238680000000002</v>
      </c>
    </row>
    <row r="449" spans="1:25">
      <c r="A449" s="32" t="s">
        <v>19</v>
      </c>
      <c r="B449" s="32" t="s">
        <v>32</v>
      </c>
      <c r="C449" s="328" t="s">
        <v>500</v>
      </c>
      <c r="D449" s="235">
        <v>4</v>
      </c>
      <c r="E449" s="48" t="s">
        <v>500</v>
      </c>
      <c r="F449" s="48" t="s">
        <v>493</v>
      </c>
      <c r="G449" s="48" t="s">
        <v>470</v>
      </c>
      <c r="H449" s="48" t="s">
        <v>11</v>
      </c>
      <c r="I449" s="48" t="s">
        <v>8</v>
      </c>
      <c r="J449" s="236" t="s">
        <v>4</v>
      </c>
      <c r="K449" s="236" t="s">
        <v>4</v>
      </c>
      <c r="L449" s="236">
        <v>118.56259197617828</v>
      </c>
      <c r="M449" s="236">
        <v>118.56259</v>
      </c>
      <c r="N449" s="236" t="s">
        <v>4</v>
      </c>
      <c r="O449" s="236" t="s">
        <v>4</v>
      </c>
      <c r="P449" s="236" t="s">
        <v>4</v>
      </c>
      <c r="Q449" s="236" t="s">
        <v>4</v>
      </c>
      <c r="R449" s="236" t="s">
        <v>4</v>
      </c>
      <c r="S449" s="236" t="s">
        <v>4</v>
      </c>
      <c r="T449" s="236" t="s">
        <v>4</v>
      </c>
      <c r="U449" s="236" t="s">
        <v>4</v>
      </c>
      <c r="V449" s="236" t="s">
        <v>4</v>
      </c>
      <c r="W449" s="236" t="s">
        <v>4</v>
      </c>
      <c r="X449" s="291">
        <v>118.56259197617828</v>
      </c>
      <c r="Y449" s="236">
        <v>118.56259</v>
      </c>
    </row>
    <row r="450" spans="1:25">
      <c r="A450" s="32" t="s">
        <v>23</v>
      </c>
      <c r="B450" s="32" t="s">
        <v>32</v>
      </c>
      <c r="C450" s="328" t="s">
        <v>501</v>
      </c>
      <c r="D450" s="235">
        <v>2</v>
      </c>
      <c r="E450" s="48" t="s">
        <v>500</v>
      </c>
      <c r="F450" s="48" t="s">
        <v>493</v>
      </c>
      <c r="G450" s="48" t="s">
        <v>470</v>
      </c>
      <c r="H450" s="48" t="s">
        <v>11</v>
      </c>
      <c r="I450" s="48" t="s">
        <v>8</v>
      </c>
      <c r="J450" s="236">
        <v>117.02688166401865</v>
      </c>
      <c r="K450" s="236">
        <v>117.02688000000001</v>
      </c>
      <c r="L450" s="236" t="s">
        <v>4</v>
      </c>
      <c r="M450" s="236" t="s">
        <v>4</v>
      </c>
      <c r="N450" s="236" t="s">
        <v>4</v>
      </c>
      <c r="O450" s="236" t="s">
        <v>4</v>
      </c>
      <c r="P450" s="236" t="s">
        <v>4</v>
      </c>
      <c r="Q450" s="236" t="s">
        <v>4</v>
      </c>
      <c r="R450" s="236" t="s">
        <v>4</v>
      </c>
      <c r="S450" s="236" t="s">
        <v>4</v>
      </c>
      <c r="T450" s="236" t="s">
        <v>4</v>
      </c>
      <c r="U450" s="236" t="s">
        <v>4</v>
      </c>
      <c r="V450" s="236" t="s">
        <v>4</v>
      </c>
      <c r="W450" s="236" t="s">
        <v>4</v>
      </c>
      <c r="X450" s="291">
        <v>117.02688166401865</v>
      </c>
      <c r="Y450" s="236">
        <v>117.02688000000001</v>
      </c>
    </row>
    <row r="451" spans="1:25">
      <c r="A451" s="32" t="s">
        <v>23</v>
      </c>
      <c r="B451" s="32" t="s">
        <v>32</v>
      </c>
      <c r="C451" s="328" t="s">
        <v>502</v>
      </c>
      <c r="D451" s="235">
        <v>2</v>
      </c>
      <c r="E451" s="48" t="s">
        <v>500</v>
      </c>
      <c r="F451" s="48" t="s">
        <v>493</v>
      </c>
      <c r="G451" s="48" t="s">
        <v>470</v>
      </c>
      <c r="H451" s="48" t="s">
        <v>11</v>
      </c>
      <c r="I451" s="48" t="s">
        <v>8</v>
      </c>
      <c r="J451" s="236">
        <v>120.11845497573195</v>
      </c>
      <c r="K451" s="236">
        <v>120.11845</v>
      </c>
      <c r="L451" s="236" t="s">
        <v>4</v>
      </c>
      <c r="M451" s="236" t="s">
        <v>4</v>
      </c>
      <c r="N451" s="236" t="s">
        <v>4</v>
      </c>
      <c r="O451" s="236" t="s">
        <v>4</v>
      </c>
      <c r="P451" s="236" t="s">
        <v>4</v>
      </c>
      <c r="Q451" s="236" t="s">
        <v>4</v>
      </c>
      <c r="R451" s="236" t="s">
        <v>4</v>
      </c>
      <c r="S451" s="236" t="s">
        <v>4</v>
      </c>
      <c r="T451" s="236" t="s">
        <v>4</v>
      </c>
      <c r="U451" s="236" t="s">
        <v>4</v>
      </c>
      <c r="V451" s="236" t="s">
        <v>4</v>
      </c>
      <c r="W451" s="236" t="s">
        <v>4</v>
      </c>
      <c r="X451" s="291">
        <v>120.11845497573195</v>
      </c>
      <c r="Y451" s="236">
        <v>120.11845</v>
      </c>
    </row>
    <row r="452" spans="1:25">
      <c r="A452" s="32" t="s">
        <v>19</v>
      </c>
      <c r="B452" s="32" t="s">
        <v>32</v>
      </c>
      <c r="C452" s="328" t="s">
        <v>503</v>
      </c>
      <c r="D452" s="235">
        <v>10</v>
      </c>
      <c r="E452" s="48" t="s">
        <v>503</v>
      </c>
      <c r="F452" s="48" t="s">
        <v>493</v>
      </c>
      <c r="G452" s="48" t="s">
        <v>470</v>
      </c>
      <c r="H452" s="48" t="s">
        <v>11</v>
      </c>
      <c r="I452" s="48" t="s">
        <v>8</v>
      </c>
      <c r="J452" s="236" t="s">
        <v>4</v>
      </c>
      <c r="K452" s="236" t="s">
        <v>4</v>
      </c>
      <c r="L452" s="236">
        <v>95.40070032343769</v>
      </c>
      <c r="M452" s="236">
        <v>95.400700000000001</v>
      </c>
      <c r="N452" s="236" t="s">
        <v>4</v>
      </c>
      <c r="O452" s="236" t="s">
        <v>4</v>
      </c>
      <c r="P452" s="236" t="s">
        <v>4</v>
      </c>
      <c r="Q452" s="236" t="s">
        <v>4</v>
      </c>
      <c r="R452" s="236" t="s">
        <v>4</v>
      </c>
      <c r="S452" s="236" t="s">
        <v>4</v>
      </c>
      <c r="T452" s="236" t="s">
        <v>4</v>
      </c>
      <c r="U452" s="236" t="s">
        <v>4</v>
      </c>
      <c r="V452" s="236" t="s">
        <v>4</v>
      </c>
      <c r="W452" s="236" t="s">
        <v>4</v>
      </c>
      <c r="X452" s="291">
        <v>95.40070032343769</v>
      </c>
      <c r="Y452" s="236">
        <v>95.400700000000001</v>
      </c>
    </row>
    <row r="453" spans="1:25">
      <c r="A453" s="32" t="s">
        <v>23</v>
      </c>
      <c r="B453" s="32" t="s">
        <v>32</v>
      </c>
      <c r="C453" s="328" t="s">
        <v>504</v>
      </c>
      <c r="D453" s="235">
        <v>2.1544300000000001</v>
      </c>
      <c r="E453" s="48" t="s">
        <v>503</v>
      </c>
      <c r="F453" s="48" t="s">
        <v>493</v>
      </c>
      <c r="G453" s="48" t="s">
        <v>470</v>
      </c>
      <c r="H453" s="48" t="s">
        <v>11</v>
      </c>
      <c r="I453" s="48" t="s">
        <v>8</v>
      </c>
      <c r="J453" s="236">
        <v>80.772131792052164</v>
      </c>
      <c r="K453" s="236">
        <v>80.772130000000004</v>
      </c>
      <c r="L453" s="236" t="s">
        <v>4</v>
      </c>
      <c r="M453" s="236" t="s">
        <v>4</v>
      </c>
      <c r="N453" s="236" t="s">
        <v>4</v>
      </c>
      <c r="O453" s="236" t="s">
        <v>4</v>
      </c>
      <c r="P453" s="236" t="s">
        <v>4</v>
      </c>
      <c r="Q453" s="236" t="s">
        <v>4</v>
      </c>
      <c r="R453" s="236" t="s">
        <v>4</v>
      </c>
      <c r="S453" s="236" t="s">
        <v>4</v>
      </c>
      <c r="T453" s="236" t="s">
        <v>4</v>
      </c>
      <c r="U453" s="236" t="s">
        <v>4</v>
      </c>
      <c r="V453" s="236" t="s">
        <v>4</v>
      </c>
      <c r="W453" s="236" t="s">
        <v>4</v>
      </c>
      <c r="X453" s="291">
        <v>80.772131792052164</v>
      </c>
      <c r="Y453" s="236">
        <v>80.772130000000004</v>
      </c>
    </row>
    <row r="454" spans="1:25">
      <c r="A454" s="32" t="s">
        <v>23</v>
      </c>
      <c r="B454" s="32" t="s">
        <v>32</v>
      </c>
      <c r="C454" s="328" t="s">
        <v>505</v>
      </c>
      <c r="D454" s="235">
        <v>2.1544300000000001</v>
      </c>
      <c r="E454" s="48" t="s">
        <v>503</v>
      </c>
      <c r="F454" s="48" t="s">
        <v>493</v>
      </c>
      <c r="G454" s="48" t="s">
        <v>470</v>
      </c>
      <c r="H454" s="48" t="s">
        <v>11</v>
      </c>
      <c r="I454" s="48" t="s">
        <v>8</v>
      </c>
      <c r="J454" s="236">
        <v>107.24873776509835</v>
      </c>
      <c r="K454" s="236">
        <v>107.24874</v>
      </c>
      <c r="L454" s="236" t="s">
        <v>4</v>
      </c>
      <c r="M454" s="236" t="s">
        <v>4</v>
      </c>
      <c r="N454" s="236" t="s">
        <v>4</v>
      </c>
      <c r="O454" s="236" t="s">
        <v>4</v>
      </c>
      <c r="P454" s="236" t="s">
        <v>4</v>
      </c>
      <c r="Q454" s="236" t="s">
        <v>4</v>
      </c>
      <c r="R454" s="236" t="s">
        <v>4</v>
      </c>
      <c r="S454" s="236" t="s">
        <v>4</v>
      </c>
      <c r="T454" s="236" t="s">
        <v>4</v>
      </c>
      <c r="U454" s="236" t="s">
        <v>4</v>
      </c>
      <c r="V454" s="236" t="s">
        <v>4</v>
      </c>
      <c r="W454" s="236" t="s">
        <v>4</v>
      </c>
      <c r="X454" s="291">
        <v>107.24873776509835</v>
      </c>
      <c r="Y454" s="236">
        <v>107.24874</v>
      </c>
    </row>
    <row r="455" spans="1:25">
      <c r="A455" s="32" t="s">
        <v>23</v>
      </c>
      <c r="B455" s="32" t="s">
        <v>32</v>
      </c>
      <c r="C455" s="328" t="s">
        <v>506</v>
      </c>
      <c r="D455" s="235">
        <v>2.1544300000000001</v>
      </c>
      <c r="E455" s="48" t="s">
        <v>503</v>
      </c>
      <c r="F455" s="48" t="s">
        <v>493</v>
      </c>
      <c r="G455" s="48" t="s">
        <v>470</v>
      </c>
      <c r="H455" s="48" t="s">
        <v>11</v>
      </c>
      <c r="I455" s="48" t="s">
        <v>8</v>
      </c>
      <c r="J455" s="236">
        <v>100.23074389733438</v>
      </c>
      <c r="K455" s="236">
        <v>100.23074</v>
      </c>
      <c r="L455" s="236" t="s">
        <v>4</v>
      </c>
      <c r="M455" s="236" t="s">
        <v>4</v>
      </c>
      <c r="N455" s="236" t="s">
        <v>4</v>
      </c>
      <c r="O455" s="236" t="s">
        <v>4</v>
      </c>
      <c r="P455" s="236" t="s">
        <v>4</v>
      </c>
      <c r="Q455" s="236" t="s">
        <v>4</v>
      </c>
      <c r="R455" s="236" t="s">
        <v>4</v>
      </c>
      <c r="S455" s="236" t="s">
        <v>4</v>
      </c>
      <c r="T455" s="236" t="s">
        <v>4</v>
      </c>
      <c r="U455" s="236" t="s">
        <v>4</v>
      </c>
      <c r="V455" s="236" t="s">
        <v>4</v>
      </c>
      <c r="W455" s="236" t="s">
        <v>4</v>
      </c>
      <c r="X455" s="291">
        <v>100.23074389733438</v>
      </c>
      <c r="Y455" s="236">
        <v>100.23074</v>
      </c>
    </row>
    <row r="456" spans="1:25">
      <c r="A456" s="32" t="s">
        <v>19</v>
      </c>
      <c r="B456" s="32" t="s">
        <v>32</v>
      </c>
      <c r="C456" s="328" t="s">
        <v>507</v>
      </c>
      <c r="D456" s="235">
        <v>15</v>
      </c>
      <c r="E456" s="48" t="s">
        <v>507</v>
      </c>
      <c r="F456" s="48" t="s">
        <v>493</v>
      </c>
      <c r="G456" s="48" t="s">
        <v>470</v>
      </c>
      <c r="H456" s="48" t="s">
        <v>11</v>
      </c>
      <c r="I456" s="48" t="s">
        <v>8</v>
      </c>
      <c r="J456" s="236" t="s">
        <v>4</v>
      </c>
      <c r="K456" s="236" t="s">
        <v>4</v>
      </c>
      <c r="L456" s="236">
        <v>109.06349516542546</v>
      </c>
      <c r="M456" s="236">
        <v>109.0635</v>
      </c>
      <c r="N456" s="236" t="s">
        <v>4</v>
      </c>
      <c r="O456" s="236" t="s">
        <v>4</v>
      </c>
      <c r="P456" s="236" t="s">
        <v>4</v>
      </c>
      <c r="Q456" s="236" t="s">
        <v>4</v>
      </c>
      <c r="R456" s="236" t="s">
        <v>4</v>
      </c>
      <c r="S456" s="236" t="s">
        <v>4</v>
      </c>
      <c r="T456" s="236" t="s">
        <v>4</v>
      </c>
      <c r="U456" s="236" t="s">
        <v>4</v>
      </c>
      <c r="V456" s="236" t="s">
        <v>4</v>
      </c>
      <c r="W456" s="236" t="s">
        <v>4</v>
      </c>
      <c r="X456" s="291">
        <v>109.06349516542546</v>
      </c>
      <c r="Y456" s="236">
        <v>109.0635</v>
      </c>
    </row>
    <row r="457" spans="1:25">
      <c r="A457" s="32" t="s">
        <v>23</v>
      </c>
      <c r="B457" s="32" t="s">
        <v>32</v>
      </c>
      <c r="C457" s="328" t="s">
        <v>508</v>
      </c>
      <c r="D457" s="235">
        <v>2.4662099999999998</v>
      </c>
      <c r="E457" s="48" t="s">
        <v>507</v>
      </c>
      <c r="F457" s="48" t="s">
        <v>493</v>
      </c>
      <c r="G457" s="48" t="s">
        <v>470</v>
      </c>
      <c r="H457" s="48" t="s">
        <v>11</v>
      </c>
      <c r="I457" s="48" t="s">
        <v>8</v>
      </c>
      <c r="J457" s="236">
        <v>119.35682872238688</v>
      </c>
      <c r="K457" s="236">
        <v>119.35683</v>
      </c>
      <c r="L457" s="236" t="s">
        <v>4</v>
      </c>
      <c r="M457" s="236" t="s">
        <v>4</v>
      </c>
      <c r="N457" s="236" t="s">
        <v>4</v>
      </c>
      <c r="O457" s="236" t="s">
        <v>4</v>
      </c>
      <c r="P457" s="236" t="s">
        <v>4</v>
      </c>
      <c r="Q457" s="236" t="s">
        <v>4</v>
      </c>
      <c r="R457" s="236" t="s">
        <v>4</v>
      </c>
      <c r="S457" s="236" t="s">
        <v>4</v>
      </c>
      <c r="T457" s="236" t="s">
        <v>4</v>
      </c>
      <c r="U457" s="236" t="s">
        <v>4</v>
      </c>
      <c r="V457" s="236" t="s">
        <v>4</v>
      </c>
      <c r="W457" s="236" t="s">
        <v>4</v>
      </c>
      <c r="X457" s="291">
        <v>119.35682872238688</v>
      </c>
      <c r="Y457" s="236">
        <v>119.35683</v>
      </c>
    </row>
    <row r="458" spans="1:25">
      <c r="A458" s="32" t="s">
        <v>23</v>
      </c>
      <c r="B458" s="32" t="s">
        <v>32</v>
      </c>
      <c r="C458" s="328" t="s">
        <v>509</v>
      </c>
      <c r="D458" s="235">
        <v>2.4662099999999998</v>
      </c>
      <c r="E458" s="48" t="s">
        <v>507</v>
      </c>
      <c r="F458" s="48" t="s">
        <v>493</v>
      </c>
      <c r="G458" s="48" t="s">
        <v>470</v>
      </c>
      <c r="H458" s="48" t="s">
        <v>11</v>
      </c>
      <c r="I458" s="48" t="s">
        <v>8</v>
      </c>
      <c r="J458" s="236">
        <v>112.14886792287068</v>
      </c>
      <c r="K458" s="236">
        <v>112.14887</v>
      </c>
      <c r="L458" s="236" t="s">
        <v>4</v>
      </c>
      <c r="M458" s="236" t="s">
        <v>4</v>
      </c>
      <c r="N458" s="236" t="s">
        <v>4</v>
      </c>
      <c r="O458" s="236" t="s">
        <v>4</v>
      </c>
      <c r="P458" s="236" t="s">
        <v>4</v>
      </c>
      <c r="Q458" s="236" t="s">
        <v>4</v>
      </c>
      <c r="R458" s="236" t="s">
        <v>4</v>
      </c>
      <c r="S458" s="236" t="s">
        <v>4</v>
      </c>
      <c r="T458" s="236" t="s">
        <v>4</v>
      </c>
      <c r="U458" s="236" t="s">
        <v>4</v>
      </c>
      <c r="V458" s="236" t="s">
        <v>4</v>
      </c>
      <c r="W458" s="236" t="s">
        <v>4</v>
      </c>
      <c r="X458" s="291">
        <v>112.14886792287068</v>
      </c>
      <c r="Y458" s="236">
        <v>112.14887</v>
      </c>
    </row>
    <row r="459" spans="1:25">
      <c r="A459" s="32" t="s">
        <v>23</v>
      </c>
      <c r="B459" s="32" t="s">
        <v>32</v>
      </c>
      <c r="C459" s="328" t="s">
        <v>510</v>
      </c>
      <c r="D459" s="235">
        <v>2.4662099999999998</v>
      </c>
      <c r="E459" s="48" t="s">
        <v>507</v>
      </c>
      <c r="F459" s="48" t="s">
        <v>493</v>
      </c>
      <c r="G459" s="48" t="s">
        <v>470</v>
      </c>
      <c r="H459" s="48" t="s">
        <v>11</v>
      </c>
      <c r="I459" s="48" t="s">
        <v>8</v>
      </c>
      <c r="J459" s="236">
        <v>96.916131186313251</v>
      </c>
      <c r="K459" s="236">
        <v>96.916129999999995</v>
      </c>
      <c r="L459" s="236" t="s">
        <v>4</v>
      </c>
      <c r="M459" s="236" t="s">
        <v>4</v>
      </c>
      <c r="N459" s="236" t="s">
        <v>4</v>
      </c>
      <c r="O459" s="236" t="s">
        <v>4</v>
      </c>
      <c r="P459" s="236" t="s">
        <v>4</v>
      </c>
      <c r="Q459" s="236" t="s">
        <v>4</v>
      </c>
      <c r="R459" s="236" t="s">
        <v>4</v>
      </c>
      <c r="S459" s="236" t="s">
        <v>4</v>
      </c>
      <c r="T459" s="236" t="s">
        <v>4</v>
      </c>
      <c r="U459" s="236" t="s">
        <v>4</v>
      </c>
      <c r="V459" s="236" t="s">
        <v>4</v>
      </c>
      <c r="W459" s="236" t="s">
        <v>4</v>
      </c>
      <c r="X459" s="291">
        <v>96.916131186313251</v>
      </c>
      <c r="Y459" s="236">
        <v>96.916129999999995</v>
      </c>
    </row>
    <row r="460" spans="1:25">
      <c r="A460" s="32" t="s">
        <v>13</v>
      </c>
      <c r="B460" s="32" t="s">
        <v>4</v>
      </c>
      <c r="C460" s="328" t="s">
        <v>511</v>
      </c>
      <c r="D460" s="235">
        <v>119</v>
      </c>
      <c r="E460" s="48" t="s">
        <v>4</v>
      </c>
      <c r="F460" s="48" t="s">
        <v>4</v>
      </c>
      <c r="G460" s="48" t="s">
        <v>511</v>
      </c>
      <c r="H460" s="48" t="s">
        <v>11</v>
      </c>
      <c r="I460" s="48" t="s">
        <v>8</v>
      </c>
      <c r="J460" s="236" t="s">
        <v>4</v>
      </c>
      <c r="K460" s="236" t="s">
        <v>4</v>
      </c>
      <c r="L460" s="236" t="s">
        <v>4</v>
      </c>
      <c r="M460" s="236" t="s">
        <v>4</v>
      </c>
      <c r="N460" s="236" t="s">
        <v>4</v>
      </c>
      <c r="O460" s="236" t="s">
        <v>4</v>
      </c>
      <c r="P460" s="236">
        <v>111.68667077996062</v>
      </c>
      <c r="Q460" s="236">
        <v>111.68667000000001</v>
      </c>
      <c r="R460" s="236" t="s">
        <v>4</v>
      </c>
      <c r="S460" s="236" t="s">
        <v>4</v>
      </c>
      <c r="T460" s="236" t="s">
        <v>4</v>
      </c>
      <c r="U460" s="236" t="s">
        <v>4</v>
      </c>
      <c r="V460" s="236" t="s">
        <v>4</v>
      </c>
      <c r="W460" s="236" t="s">
        <v>4</v>
      </c>
      <c r="X460" s="291">
        <v>111.68667077996062</v>
      </c>
      <c r="Y460" s="236">
        <v>111.68667000000001</v>
      </c>
    </row>
    <row r="461" spans="1:25">
      <c r="A461" s="32" t="s">
        <v>16</v>
      </c>
      <c r="B461" s="32" t="s">
        <v>4</v>
      </c>
      <c r="C461" s="328" t="s">
        <v>513</v>
      </c>
      <c r="D461" s="235">
        <v>26</v>
      </c>
      <c r="E461" s="48" t="s">
        <v>4</v>
      </c>
      <c r="F461" s="48" t="s">
        <v>513</v>
      </c>
      <c r="G461" s="48" t="s">
        <v>511</v>
      </c>
      <c r="H461" s="48" t="s">
        <v>11</v>
      </c>
      <c r="I461" s="48" t="s">
        <v>8</v>
      </c>
      <c r="J461" s="236" t="s">
        <v>4</v>
      </c>
      <c r="K461" s="236" t="s">
        <v>4</v>
      </c>
      <c r="L461" s="236" t="s">
        <v>4</v>
      </c>
      <c r="M461" s="236" t="s">
        <v>4</v>
      </c>
      <c r="N461" s="236">
        <v>118.70385385047857</v>
      </c>
      <c r="O461" s="236">
        <v>118.70385</v>
      </c>
      <c r="P461" s="236" t="s">
        <v>4</v>
      </c>
      <c r="Q461" s="236" t="s">
        <v>4</v>
      </c>
      <c r="R461" s="236" t="s">
        <v>4</v>
      </c>
      <c r="S461" s="236" t="s">
        <v>4</v>
      </c>
      <c r="T461" s="236" t="s">
        <v>4</v>
      </c>
      <c r="U461" s="236" t="s">
        <v>4</v>
      </c>
      <c r="V461" s="236" t="s">
        <v>4</v>
      </c>
      <c r="W461" s="236" t="s">
        <v>4</v>
      </c>
      <c r="X461" s="291">
        <v>118.70385385047857</v>
      </c>
      <c r="Y461" s="236">
        <v>118.70385</v>
      </c>
    </row>
    <row r="462" spans="1:25">
      <c r="A462" s="32" t="s">
        <v>19</v>
      </c>
      <c r="B462" s="32" t="s">
        <v>32</v>
      </c>
      <c r="C462" s="328" t="s">
        <v>515</v>
      </c>
      <c r="D462" s="235">
        <v>3</v>
      </c>
      <c r="E462" s="48" t="s">
        <v>515</v>
      </c>
      <c r="F462" s="48" t="s">
        <v>513</v>
      </c>
      <c r="G462" s="48" t="s">
        <v>511</v>
      </c>
      <c r="H462" s="48" t="s">
        <v>11</v>
      </c>
      <c r="I462" s="48" t="s">
        <v>8</v>
      </c>
      <c r="J462" s="236" t="s">
        <v>4</v>
      </c>
      <c r="K462" s="236" t="s">
        <v>4</v>
      </c>
      <c r="L462" s="236">
        <v>114.87533998929601</v>
      </c>
      <c r="M462" s="236">
        <v>114.87533999999999</v>
      </c>
      <c r="N462" s="236" t="s">
        <v>4</v>
      </c>
      <c r="O462" s="236" t="s">
        <v>4</v>
      </c>
      <c r="P462" s="236" t="s">
        <v>4</v>
      </c>
      <c r="Q462" s="236" t="s">
        <v>4</v>
      </c>
      <c r="R462" s="236" t="s">
        <v>4</v>
      </c>
      <c r="S462" s="236" t="s">
        <v>4</v>
      </c>
      <c r="T462" s="236" t="s">
        <v>4</v>
      </c>
      <c r="U462" s="236" t="s">
        <v>4</v>
      </c>
      <c r="V462" s="236" t="s">
        <v>4</v>
      </c>
      <c r="W462" s="236" t="s">
        <v>4</v>
      </c>
      <c r="X462" s="291">
        <v>114.87533998929601</v>
      </c>
      <c r="Y462" s="236">
        <v>114.87533999999999</v>
      </c>
    </row>
    <row r="463" spans="1:25">
      <c r="A463" s="32" t="s">
        <v>23</v>
      </c>
      <c r="B463" s="32" t="s">
        <v>32</v>
      </c>
      <c r="C463" s="328" t="s">
        <v>516</v>
      </c>
      <c r="D463" s="235">
        <v>1.7320500000000001</v>
      </c>
      <c r="E463" s="48" t="s">
        <v>515</v>
      </c>
      <c r="F463" s="48" t="s">
        <v>513</v>
      </c>
      <c r="G463" s="48" t="s">
        <v>511</v>
      </c>
      <c r="H463" s="48" t="s">
        <v>11</v>
      </c>
      <c r="I463" s="48" t="s">
        <v>8</v>
      </c>
      <c r="J463" s="236">
        <v>120.77059669587518</v>
      </c>
      <c r="K463" s="236">
        <v>120.7706</v>
      </c>
      <c r="L463" s="236" t="s">
        <v>4</v>
      </c>
      <c r="M463" s="236" t="s">
        <v>4</v>
      </c>
      <c r="N463" s="236" t="s">
        <v>4</v>
      </c>
      <c r="O463" s="236" t="s">
        <v>4</v>
      </c>
      <c r="P463" s="236" t="s">
        <v>4</v>
      </c>
      <c r="Q463" s="236" t="s">
        <v>4</v>
      </c>
      <c r="R463" s="236" t="s">
        <v>4</v>
      </c>
      <c r="S463" s="236" t="s">
        <v>4</v>
      </c>
      <c r="T463" s="236" t="s">
        <v>4</v>
      </c>
      <c r="U463" s="236" t="s">
        <v>4</v>
      </c>
      <c r="V463" s="236" t="s">
        <v>4</v>
      </c>
      <c r="W463" s="236" t="s">
        <v>4</v>
      </c>
      <c r="X463" s="291">
        <v>120.77059669587518</v>
      </c>
      <c r="Y463" s="236">
        <v>120.7706</v>
      </c>
    </row>
    <row r="464" spans="1:25">
      <c r="A464" s="32" t="s">
        <v>23</v>
      </c>
      <c r="B464" s="32" t="s">
        <v>32</v>
      </c>
      <c r="C464" s="328" t="s">
        <v>517</v>
      </c>
      <c r="D464" s="235">
        <v>1.7320500000000001</v>
      </c>
      <c r="E464" s="48" t="s">
        <v>515</v>
      </c>
      <c r="F464" s="48" t="s">
        <v>513</v>
      </c>
      <c r="G464" s="48" t="s">
        <v>511</v>
      </c>
      <c r="H464" s="48" t="s">
        <v>11</v>
      </c>
      <c r="I464" s="48" t="s">
        <v>8</v>
      </c>
      <c r="J464" s="236">
        <v>109.26785243006968</v>
      </c>
      <c r="K464" s="236">
        <v>109.26785</v>
      </c>
      <c r="L464" s="236" t="s">
        <v>4</v>
      </c>
      <c r="M464" s="236" t="s">
        <v>4</v>
      </c>
      <c r="N464" s="236" t="s">
        <v>4</v>
      </c>
      <c r="O464" s="236" t="s">
        <v>4</v>
      </c>
      <c r="P464" s="236" t="s">
        <v>4</v>
      </c>
      <c r="Q464" s="236" t="s">
        <v>4</v>
      </c>
      <c r="R464" s="236" t="s">
        <v>4</v>
      </c>
      <c r="S464" s="236" t="s">
        <v>4</v>
      </c>
      <c r="T464" s="236" t="s">
        <v>4</v>
      </c>
      <c r="U464" s="236" t="s">
        <v>4</v>
      </c>
      <c r="V464" s="236" t="s">
        <v>4</v>
      </c>
      <c r="W464" s="236" t="s">
        <v>4</v>
      </c>
      <c r="X464" s="291">
        <v>109.26785243006968</v>
      </c>
      <c r="Y464" s="236">
        <v>109.26785</v>
      </c>
    </row>
    <row r="465" spans="1:25">
      <c r="A465" s="32" t="s">
        <v>19</v>
      </c>
      <c r="B465" s="32" t="s">
        <v>32</v>
      </c>
      <c r="C465" s="328" t="s">
        <v>518</v>
      </c>
      <c r="D465" s="235">
        <v>4</v>
      </c>
      <c r="E465" s="48" t="s">
        <v>518</v>
      </c>
      <c r="F465" s="48" t="s">
        <v>513</v>
      </c>
      <c r="G465" s="48" t="s">
        <v>511</v>
      </c>
      <c r="H465" s="48" t="s">
        <v>11</v>
      </c>
      <c r="I465" s="48" t="s">
        <v>8</v>
      </c>
      <c r="J465" s="236" t="s">
        <v>4</v>
      </c>
      <c r="K465" s="236" t="s">
        <v>4</v>
      </c>
      <c r="L465" s="236">
        <v>131.85000614344614</v>
      </c>
      <c r="M465" s="236">
        <v>131.85001</v>
      </c>
      <c r="N465" s="236" t="s">
        <v>4</v>
      </c>
      <c r="O465" s="236" t="s">
        <v>4</v>
      </c>
      <c r="P465" s="236" t="s">
        <v>4</v>
      </c>
      <c r="Q465" s="236" t="s">
        <v>4</v>
      </c>
      <c r="R465" s="236" t="s">
        <v>4</v>
      </c>
      <c r="S465" s="236" t="s">
        <v>4</v>
      </c>
      <c r="T465" s="236" t="s">
        <v>4</v>
      </c>
      <c r="U465" s="236" t="s">
        <v>4</v>
      </c>
      <c r="V465" s="236" t="s">
        <v>4</v>
      </c>
      <c r="W465" s="236" t="s">
        <v>4</v>
      </c>
      <c r="X465" s="291">
        <v>131.85000614344614</v>
      </c>
      <c r="Y465" s="236">
        <v>131.85001</v>
      </c>
    </row>
    <row r="466" spans="1:25">
      <c r="A466" s="32" t="s">
        <v>23</v>
      </c>
      <c r="B466" s="32" t="s">
        <v>32</v>
      </c>
      <c r="C466" s="328" t="s">
        <v>519</v>
      </c>
      <c r="D466" s="235">
        <v>1.5873999999999999</v>
      </c>
      <c r="E466" s="48" t="s">
        <v>518</v>
      </c>
      <c r="F466" s="48" t="s">
        <v>513</v>
      </c>
      <c r="G466" s="48" t="s">
        <v>511</v>
      </c>
      <c r="H466" s="48" t="s">
        <v>11</v>
      </c>
      <c r="I466" s="48" t="s">
        <v>8</v>
      </c>
      <c r="J466" s="236">
        <v>156.08484993095649</v>
      </c>
      <c r="K466" s="236">
        <v>156.08484999999999</v>
      </c>
      <c r="L466" s="236" t="s">
        <v>4</v>
      </c>
      <c r="M466" s="236" t="s">
        <v>4</v>
      </c>
      <c r="N466" s="236" t="s">
        <v>4</v>
      </c>
      <c r="O466" s="236" t="s">
        <v>4</v>
      </c>
      <c r="P466" s="236" t="s">
        <v>4</v>
      </c>
      <c r="Q466" s="236" t="s">
        <v>4</v>
      </c>
      <c r="R466" s="236" t="s">
        <v>4</v>
      </c>
      <c r="S466" s="236" t="s">
        <v>4</v>
      </c>
      <c r="T466" s="236" t="s">
        <v>4</v>
      </c>
      <c r="U466" s="236" t="s">
        <v>4</v>
      </c>
      <c r="V466" s="236" t="s">
        <v>4</v>
      </c>
      <c r="W466" s="236" t="s">
        <v>4</v>
      </c>
      <c r="X466" s="291">
        <v>156.08484993095649</v>
      </c>
      <c r="Y466" s="236">
        <v>156.08484999999999</v>
      </c>
    </row>
    <row r="467" spans="1:25">
      <c r="A467" s="32" t="s">
        <v>23</v>
      </c>
      <c r="B467" s="32" t="s">
        <v>32</v>
      </c>
      <c r="C467" s="328" t="s">
        <v>520</v>
      </c>
      <c r="D467" s="235">
        <v>1.5873999999999999</v>
      </c>
      <c r="E467" s="48" t="s">
        <v>518</v>
      </c>
      <c r="F467" s="48" t="s">
        <v>513</v>
      </c>
      <c r="G467" s="48" t="s">
        <v>511</v>
      </c>
      <c r="H467" s="48" t="s">
        <v>11</v>
      </c>
      <c r="I467" s="48" t="s">
        <v>8</v>
      </c>
      <c r="J467" s="236">
        <v>128.38504256619052</v>
      </c>
      <c r="K467" s="236">
        <v>128.38504</v>
      </c>
      <c r="L467" s="236" t="s">
        <v>4</v>
      </c>
      <c r="M467" s="236" t="s">
        <v>4</v>
      </c>
      <c r="N467" s="236" t="s">
        <v>4</v>
      </c>
      <c r="O467" s="236" t="s">
        <v>4</v>
      </c>
      <c r="P467" s="236" t="s">
        <v>4</v>
      </c>
      <c r="Q467" s="236" t="s">
        <v>4</v>
      </c>
      <c r="R467" s="236" t="s">
        <v>4</v>
      </c>
      <c r="S467" s="236" t="s">
        <v>4</v>
      </c>
      <c r="T467" s="236" t="s">
        <v>4</v>
      </c>
      <c r="U467" s="236" t="s">
        <v>4</v>
      </c>
      <c r="V467" s="236" t="s">
        <v>4</v>
      </c>
      <c r="W467" s="236" t="s">
        <v>4</v>
      </c>
      <c r="X467" s="291">
        <v>128.38504256619052</v>
      </c>
      <c r="Y467" s="236">
        <v>128.38504</v>
      </c>
    </row>
    <row r="468" spans="1:25">
      <c r="A468" s="32" t="s">
        <v>23</v>
      </c>
      <c r="B468" s="32" t="s">
        <v>32</v>
      </c>
      <c r="C468" s="328" t="s">
        <v>521</v>
      </c>
      <c r="D468" s="235">
        <v>1.5873999999999999</v>
      </c>
      <c r="E468" s="48" t="s">
        <v>518</v>
      </c>
      <c r="F468" s="48" t="s">
        <v>513</v>
      </c>
      <c r="G468" s="48" t="s">
        <v>511</v>
      </c>
      <c r="H468" s="48" t="s">
        <v>11</v>
      </c>
      <c r="I468" s="48" t="s">
        <v>8</v>
      </c>
      <c r="J468" s="236">
        <v>114.38400073265557</v>
      </c>
      <c r="K468" s="236">
        <v>114.384</v>
      </c>
      <c r="L468" s="236" t="s">
        <v>4</v>
      </c>
      <c r="M468" s="236" t="s">
        <v>4</v>
      </c>
      <c r="N468" s="236" t="s">
        <v>4</v>
      </c>
      <c r="O468" s="236" t="s">
        <v>4</v>
      </c>
      <c r="P468" s="236" t="s">
        <v>4</v>
      </c>
      <c r="Q468" s="236" t="s">
        <v>4</v>
      </c>
      <c r="R468" s="236" t="s">
        <v>4</v>
      </c>
      <c r="S468" s="236" t="s">
        <v>4</v>
      </c>
      <c r="T468" s="236" t="s">
        <v>4</v>
      </c>
      <c r="U468" s="236" t="s">
        <v>4</v>
      </c>
      <c r="V468" s="236" t="s">
        <v>4</v>
      </c>
      <c r="W468" s="236" t="s">
        <v>4</v>
      </c>
      <c r="X468" s="291">
        <v>114.38400073265557</v>
      </c>
      <c r="Y468" s="236">
        <v>114.384</v>
      </c>
    </row>
    <row r="469" spans="1:25">
      <c r="A469" s="32" t="s">
        <v>19</v>
      </c>
      <c r="B469" s="32" t="s">
        <v>32</v>
      </c>
      <c r="C469" s="328" t="s">
        <v>522</v>
      </c>
      <c r="D469" s="235">
        <v>2</v>
      </c>
      <c r="E469" s="48" t="s">
        <v>522</v>
      </c>
      <c r="F469" s="48" t="s">
        <v>513</v>
      </c>
      <c r="G469" s="48" t="s">
        <v>511</v>
      </c>
      <c r="H469" s="48" t="s">
        <v>11</v>
      </c>
      <c r="I469" s="48" t="s">
        <v>8</v>
      </c>
      <c r="J469" s="236" t="s">
        <v>4</v>
      </c>
      <c r="K469" s="236" t="s">
        <v>4</v>
      </c>
      <c r="L469" s="236">
        <v>144.38538524959048</v>
      </c>
      <c r="M469" s="236">
        <v>144.38539</v>
      </c>
      <c r="N469" s="236" t="s">
        <v>4</v>
      </c>
      <c r="O469" s="236" t="s">
        <v>4</v>
      </c>
      <c r="P469" s="236" t="s">
        <v>4</v>
      </c>
      <c r="Q469" s="236" t="s">
        <v>4</v>
      </c>
      <c r="R469" s="236" t="s">
        <v>4</v>
      </c>
      <c r="S469" s="236" t="s">
        <v>4</v>
      </c>
      <c r="T469" s="236" t="s">
        <v>4</v>
      </c>
      <c r="U469" s="236" t="s">
        <v>4</v>
      </c>
      <c r="V469" s="236" t="s">
        <v>4</v>
      </c>
      <c r="W469" s="236" t="s">
        <v>4</v>
      </c>
      <c r="X469" s="291">
        <v>144.38538524959048</v>
      </c>
      <c r="Y469" s="236">
        <v>144.38539</v>
      </c>
    </row>
    <row r="470" spans="1:25">
      <c r="A470" s="32" t="s">
        <v>23</v>
      </c>
      <c r="B470" s="32" t="s">
        <v>32</v>
      </c>
      <c r="C470" s="328" t="s">
        <v>523</v>
      </c>
      <c r="D470" s="235">
        <v>2</v>
      </c>
      <c r="E470" s="48" t="s">
        <v>522</v>
      </c>
      <c r="F470" s="48" t="s">
        <v>513</v>
      </c>
      <c r="G470" s="48" t="s">
        <v>511</v>
      </c>
      <c r="H470" s="48" t="s">
        <v>11</v>
      </c>
      <c r="I470" s="48" t="s">
        <v>8</v>
      </c>
      <c r="J470" s="236">
        <v>144.38538524959048</v>
      </c>
      <c r="K470" s="236">
        <v>144.38539</v>
      </c>
      <c r="L470" s="236" t="s">
        <v>4</v>
      </c>
      <c r="M470" s="236" t="s">
        <v>4</v>
      </c>
      <c r="N470" s="236" t="s">
        <v>4</v>
      </c>
      <c r="O470" s="236" t="s">
        <v>4</v>
      </c>
      <c r="P470" s="236" t="s">
        <v>4</v>
      </c>
      <c r="Q470" s="236" t="s">
        <v>4</v>
      </c>
      <c r="R470" s="236" t="s">
        <v>4</v>
      </c>
      <c r="S470" s="236" t="s">
        <v>4</v>
      </c>
      <c r="T470" s="236" t="s">
        <v>4</v>
      </c>
      <c r="U470" s="236" t="s">
        <v>4</v>
      </c>
      <c r="V470" s="236" t="s">
        <v>4</v>
      </c>
      <c r="W470" s="236" t="s">
        <v>4</v>
      </c>
      <c r="X470" s="291">
        <v>144.38538524959048</v>
      </c>
      <c r="Y470" s="236">
        <v>144.38539</v>
      </c>
    </row>
    <row r="471" spans="1:25">
      <c r="A471" s="32" t="s">
        <v>19</v>
      </c>
      <c r="B471" s="32" t="s">
        <v>32</v>
      </c>
      <c r="C471" s="328" t="s">
        <v>524</v>
      </c>
      <c r="D471" s="235">
        <v>3</v>
      </c>
      <c r="E471" s="48" t="s">
        <v>524</v>
      </c>
      <c r="F471" s="48" t="s">
        <v>513</v>
      </c>
      <c r="G471" s="48" t="s">
        <v>511</v>
      </c>
      <c r="H471" s="48" t="s">
        <v>11</v>
      </c>
      <c r="I471" s="48" t="s">
        <v>8</v>
      </c>
      <c r="J471" s="236" t="s">
        <v>4</v>
      </c>
      <c r="K471" s="236" t="s">
        <v>4</v>
      </c>
      <c r="L471" s="236">
        <v>115.3383069348691</v>
      </c>
      <c r="M471" s="236">
        <v>115.33831000000001</v>
      </c>
      <c r="N471" s="236" t="s">
        <v>4</v>
      </c>
      <c r="O471" s="236" t="s">
        <v>4</v>
      </c>
      <c r="P471" s="236" t="s">
        <v>4</v>
      </c>
      <c r="Q471" s="236" t="s">
        <v>4</v>
      </c>
      <c r="R471" s="236" t="s">
        <v>4</v>
      </c>
      <c r="S471" s="236" t="s">
        <v>4</v>
      </c>
      <c r="T471" s="236" t="s">
        <v>4</v>
      </c>
      <c r="U471" s="236" t="s">
        <v>4</v>
      </c>
      <c r="V471" s="236" t="s">
        <v>4</v>
      </c>
      <c r="W471" s="236" t="s">
        <v>4</v>
      </c>
      <c r="X471" s="291">
        <v>115.3383069348691</v>
      </c>
      <c r="Y471" s="236">
        <v>115.33831000000001</v>
      </c>
    </row>
    <row r="472" spans="1:25">
      <c r="A472" s="32" t="s">
        <v>23</v>
      </c>
      <c r="B472" s="32" t="s">
        <v>32</v>
      </c>
      <c r="C472" s="328" t="s">
        <v>525</v>
      </c>
      <c r="D472" s="235">
        <v>1.44225</v>
      </c>
      <c r="E472" s="48" t="s">
        <v>524</v>
      </c>
      <c r="F472" s="48" t="s">
        <v>513</v>
      </c>
      <c r="G472" s="48" t="s">
        <v>511</v>
      </c>
      <c r="H472" s="48" t="s">
        <v>11</v>
      </c>
      <c r="I472" s="48" t="s">
        <v>8</v>
      </c>
      <c r="J472" s="236">
        <v>104.83609334690631</v>
      </c>
      <c r="K472" s="236">
        <v>104.83609</v>
      </c>
      <c r="L472" s="236" t="s">
        <v>4</v>
      </c>
      <c r="M472" s="236" t="s">
        <v>4</v>
      </c>
      <c r="N472" s="236" t="s">
        <v>4</v>
      </c>
      <c r="O472" s="236" t="s">
        <v>4</v>
      </c>
      <c r="P472" s="236" t="s">
        <v>4</v>
      </c>
      <c r="Q472" s="236" t="s">
        <v>4</v>
      </c>
      <c r="R472" s="236" t="s">
        <v>4</v>
      </c>
      <c r="S472" s="236" t="s">
        <v>4</v>
      </c>
      <c r="T472" s="236" t="s">
        <v>4</v>
      </c>
      <c r="U472" s="236" t="s">
        <v>4</v>
      </c>
      <c r="V472" s="236" t="s">
        <v>4</v>
      </c>
      <c r="W472" s="236" t="s">
        <v>4</v>
      </c>
      <c r="X472" s="291">
        <v>104.83609334690631</v>
      </c>
      <c r="Y472" s="236">
        <v>104.83609</v>
      </c>
    </row>
    <row r="473" spans="1:25">
      <c r="A473" s="32" t="s">
        <v>23</v>
      </c>
      <c r="B473" s="32" t="s">
        <v>32</v>
      </c>
      <c r="C473" s="328" t="s">
        <v>526</v>
      </c>
      <c r="D473" s="235">
        <v>1.44225</v>
      </c>
      <c r="E473" s="48" t="s">
        <v>524</v>
      </c>
      <c r="F473" s="48" t="s">
        <v>513</v>
      </c>
      <c r="G473" s="48" t="s">
        <v>511</v>
      </c>
      <c r="H473" s="48" t="s">
        <v>11</v>
      </c>
      <c r="I473" s="48" t="s">
        <v>8</v>
      </c>
      <c r="J473" s="236">
        <v>130.58441154845008</v>
      </c>
      <c r="K473" s="236">
        <v>130.58440999999999</v>
      </c>
      <c r="L473" s="236" t="s">
        <v>4</v>
      </c>
      <c r="M473" s="236" t="s">
        <v>4</v>
      </c>
      <c r="N473" s="236" t="s">
        <v>4</v>
      </c>
      <c r="O473" s="236" t="s">
        <v>4</v>
      </c>
      <c r="P473" s="236" t="s">
        <v>4</v>
      </c>
      <c r="Q473" s="236" t="s">
        <v>4</v>
      </c>
      <c r="R473" s="236" t="s">
        <v>4</v>
      </c>
      <c r="S473" s="236" t="s">
        <v>4</v>
      </c>
      <c r="T473" s="236" t="s">
        <v>4</v>
      </c>
      <c r="U473" s="236" t="s">
        <v>4</v>
      </c>
      <c r="V473" s="236" t="s">
        <v>4</v>
      </c>
      <c r="W473" s="236" t="s">
        <v>4</v>
      </c>
      <c r="X473" s="291">
        <v>130.58441154845008</v>
      </c>
      <c r="Y473" s="236">
        <v>130.58440999999999</v>
      </c>
    </row>
    <row r="474" spans="1:25">
      <c r="A474" s="32" t="s">
        <v>23</v>
      </c>
      <c r="B474" s="32" t="s">
        <v>32</v>
      </c>
      <c r="C474" s="328" t="s">
        <v>527</v>
      </c>
      <c r="D474" s="235">
        <v>1.44225</v>
      </c>
      <c r="E474" s="48" t="s">
        <v>524</v>
      </c>
      <c r="F474" s="48" t="s">
        <v>513</v>
      </c>
      <c r="G474" s="48" t="s">
        <v>511</v>
      </c>
      <c r="H474" s="48" t="s">
        <v>11</v>
      </c>
      <c r="I474" s="48" t="s">
        <v>8</v>
      </c>
      <c r="J474" s="236">
        <v>112.07752992787518</v>
      </c>
      <c r="K474" s="236">
        <v>112.07753</v>
      </c>
      <c r="L474" s="236" t="s">
        <v>4</v>
      </c>
      <c r="M474" s="236" t="s">
        <v>4</v>
      </c>
      <c r="N474" s="236" t="s">
        <v>4</v>
      </c>
      <c r="O474" s="236" t="s">
        <v>4</v>
      </c>
      <c r="P474" s="236" t="s">
        <v>4</v>
      </c>
      <c r="Q474" s="236" t="s">
        <v>4</v>
      </c>
      <c r="R474" s="236" t="s">
        <v>4</v>
      </c>
      <c r="S474" s="236" t="s">
        <v>4</v>
      </c>
      <c r="T474" s="236" t="s">
        <v>4</v>
      </c>
      <c r="U474" s="236" t="s">
        <v>4</v>
      </c>
      <c r="V474" s="236" t="s">
        <v>4</v>
      </c>
      <c r="W474" s="236" t="s">
        <v>4</v>
      </c>
      <c r="X474" s="291">
        <v>112.07752992787518</v>
      </c>
      <c r="Y474" s="236">
        <v>112.07753</v>
      </c>
    </row>
    <row r="475" spans="1:25">
      <c r="A475" s="32" t="s">
        <v>19</v>
      </c>
      <c r="B475" s="32" t="s">
        <v>32</v>
      </c>
      <c r="C475" s="328" t="s">
        <v>528</v>
      </c>
      <c r="D475" s="235">
        <v>6</v>
      </c>
      <c r="E475" s="48" t="s">
        <v>528</v>
      </c>
      <c r="F475" s="48" t="s">
        <v>513</v>
      </c>
      <c r="G475" s="48" t="s">
        <v>511</v>
      </c>
      <c r="H475" s="48" t="s">
        <v>11</v>
      </c>
      <c r="I475" s="48" t="s">
        <v>8</v>
      </c>
      <c r="J475" s="236" t="s">
        <v>4</v>
      </c>
      <c r="K475" s="236" t="s">
        <v>4</v>
      </c>
      <c r="L475" s="236">
        <v>120.74869109225095</v>
      </c>
      <c r="M475" s="236">
        <v>120.74869</v>
      </c>
      <c r="N475" s="236" t="s">
        <v>4</v>
      </c>
      <c r="O475" s="236" t="s">
        <v>4</v>
      </c>
      <c r="P475" s="236" t="s">
        <v>4</v>
      </c>
      <c r="Q475" s="236" t="s">
        <v>4</v>
      </c>
      <c r="R475" s="236" t="s">
        <v>4</v>
      </c>
      <c r="S475" s="236" t="s">
        <v>4</v>
      </c>
      <c r="T475" s="236" t="s">
        <v>4</v>
      </c>
      <c r="U475" s="236" t="s">
        <v>4</v>
      </c>
      <c r="V475" s="236" t="s">
        <v>4</v>
      </c>
      <c r="W475" s="236" t="s">
        <v>4</v>
      </c>
      <c r="X475" s="291">
        <v>120.74869109225095</v>
      </c>
      <c r="Y475" s="236">
        <v>120.74869</v>
      </c>
    </row>
    <row r="476" spans="1:25">
      <c r="A476" s="32" t="s">
        <v>23</v>
      </c>
      <c r="B476" s="32" t="s">
        <v>32</v>
      </c>
      <c r="C476" s="328" t="s">
        <v>529</v>
      </c>
      <c r="D476" s="235">
        <v>1.8171200000000001</v>
      </c>
      <c r="E476" s="48" t="s">
        <v>528</v>
      </c>
      <c r="F476" s="48" t="s">
        <v>513</v>
      </c>
      <c r="G476" s="48" t="s">
        <v>511</v>
      </c>
      <c r="H476" s="48" t="s">
        <v>11</v>
      </c>
      <c r="I476" s="48" t="s">
        <v>8</v>
      </c>
      <c r="J476" s="236">
        <v>110.83189264725264</v>
      </c>
      <c r="K476" s="236">
        <v>110.83189</v>
      </c>
      <c r="L476" s="236" t="s">
        <v>4</v>
      </c>
      <c r="M476" s="236" t="s">
        <v>4</v>
      </c>
      <c r="N476" s="236" t="s">
        <v>4</v>
      </c>
      <c r="O476" s="236" t="s">
        <v>4</v>
      </c>
      <c r="P476" s="236" t="s">
        <v>4</v>
      </c>
      <c r="Q476" s="236" t="s">
        <v>4</v>
      </c>
      <c r="R476" s="236" t="s">
        <v>4</v>
      </c>
      <c r="S476" s="236" t="s">
        <v>4</v>
      </c>
      <c r="T476" s="236" t="s">
        <v>4</v>
      </c>
      <c r="U476" s="236" t="s">
        <v>4</v>
      </c>
      <c r="V476" s="236" t="s">
        <v>4</v>
      </c>
      <c r="W476" s="236" t="s">
        <v>4</v>
      </c>
      <c r="X476" s="291">
        <v>110.83189264725264</v>
      </c>
      <c r="Y476" s="236">
        <v>110.83189</v>
      </c>
    </row>
    <row r="477" spans="1:25">
      <c r="A477" s="32" t="s">
        <v>23</v>
      </c>
      <c r="B477" s="32" t="s">
        <v>32</v>
      </c>
      <c r="C477" s="328" t="s">
        <v>530</v>
      </c>
      <c r="D477" s="235">
        <v>1.8171200000000001</v>
      </c>
      <c r="E477" s="48" t="s">
        <v>528</v>
      </c>
      <c r="F477" s="48" t="s">
        <v>513</v>
      </c>
      <c r="G477" s="48" t="s">
        <v>511</v>
      </c>
      <c r="H477" s="48" t="s">
        <v>11</v>
      </c>
      <c r="I477" s="48" t="s">
        <v>8</v>
      </c>
      <c r="J477" s="236">
        <v>136.14187999451013</v>
      </c>
      <c r="K477" s="236">
        <v>136.14187999999999</v>
      </c>
      <c r="L477" s="236" t="s">
        <v>4</v>
      </c>
      <c r="M477" s="236" t="s">
        <v>4</v>
      </c>
      <c r="N477" s="236" t="s">
        <v>4</v>
      </c>
      <c r="O477" s="236" t="s">
        <v>4</v>
      </c>
      <c r="P477" s="236" t="s">
        <v>4</v>
      </c>
      <c r="Q477" s="236" t="s">
        <v>4</v>
      </c>
      <c r="R477" s="236" t="s">
        <v>4</v>
      </c>
      <c r="S477" s="236" t="s">
        <v>4</v>
      </c>
      <c r="T477" s="236" t="s">
        <v>4</v>
      </c>
      <c r="U477" s="236" t="s">
        <v>4</v>
      </c>
      <c r="V477" s="236" t="s">
        <v>4</v>
      </c>
      <c r="W477" s="236" t="s">
        <v>4</v>
      </c>
      <c r="X477" s="291">
        <v>136.14187999451013</v>
      </c>
      <c r="Y477" s="236">
        <v>136.14187999999999</v>
      </c>
    </row>
    <row r="478" spans="1:25">
      <c r="A478" s="32" t="s">
        <v>23</v>
      </c>
      <c r="B478" s="32" t="s">
        <v>32</v>
      </c>
      <c r="C478" s="328" t="s">
        <v>531</v>
      </c>
      <c r="D478" s="235">
        <v>1.8171200000000001</v>
      </c>
      <c r="E478" s="48" t="s">
        <v>528</v>
      </c>
      <c r="F478" s="48" t="s">
        <v>513</v>
      </c>
      <c r="G478" s="48" t="s">
        <v>511</v>
      </c>
      <c r="H478" s="48" t="s">
        <v>11</v>
      </c>
      <c r="I478" s="48" t="s">
        <v>8</v>
      </c>
      <c r="J478" s="236">
        <v>116.67849053286757</v>
      </c>
      <c r="K478" s="236">
        <v>116.67849</v>
      </c>
      <c r="L478" s="236" t="s">
        <v>4</v>
      </c>
      <c r="M478" s="236" t="s">
        <v>4</v>
      </c>
      <c r="N478" s="236" t="s">
        <v>4</v>
      </c>
      <c r="O478" s="236" t="s">
        <v>4</v>
      </c>
      <c r="P478" s="236" t="s">
        <v>4</v>
      </c>
      <c r="Q478" s="236" t="s">
        <v>4</v>
      </c>
      <c r="R478" s="236" t="s">
        <v>4</v>
      </c>
      <c r="S478" s="236" t="s">
        <v>4</v>
      </c>
      <c r="T478" s="236" t="s">
        <v>4</v>
      </c>
      <c r="U478" s="236" t="s">
        <v>4</v>
      </c>
      <c r="V478" s="236" t="s">
        <v>4</v>
      </c>
      <c r="W478" s="236" t="s">
        <v>4</v>
      </c>
      <c r="X478" s="291">
        <v>116.67849053286757</v>
      </c>
      <c r="Y478" s="236">
        <v>116.67849</v>
      </c>
    </row>
    <row r="479" spans="1:25">
      <c r="A479" s="32" t="s">
        <v>19</v>
      </c>
      <c r="B479" s="32" t="s">
        <v>32</v>
      </c>
      <c r="C479" s="328" t="s">
        <v>532</v>
      </c>
      <c r="D479" s="235">
        <v>8</v>
      </c>
      <c r="E479" s="48" t="s">
        <v>532</v>
      </c>
      <c r="F479" s="48" t="s">
        <v>513</v>
      </c>
      <c r="G479" s="48" t="s">
        <v>511</v>
      </c>
      <c r="H479" s="48" t="s">
        <v>11</v>
      </c>
      <c r="I479" s="48" t="s">
        <v>8</v>
      </c>
      <c r="J479" s="236" t="s">
        <v>4</v>
      </c>
      <c r="K479" s="236" t="s">
        <v>4</v>
      </c>
      <c r="L479" s="236">
        <v>106.87453971418454</v>
      </c>
      <c r="M479" s="236">
        <v>106.87454</v>
      </c>
      <c r="N479" s="236" t="s">
        <v>4</v>
      </c>
      <c r="O479" s="236" t="s">
        <v>4</v>
      </c>
      <c r="P479" s="236" t="s">
        <v>4</v>
      </c>
      <c r="Q479" s="236" t="s">
        <v>4</v>
      </c>
      <c r="R479" s="236" t="s">
        <v>4</v>
      </c>
      <c r="S479" s="236" t="s">
        <v>4</v>
      </c>
      <c r="T479" s="236" t="s">
        <v>4</v>
      </c>
      <c r="U479" s="236" t="s">
        <v>4</v>
      </c>
      <c r="V479" s="236" t="s">
        <v>4</v>
      </c>
      <c r="W479" s="236" t="s">
        <v>4</v>
      </c>
      <c r="X479" s="291">
        <v>106.87453971418454</v>
      </c>
      <c r="Y479" s="236">
        <v>106.87454</v>
      </c>
    </row>
    <row r="480" spans="1:25">
      <c r="A480" s="32" t="s">
        <v>23</v>
      </c>
      <c r="B480" s="32" t="s">
        <v>32</v>
      </c>
      <c r="C480" s="328" t="s">
        <v>533</v>
      </c>
      <c r="D480" s="235">
        <v>1.41421</v>
      </c>
      <c r="E480" s="48" t="s">
        <v>532</v>
      </c>
      <c r="F480" s="48" t="s">
        <v>513</v>
      </c>
      <c r="G480" s="48" t="s">
        <v>511</v>
      </c>
      <c r="H480" s="48" t="s">
        <v>11</v>
      </c>
      <c r="I480" s="48" t="s">
        <v>8</v>
      </c>
      <c r="J480" s="236">
        <v>110.28918560746982</v>
      </c>
      <c r="K480" s="236">
        <v>110.28919</v>
      </c>
      <c r="L480" s="236" t="s">
        <v>4</v>
      </c>
      <c r="M480" s="236" t="s">
        <v>4</v>
      </c>
      <c r="N480" s="236" t="s">
        <v>4</v>
      </c>
      <c r="O480" s="236" t="s">
        <v>4</v>
      </c>
      <c r="P480" s="236" t="s">
        <v>4</v>
      </c>
      <c r="Q480" s="236" t="s">
        <v>4</v>
      </c>
      <c r="R480" s="236" t="s">
        <v>4</v>
      </c>
      <c r="S480" s="236" t="s">
        <v>4</v>
      </c>
      <c r="T480" s="236" t="s">
        <v>4</v>
      </c>
      <c r="U480" s="236" t="s">
        <v>4</v>
      </c>
      <c r="V480" s="236" t="s">
        <v>4</v>
      </c>
      <c r="W480" s="236" t="s">
        <v>4</v>
      </c>
      <c r="X480" s="291">
        <v>110.28918560746982</v>
      </c>
      <c r="Y480" s="236">
        <v>110.28919</v>
      </c>
    </row>
    <row r="481" spans="1:25">
      <c r="A481" s="32" t="s">
        <v>23</v>
      </c>
      <c r="B481" s="32" t="s">
        <v>32</v>
      </c>
      <c r="C481" s="328" t="s">
        <v>534</v>
      </c>
      <c r="D481" s="235">
        <v>1.41421</v>
      </c>
      <c r="E481" s="48" t="s">
        <v>532</v>
      </c>
      <c r="F481" s="48" t="s">
        <v>513</v>
      </c>
      <c r="G481" s="48" t="s">
        <v>511</v>
      </c>
      <c r="H481" s="48" t="s">
        <v>11</v>
      </c>
      <c r="I481" s="48" t="s">
        <v>8</v>
      </c>
      <c r="J481" s="236">
        <v>89.123654273524309</v>
      </c>
      <c r="K481" s="236">
        <v>89.123649999999998</v>
      </c>
      <c r="L481" s="236" t="s">
        <v>4</v>
      </c>
      <c r="M481" s="236" t="s">
        <v>4</v>
      </c>
      <c r="N481" s="236" t="s">
        <v>4</v>
      </c>
      <c r="O481" s="236" t="s">
        <v>4</v>
      </c>
      <c r="P481" s="236" t="s">
        <v>4</v>
      </c>
      <c r="Q481" s="236" t="s">
        <v>4</v>
      </c>
      <c r="R481" s="236" t="s">
        <v>4</v>
      </c>
      <c r="S481" s="236" t="s">
        <v>4</v>
      </c>
      <c r="T481" s="236" t="s">
        <v>4</v>
      </c>
      <c r="U481" s="236" t="s">
        <v>4</v>
      </c>
      <c r="V481" s="236" t="s">
        <v>4</v>
      </c>
      <c r="W481" s="236" t="s">
        <v>4</v>
      </c>
      <c r="X481" s="291">
        <v>89.123654273524309</v>
      </c>
      <c r="Y481" s="236">
        <v>89.123649999999998</v>
      </c>
    </row>
    <row r="482" spans="1:25">
      <c r="A482" s="32" t="s">
        <v>23</v>
      </c>
      <c r="B482" s="32" t="s">
        <v>32</v>
      </c>
      <c r="C482" s="328" t="s">
        <v>535</v>
      </c>
      <c r="D482" s="235">
        <v>1.41421</v>
      </c>
      <c r="E482" s="48" t="s">
        <v>532</v>
      </c>
      <c r="F482" s="48" t="s">
        <v>513</v>
      </c>
      <c r="G482" s="48" t="s">
        <v>511</v>
      </c>
      <c r="H482" s="48" t="s">
        <v>11</v>
      </c>
      <c r="I482" s="48" t="s">
        <v>8</v>
      </c>
      <c r="J482" s="236">
        <v>97.023471153571933</v>
      </c>
      <c r="K482" s="236">
        <v>97.023470000000003</v>
      </c>
      <c r="L482" s="236" t="s">
        <v>4</v>
      </c>
      <c r="M482" s="236" t="s">
        <v>4</v>
      </c>
      <c r="N482" s="236" t="s">
        <v>4</v>
      </c>
      <c r="O482" s="236" t="s">
        <v>4</v>
      </c>
      <c r="P482" s="236" t="s">
        <v>4</v>
      </c>
      <c r="Q482" s="236" t="s">
        <v>4</v>
      </c>
      <c r="R482" s="236" t="s">
        <v>4</v>
      </c>
      <c r="S482" s="236" t="s">
        <v>4</v>
      </c>
      <c r="T482" s="236" t="s">
        <v>4</v>
      </c>
      <c r="U482" s="236" t="s">
        <v>4</v>
      </c>
      <c r="V482" s="236" t="s">
        <v>4</v>
      </c>
      <c r="W482" s="236" t="s">
        <v>4</v>
      </c>
      <c r="X482" s="291">
        <v>97.023471153571933</v>
      </c>
      <c r="Y482" s="236">
        <v>97.023470000000003</v>
      </c>
    </row>
    <row r="483" spans="1:25">
      <c r="A483" s="32" t="s">
        <v>23</v>
      </c>
      <c r="B483" s="32" t="s">
        <v>32</v>
      </c>
      <c r="C483" s="328" t="s">
        <v>536</v>
      </c>
      <c r="D483" s="235">
        <v>1.41421</v>
      </c>
      <c r="E483" s="48" t="s">
        <v>532</v>
      </c>
      <c r="F483" s="48" t="s">
        <v>513</v>
      </c>
      <c r="G483" s="48" t="s">
        <v>511</v>
      </c>
      <c r="H483" s="48" t="s">
        <v>11</v>
      </c>
      <c r="I483" s="48" t="s">
        <v>8</v>
      </c>
      <c r="J483" s="236">
        <v>120.24160018354355</v>
      </c>
      <c r="K483" s="236">
        <v>120.24160000000001</v>
      </c>
      <c r="L483" s="236" t="s">
        <v>4</v>
      </c>
      <c r="M483" s="236" t="s">
        <v>4</v>
      </c>
      <c r="N483" s="236" t="s">
        <v>4</v>
      </c>
      <c r="O483" s="236" t="s">
        <v>4</v>
      </c>
      <c r="P483" s="236" t="s">
        <v>4</v>
      </c>
      <c r="Q483" s="236" t="s">
        <v>4</v>
      </c>
      <c r="R483" s="236" t="s">
        <v>4</v>
      </c>
      <c r="S483" s="236" t="s">
        <v>4</v>
      </c>
      <c r="T483" s="236" t="s">
        <v>4</v>
      </c>
      <c r="U483" s="236" t="s">
        <v>4</v>
      </c>
      <c r="V483" s="236" t="s">
        <v>4</v>
      </c>
      <c r="W483" s="236" t="s">
        <v>4</v>
      </c>
      <c r="X483" s="291">
        <v>120.24160018354355</v>
      </c>
      <c r="Y483" s="236">
        <v>120.24160000000001</v>
      </c>
    </row>
    <row r="484" spans="1:25">
      <c r="A484" s="32" t="s">
        <v>23</v>
      </c>
      <c r="B484" s="32" t="s">
        <v>32</v>
      </c>
      <c r="C484" s="328" t="s">
        <v>537</v>
      </c>
      <c r="D484" s="235">
        <v>1.41421</v>
      </c>
      <c r="E484" s="48" t="s">
        <v>532</v>
      </c>
      <c r="F484" s="48" t="s">
        <v>513</v>
      </c>
      <c r="G484" s="48" t="s">
        <v>511</v>
      </c>
      <c r="H484" s="48" t="s">
        <v>11</v>
      </c>
      <c r="I484" s="48" t="s">
        <v>8</v>
      </c>
      <c r="J484" s="236">
        <v>101.89341780220524</v>
      </c>
      <c r="K484" s="236">
        <v>101.89342000000001</v>
      </c>
      <c r="L484" s="236" t="s">
        <v>4</v>
      </c>
      <c r="M484" s="236" t="s">
        <v>4</v>
      </c>
      <c r="N484" s="236" t="s">
        <v>4</v>
      </c>
      <c r="O484" s="236" t="s">
        <v>4</v>
      </c>
      <c r="P484" s="236" t="s">
        <v>4</v>
      </c>
      <c r="Q484" s="236" t="s">
        <v>4</v>
      </c>
      <c r="R484" s="236" t="s">
        <v>4</v>
      </c>
      <c r="S484" s="236" t="s">
        <v>4</v>
      </c>
      <c r="T484" s="236" t="s">
        <v>4</v>
      </c>
      <c r="U484" s="236" t="s">
        <v>4</v>
      </c>
      <c r="V484" s="236" t="s">
        <v>4</v>
      </c>
      <c r="W484" s="236" t="s">
        <v>4</v>
      </c>
      <c r="X484" s="291">
        <v>101.89341780220524</v>
      </c>
      <c r="Y484" s="236">
        <v>101.89342000000001</v>
      </c>
    </row>
    <row r="485" spans="1:25">
      <c r="A485" s="32" t="s">
        <v>23</v>
      </c>
      <c r="B485" s="32" t="s">
        <v>32</v>
      </c>
      <c r="C485" s="328" t="s">
        <v>538</v>
      </c>
      <c r="D485" s="235">
        <v>1.41421</v>
      </c>
      <c r="E485" s="48" t="s">
        <v>532</v>
      </c>
      <c r="F485" s="48" t="s">
        <v>513</v>
      </c>
      <c r="G485" s="48" t="s">
        <v>511</v>
      </c>
      <c r="H485" s="48" t="s">
        <v>11</v>
      </c>
      <c r="I485" s="48" t="s">
        <v>8</v>
      </c>
      <c r="J485" s="236">
        <v>127.53868756180081</v>
      </c>
      <c r="K485" s="236">
        <v>127.53869</v>
      </c>
      <c r="L485" s="236" t="s">
        <v>4</v>
      </c>
      <c r="M485" s="236" t="s">
        <v>4</v>
      </c>
      <c r="N485" s="236" t="s">
        <v>4</v>
      </c>
      <c r="O485" s="236" t="s">
        <v>4</v>
      </c>
      <c r="P485" s="236" t="s">
        <v>4</v>
      </c>
      <c r="Q485" s="236" t="s">
        <v>4</v>
      </c>
      <c r="R485" s="236" t="s">
        <v>4</v>
      </c>
      <c r="S485" s="236" t="s">
        <v>4</v>
      </c>
      <c r="T485" s="236" t="s">
        <v>4</v>
      </c>
      <c r="U485" s="236" t="s">
        <v>4</v>
      </c>
      <c r="V485" s="236" t="s">
        <v>4</v>
      </c>
      <c r="W485" s="236" t="s">
        <v>4</v>
      </c>
      <c r="X485" s="291">
        <v>127.53868756180081</v>
      </c>
      <c r="Y485" s="236">
        <v>127.53869</v>
      </c>
    </row>
    <row r="486" spans="1:25">
      <c r="A486" s="32" t="s">
        <v>16</v>
      </c>
      <c r="B486" s="32" t="s">
        <v>4</v>
      </c>
      <c r="C486" s="328" t="s">
        <v>539</v>
      </c>
      <c r="D486" s="235">
        <v>59</v>
      </c>
      <c r="E486" s="48" t="s">
        <v>4</v>
      </c>
      <c r="F486" s="48" t="s">
        <v>539</v>
      </c>
      <c r="G486" s="48" t="s">
        <v>511</v>
      </c>
      <c r="H486" s="48" t="s">
        <v>11</v>
      </c>
      <c r="I486" s="48" t="s">
        <v>8</v>
      </c>
      <c r="J486" s="236" t="s">
        <v>4</v>
      </c>
      <c r="K486" s="236" t="s">
        <v>4</v>
      </c>
      <c r="L486" s="236" t="s">
        <v>4</v>
      </c>
      <c r="M486" s="236" t="s">
        <v>4</v>
      </c>
      <c r="N486" s="236">
        <v>111.14600163917552</v>
      </c>
      <c r="O486" s="236">
        <v>111.146</v>
      </c>
      <c r="P486" s="236" t="s">
        <v>4</v>
      </c>
      <c r="Q486" s="236" t="s">
        <v>4</v>
      </c>
      <c r="R486" s="236" t="s">
        <v>4</v>
      </c>
      <c r="S486" s="236" t="s">
        <v>4</v>
      </c>
      <c r="T486" s="236" t="s">
        <v>4</v>
      </c>
      <c r="U486" s="236" t="s">
        <v>4</v>
      </c>
      <c r="V486" s="236" t="s">
        <v>4</v>
      </c>
      <c r="W486" s="236" t="s">
        <v>4</v>
      </c>
      <c r="X486" s="291">
        <v>111.14600163917552</v>
      </c>
      <c r="Y486" s="236">
        <v>111.146</v>
      </c>
    </row>
    <row r="487" spans="1:25">
      <c r="A487" s="32" t="s">
        <v>19</v>
      </c>
      <c r="B487" s="32" t="s">
        <v>32</v>
      </c>
      <c r="C487" s="328" t="s">
        <v>541</v>
      </c>
      <c r="D487" s="235">
        <v>12</v>
      </c>
      <c r="E487" s="48" t="s">
        <v>541</v>
      </c>
      <c r="F487" s="48" t="s">
        <v>539</v>
      </c>
      <c r="G487" s="48" t="s">
        <v>511</v>
      </c>
      <c r="H487" s="48" t="s">
        <v>11</v>
      </c>
      <c r="I487" s="48" t="s">
        <v>8</v>
      </c>
      <c r="J487" s="236" t="s">
        <v>4</v>
      </c>
      <c r="K487" s="236" t="s">
        <v>4</v>
      </c>
      <c r="L487" s="236">
        <v>113.2605721233617</v>
      </c>
      <c r="M487" s="236">
        <v>113.26057</v>
      </c>
      <c r="N487" s="236" t="s">
        <v>4</v>
      </c>
      <c r="O487" s="236" t="s">
        <v>4</v>
      </c>
      <c r="P487" s="236" t="s">
        <v>4</v>
      </c>
      <c r="Q487" s="236" t="s">
        <v>4</v>
      </c>
      <c r="R487" s="236" t="s">
        <v>4</v>
      </c>
      <c r="S487" s="236" t="s">
        <v>4</v>
      </c>
      <c r="T487" s="236" t="s">
        <v>4</v>
      </c>
      <c r="U487" s="236" t="s">
        <v>4</v>
      </c>
      <c r="V487" s="236" t="s">
        <v>4</v>
      </c>
      <c r="W487" s="236" t="s">
        <v>4</v>
      </c>
      <c r="X487" s="291">
        <v>113.2605721233617</v>
      </c>
      <c r="Y487" s="236">
        <v>113.26057</v>
      </c>
    </row>
    <row r="488" spans="1:25">
      <c r="A488" s="32" t="s">
        <v>23</v>
      </c>
      <c r="B488" s="32" t="s">
        <v>32</v>
      </c>
      <c r="C488" s="328" t="s">
        <v>542</v>
      </c>
      <c r="D488" s="235">
        <v>1.64375</v>
      </c>
      <c r="E488" s="48" t="s">
        <v>541</v>
      </c>
      <c r="F488" s="48" t="s">
        <v>539</v>
      </c>
      <c r="G488" s="48" t="s">
        <v>511</v>
      </c>
      <c r="H488" s="48" t="s">
        <v>11</v>
      </c>
      <c r="I488" s="48" t="s">
        <v>8</v>
      </c>
      <c r="J488" s="236">
        <v>124.40047699726654</v>
      </c>
      <c r="K488" s="236">
        <v>124.40048</v>
      </c>
      <c r="L488" s="236" t="s">
        <v>4</v>
      </c>
      <c r="M488" s="236" t="s">
        <v>4</v>
      </c>
      <c r="N488" s="236" t="s">
        <v>4</v>
      </c>
      <c r="O488" s="236" t="s">
        <v>4</v>
      </c>
      <c r="P488" s="236" t="s">
        <v>4</v>
      </c>
      <c r="Q488" s="236" t="s">
        <v>4</v>
      </c>
      <c r="R488" s="236" t="s">
        <v>4</v>
      </c>
      <c r="S488" s="236" t="s">
        <v>4</v>
      </c>
      <c r="T488" s="236" t="s">
        <v>4</v>
      </c>
      <c r="U488" s="236" t="s">
        <v>4</v>
      </c>
      <c r="V488" s="236" t="s">
        <v>4</v>
      </c>
      <c r="W488" s="236" t="s">
        <v>4</v>
      </c>
      <c r="X488" s="291">
        <v>124.40047699726654</v>
      </c>
      <c r="Y488" s="236">
        <v>124.40048</v>
      </c>
    </row>
    <row r="489" spans="1:25">
      <c r="A489" s="32" t="s">
        <v>23</v>
      </c>
      <c r="B489" s="32" t="s">
        <v>32</v>
      </c>
      <c r="C489" s="328" t="s">
        <v>543</v>
      </c>
      <c r="D489" s="235">
        <v>1.64375</v>
      </c>
      <c r="E489" s="48" t="s">
        <v>541</v>
      </c>
      <c r="F489" s="48" t="s">
        <v>539</v>
      </c>
      <c r="G489" s="48" t="s">
        <v>511</v>
      </c>
      <c r="H489" s="48" t="s">
        <v>11</v>
      </c>
      <c r="I489" s="48" t="s">
        <v>8</v>
      </c>
      <c r="J489" s="236">
        <v>130.50447780504956</v>
      </c>
      <c r="K489" s="236">
        <v>130.50448</v>
      </c>
      <c r="L489" s="236" t="s">
        <v>4</v>
      </c>
      <c r="M489" s="236" t="s">
        <v>4</v>
      </c>
      <c r="N489" s="236" t="s">
        <v>4</v>
      </c>
      <c r="O489" s="236" t="s">
        <v>4</v>
      </c>
      <c r="P489" s="236" t="s">
        <v>4</v>
      </c>
      <c r="Q489" s="236" t="s">
        <v>4</v>
      </c>
      <c r="R489" s="236" t="s">
        <v>4</v>
      </c>
      <c r="S489" s="236" t="s">
        <v>4</v>
      </c>
      <c r="T489" s="236" t="s">
        <v>4</v>
      </c>
      <c r="U489" s="236" t="s">
        <v>4</v>
      </c>
      <c r="V489" s="236" t="s">
        <v>4</v>
      </c>
      <c r="W489" s="236" t="s">
        <v>4</v>
      </c>
      <c r="X489" s="291">
        <v>130.50447780504956</v>
      </c>
      <c r="Y489" s="236">
        <v>130.50448</v>
      </c>
    </row>
    <row r="490" spans="1:25">
      <c r="A490" s="32" t="s">
        <v>23</v>
      </c>
      <c r="B490" s="32" t="s">
        <v>32</v>
      </c>
      <c r="C490" s="328" t="s">
        <v>544</v>
      </c>
      <c r="D490" s="235">
        <v>1.64375</v>
      </c>
      <c r="E490" s="48" t="s">
        <v>541</v>
      </c>
      <c r="F490" s="48" t="s">
        <v>539</v>
      </c>
      <c r="G490" s="48" t="s">
        <v>511</v>
      </c>
      <c r="H490" s="48" t="s">
        <v>11</v>
      </c>
      <c r="I490" s="48" t="s">
        <v>8</v>
      </c>
      <c r="J490" s="236">
        <v>108.67355999696002</v>
      </c>
      <c r="K490" s="236">
        <v>108.67355999999999</v>
      </c>
      <c r="L490" s="236" t="s">
        <v>4</v>
      </c>
      <c r="M490" s="236" t="s">
        <v>4</v>
      </c>
      <c r="N490" s="236" t="s">
        <v>4</v>
      </c>
      <c r="O490" s="236" t="s">
        <v>4</v>
      </c>
      <c r="P490" s="236" t="s">
        <v>4</v>
      </c>
      <c r="Q490" s="236" t="s">
        <v>4</v>
      </c>
      <c r="R490" s="236" t="s">
        <v>4</v>
      </c>
      <c r="S490" s="236" t="s">
        <v>4</v>
      </c>
      <c r="T490" s="236" t="s">
        <v>4</v>
      </c>
      <c r="U490" s="236" t="s">
        <v>4</v>
      </c>
      <c r="V490" s="236" t="s">
        <v>4</v>
      </c>
      <c r="W490" s="236" t="s">
        <v>4</v>
      </c>
      <c r="X490" s="291">
        <v>108.67355999696002</v>
      </c>
      <c r="Y490" s="236">
        <v>108.67355999999999</v>
      </c>
    </row>
    <row r="491" spans="1:25">
      <c r="A491" s="32" t="s">
        <v>23</v>
      </c>
      <c r="B491" s="32" t="s">
        <v>32</v>
      </c>
      <c r="C491" s="328" t="s">
        <v>545</v>
      </c>
      <c r="D491" s="235">
        <v>1.64375</v>
      </c>
      <c r="E491" s="48" t="s">
        <v>541</v>
      </c>
      <c r="F491" s="48" t="s">
        <v>539</v>
      </c>
      <c r="G491" s="48" t="s">
        <v>511</v>
      </c>
      <c r="H491" s="48" t="s">
        <v>11</v>
      </c>
      <c r="I491" s="48" t="s">
        <v>8</v>
      </c>
      <c r="J491" s="236">
        <v>103.36124203728819</v>
      </c>
      <c r="K491" s="236">
        <v>103.36124</v>
      </c>
      <c r="L491" s="236" t="s">
        <v>4</v>
      </c>
      <c r="M491" s="236" t="s">
        <v>4</v>
      </c>
      <c r="N491" s="236" t="s">
        <v>4</v>
      </c>
      <c r="O491" s="236" t="s">
        <v>4</v>
      </c>
      <c r="P491" s="236" t="s">
        <v>4</v>
      </c>
      <c r="Q491" s="236" t="s">
        <v>4</v>
      </c>
      <c r="R491" s="236" t="s">
        <v>4</v>
      </c>
      <c r="S491" s="236" t="s">
        <v>4</v>
      </c>
      <c r="T491" s="236" t="s">
        <v>4</v>
      </c>
      <c r="U491" s="236" t="s">
        <v>4</v>
      </c>
      <c r="V491" s="236" t="s">
        <v>4</v>
      </c>
      <c r="W491" s="236" t="s">
        <v>4</v>
      </c>
      <c r="X491" s="291">
        <v>103.36124203728819</v>
      </c>
      <c r="Y491" s="236">
        <v>103.36124</v>
      </c>
    </row>
    <row r="492" spans="1:25">
      <c r="A492" s="32" t="s">
        <v>23</v>
      </c>
      <c r="B492" s="32" t="s">
        <v>32</v>
      </c>
      <c r="C492" s="328" t="s">
        <v>546</v>
      </c>
      <c r="D492" s="235">
        <v>1.64375</v>
      </c>
      <c r="E492" s="48" t="s">
        <v>541</v>
      </c>
      <c r="F492" s="48" t="s">
        <v>539</v>
      </c>
      <c r="G492" s="48" t="s">
        <v>511</v>
      </c>
      <c r="H492" s="48" t="s">
        <v>11</v>
      </c>
      <c r="I492" s="48" t="s">
        <v>8</v>
      </c>
      <c r="J492" s="236">
        <v>102.20324452527061</v>
      </c>
      <c r="K492" s="236">
        <v>102.20323999999999</v>
      </c>
      <c r="L492" s="236" t="s">
        <v>4</v>
      </c>
      <c r="M492" s="236" t="s">
        <v>4</v>
      </c>
      <c r="N492" s="236" t="s">
        <v>4</v>
      </c>
      <c r="O492" s="236" t="s">
        <v>4</v>
      </c>
      <c r="P492" s="236" t="s">
        <v>4</v>
      </c>
      <c r="Q492" s="236" t="s">
        <v>4</v>
      </c>
      <c r="R492" s="236" t="s">
        <v>4</v>
      </c>
      <c r="S492" s="236" t="s">
        <v>4</v>
      </c>
      <c r="T492" s="236" t="s">
        <v>4</v>
      </c>
      <c r="U492" s="236" t="s">
        <v>4</v>
      </c>
      <c r="V492" s="236" t="s">
        <v>4</v>
      </c>
      <c r="W492" s="236" t="s">
        <v>4</v>
      </c>
      <c r="X492" s="291">
        <v>102.20324452527061</v>
      </c>
      <c r="Y492" s="236">
        <v>102.20323999999999</v>
      </c>
    </row>
    <row r="493" spans="1:25">
      <c r="A493" s="32" t="s">
        <v>19</v>
      </c>
      <c r="B493" s="32" t="s">
        <v>32</v>
      </c>
      <c r="C493" s="328" t="s">
        <v>547</v>
      </c>
      <c r="D493" s="235">
        <v>3</v>
      </c>
      <c r="E493" s="48" t="s">
        <v>547</v>
      </c>
      <c r="F493" s="48" t="s">
        <v>539</v>
      </c>
      <c r="G493" s="48" t="s">
        <v>511</v>
      </c>
      <c r="H493" s="48" t="s">
        <v>11</v>
      </c>
      <c r="I493" s="48" t="s">
        <v>8</v>
      </c>
      <c r="J493" s="236" t="s">
        <v>4</v>
      </c>
      <c r="K493" s="236" t="s">
        <v>4</v>
      </c>
      <c r="L493" s="236">
        <v>121.58996893596482</v>
      </c>
      <c r="M493" s="236">
        <v>121.58996999999999</v>
      </c>
      <c r="N493" s="236" t="s">
        <v>4</v>
      </c>
      <c r="O493" s="236" t="s">
        <v>4</v>
      </c>
      <c r="P493" s="236" t="s">
        <v>4</v>
      </c>
      <c r="Q493" s="236" t="s">
        <v>4</v>
      </c>
      <c r="R493" s="236" t="s">
        <v>4</v>
      </c>
      <c r="S493" s="236" t="s">
        <v>4</v>
      </c>
      <c r="T493" s="236" t="s">
        <v>4</v>
      </c>
      <c r="U493" s="236" t="s">
        <v>4</v>
      </c>
      <c r="V493" s="236" t="s">
        <v>4</v>
      </c>
      <c r="W493" s="236" t="s">
        <v>4</v>
      </c>
      <c r="X493" s="291">
        <v>121.58996893596482</v>
      </c>
      <c r="Y493" s="236">
        <v>121.58996999999999</v>
      </c>
    </row>
    <row r="494" spans="1:25">
      <c r="A494" s="32" t="s">
        <v>23</v>
      </c>
      <c r="B494" s="32" t="s">
        <v>32</v>
      </c>
      <c r="C494" s="328" t="s">
        <v>548</v>
      </c>
      <c r="D494" s="235">
        <v>1.7320500000000001</v>
      </c>
      <c r="E494" s="48" t="s">
        <v>547</v>
      </c>
      <c r="F494" s="48" t="s">
        <v>539</v>
      </c>
      <c r="G494" s="48" t="s">
        <v>511</v>
      </c>
      <c r="H494" s="48" t="s">
        <v>11</v>
      </c>
      <c r="I494" s="48" t="s">
        <v>8</v>
      </c>
      <c r="J494" s="236">
        <v>134.23373337004557</v>
      </c>
      <c r="K494" s="236">
        <v>134.23373000000001</v>
      </c>
      <c r="L494" s="236" t="s">
        <v>4</v>
      </c>
      <c r="M494" s="236" t="s">
        <v>4</v>
      </c>
      <c r="N494" s="236" t="s">
        <v>4</v>
      </c>
      <c r="O494" s="236" t="s">
        <v>4</v>
      </c>
      <c r="P494" s="236" t="s">
        <v>4</v>
      </c>
      <c r="Q494" s="236" t="s">
        <v>4</v>
      </c>
      <c r="R494" s="236" t="s">
        <v>4</v>
      </c>
      <c r="S494" s="236" t="s">
        <v>4</v>
      </c>
      <c r="T494" s="236" t="s">
        <v>4</v>
      </c>
      <c r="U494" s="236" t="s">
        <v>4</v>
      </c>
      <c r="V494" s="236" t="s">
        <v>4</v>
      </c>
      <c r="W494" s="236" t="s">
        <v>4</v>
      </c>
      <c r="X494" s="291">
        <v>134.23373337004557</v>
      </c>
      <c r="Y494" s="236">
        <v>134.23373000000001</v>
      </c>
    </row>
    <row r="495" spans="1:25">
      <c r="A495" s="32" t="s">
        <v>23</v>
      </c>
      <c r="B495" s="32" t="s">
        <v>32</v>
      </c>
      <c r="C495" s="328" t="s">
        <v>549</v>
      </c>
      <c r="D495" s="235">
        <v>1.7320500000000001</v>
      </c>
      <c r="E495" s="48" t="s">
        <v>547</v>
      </c>
      <c r="F495" s="48" t="s">
        <v>539</v>
      </c>
      <c r="G495" s="48" t="s">
        <v>511</v>
      </c>
      <c r="H495" s="48" t="s">
        <v>11</v>
      </c>
      <c r="I495" s="48" t="s">
        <v>8</v>
      </c>
      <c r="J495" s="236">
        <v>110.13714790374732</v>
      </c>
      <c r="K495" s="236">
        <v>110.13715000000001</v>
      </c>
      <c r="L495" s="236" t="s">
        <v>4</v>
      </c>
      <c r="M495" s="236" t="s">
        <v>4</v>
      </c>
      <c r="N495" s="236" t="s">
        <v>4</v>
      </c>
      <c r="O495" s="236" t="s">
        <v>4</v>
      </c>
      <c r="P495" s="236" t="s">
        <v>4</v>
      </c>
      <c r="Q495" s="236" t="s">
        <v>4</v>
      </c>
      <c r="R495" s="236" t="s">
        <v>4</v>
      </c>
      <c r="S495" s="236" t="s">
        <v>4</v>
      </c>
      <c r="T495" s="236" t="s">
        <v>4</v>
      </c>
      <c r="U495" s="236" t="s">
        <v>4</v>
      </c>
      <c r="V495" s="236" t="s">
        <v>4</v>
      </c>
      <c r="W495" s="236" t="s">
        <v>4</v>
      </c>
      <c r="X495" s="291">
        <v>110.13714790374732</v>
      </c>
      <c r="Y495" s="236">
        <v>110.13715000000001</v>
      </c>
    </row>
    <row r="496" spans="1:25">
      <c r="A496" s="32" t="s">
        <v>19</v>
      </c>
      <c r="B496" s="32" t="s">
        <v>32</v>
      </c>
      <c r="C496" s="328" t="s">
        <v>550</v>
      </c>
      <c r="D496" s="235">
        <v>14</v>
      </c>
      <c r="E496" s="48" t="s">
        <v>550</v>
      </c>
      <c r="F496" s="48" t="s">
        <v>539</v>
      </c>
      <c r="G496" s="48" t="s">
        <v>511</v>
      </c>
      <c r="H496" s="48" t="s">
        <v>11</v>
      </c>
      <c r="I496" s="48" t="s">
        <v>8</v>
      </c>
      <c r="J496" s="236" t="s">
        <v>4</v>
      </c>
      <c r="K496" s="236" t="s">
        <v>4</v>
      </c>
      <c r="L496" s="236">
        <v>135.6588472628776</v>
      </c>
      <c r="M496" s="236">
        <v>135.65885</v>
      </c>
      <c r="N496" s="236" t="s">
        <v>4</v>
      </c>
      <c r="O496" s="236" t="s">
        <v>4</v>
      </c>
      <c r="P496" s="236" t="s">
        <v>4</v>
      </c>
      <c r="Q496" s="236" t="s">
        <v>4</v>
      </c>
      <c r="R496" s="236" t="s">
        <v>4</v>
      </c>
      <c r="S496" s="236" t="s">
        <v>4</v>
      </c>
      <c r="T496" s="236" t="s">
        <v>4</v>
      </c>
      <c r="U496" s="236" t="s">
        <v>4</v>
      </c>
      <c r="V496" s="236" t="s">
        <v>4</v>
      </c>
      <c r="W496" s="236" t="s">
        <v>4</v>
      </c>
      <c r="X496" s="291">
        <v>135.6588472628776</v>
      </c>
      <c r="Y496" s="236">
        <v>135.65885</v>
      </c>
    </row>
    <row r="497" spans="1:25">
      <c r="A497" s="32" t="s">
        <v>23</v>
      </c>
      <c r="B497" s="32" t="s">
        <v>32</v>
      </c>
      <c r="C497" s="328" t="s">
        <v>551</v>
      </c>
      <c r="D497" s="235">
        <v>2.4101400000000002</v>
      </c>
      <c r="E497" s="48" t="s">
        <v>550</v>
      </c>
      <c r="F497" s="48" t="s">
        <v>539</v>
      </c>
      <c r="G497" s="48" t="s">
        <v>511</v>
      </c>
      <c r="H497" s="48" t="s">
        <v>11</v>
      </c>
      <c r="I497" s="48" t="s">
        <v>8</v>
      </c>
      <c r="J497" s="236">
        <v>126.59370985377987</v>
      </c>
      <c r="K497" s="236">
        <v>126.59371</v>
      </c>
      <c r="L497" s="236" t="s">
        <v>4</v>
      </c>
      <c r="M497" s="236" t="s">
        <v>4</v>
      </c>
      <c r="N497" s="236" t="s">
        <v>4</v>
      </c>
      <c r="O497" s="236" t="s">
        <v>4</v>
      </c>
      <c r="P497" s="236" t="s">
        <v>4</v>
      </c>
      <c r="Q497" s="236" t="s">
        <v>4</v>
      </c>
      <c r="R497" s="236" t="s">
        <v>4</v>
      </c>
      <c r="S497" s="236" t="s">
        <v>4</v>
      </c>
      <c r="T497" s="236" t="s">
        <v>4</v>
      </c>
      <c r="U497" s="236" t="s">
        <v>4</v>
      </c>
      <c r="V497" s="236" t="s">
        <v>4</v>
      </c>
      <c r="W497" s="236" t="s">
        <v>4</v>
      </c>
      <c r="X497" s="291">
        <v>126.59370985377987</v>
      </c>
      <c r="Y497" s="236">
        <v>126.59371</v>
      </c>
    </row>
    <row r="498" spans="1:25">
      <c r="A498" s="32" t="s">
        <v>23</v>
      </c>
      <c r="B498" s="32" t="s">
        <v>32</v>
      </c>
      <c r="C498" s="328" t="s">
        <v>552</v>
      </c>
      <c r="D498" s="235">
        <v>2.4101400000000002</v>
      </c>
      <c r="E498" s="48" t="s">
        <v>550</v>
      </c>
      <c r="F498" s="48" t="s">
        <v>539</v>
      </c>
      <c r="G498" s="48" t="s">
        <v>511</v>
      </c>
      <c r="H498" s="48" t="s">
        <v>11</v>
      </c>
      <c r="I498" s="48" t="s">
        <v>8</v>
      </c>
      <c r="J498" s="236">
        <v>157.2575021820158</v>
      </c>
      <c r="K498" s="236">
        <v>157.25749999999999</v>
      </c>
      <c r="L498" s="236" t="s">
        <v>4</v>
      </c>
      <c r="M498" s="236" t="s">
        <v>4</v>
      </c>
      <c r="N498" s="236" t="s">
        <v>4</v>
      </c>
      <c r="O498" s="236" t="s">
        <v>4</v>
      </c>
      <c r="P498" s="236" t="s">
        <v>4</v>
      </c>
      <c r="Q498" s="236" t="s">
        <v>4</v>
      </c>
      <c r="R498" s="236" t="s">
        <v>4</v>
      </c>
      <c r="S498" s="236" t="s">
        <v>4</v>
      </c>
      <c r="T498" s="236" t="s">
        <v>4</v>
      </c>
      <c r="U498" s="236" t="s">
        <v>4</v>
      </c>
      <c r="V498" s="236" t="s">
        <v>4</v>
      </c>
      <c r="W498" s="236" t="s">
        <v>4</v>
      </c>
      <c r="X498" s="291">
        <v>157.2575021820158</v>
      </c>
      <c r="Y498" s="236">
        <v>157.25749999999999</v>
      </c>
    </row>
    <row r="499" spans="1:25">
      <c r="A499" s="32" t="s">
        <v>23</v>
      </c>
      <c r="B499" s="32" t="s">
        <v>32</v>
      </c>
      <c r="C499" s="328" t="s">
        <v>553</v>
      </c>
      <c r="D499" s="235">
        <v>2.4101400000000002</v>
      </c>
      <c r="E499" s="48" t="s">
        <v>550</v>
      </c>
      <c r="F499" s="48" t="s">
        <v>539</v>
      </c>
      <c r="G499" s="48" t="s">
        <v>511</v>
      </c>
      <c r="H499" s="48" t="s">
        <v>11</v>
      </c>
      <c r="I499" s="48" t="s">
        <v>8</v>
      </c>
      <c r="J499" s="236">
        <v>125.40673668698075</v>
      </c>
      <c r="K499" s="236">
        <v>125.40674</v>
      </c>
      <c r="L499" s="236" t="s">
        <v>4</v>
      </c>
      <c r="M499" s="236" t="s">
        <v>4</v>
      </c>
      <c r="N499" s="236" t="s">
        <v>4</v>
      </c>
      <c r="O499" s="236" t="s">
        <v>4</v>
      </c>
      <c r="P499" s="236" t="s">
        <v>4</v>
      </c>
      <c r="Q499" s="236" t="s">
        <v>4</v>
      </c>
      <c r="R499" s="236" t="s">
        <v>4</v>
      </c>
      <c r="S499" s="236" t="s">
        <v>4</v>
      </c>
      <c r="T499" s="236" t="s">
        <v>4</v>
      </c>
      <c r="U499" s="236" t="s">
        <v>4</v>
      </c>
      <c r="V499" s="236" t="s">
        <v>4</v>
      </c>
      <c r="W499" s="236" t="s">
        <v>4</v>
      </c>
      <c r="X499" s="291">
        <v>125.40673668698075</v>
      </c>
      <c r="Y499" s="236">
        <v>125.40674</v>
      </c>
    </row>
    <row r="500" spans="1:25">
      <c r="A500" s="32" t="s">
        <v>19</v>
      </c>
      <c r="B500" s="32" t="s">
        <v>32</v>
      </c>
      <c r="C500" s="328" t="s">
        <v>554</v>
      </c>
      <c r="D500" s="235">
        <v>4</v>
      </c>
      <c r="E500" s="48" t="s">
        <v>554</v>
      </c>
      <c r="F500" s="48" t="s">
        <v>539</v>
      </c>
      <c r="G500" s="48" t="s">
        <v>511</v>
      </c>
      <c r="H500" s="48" t="s">
        <v>11</v>
      </c>
      <c r="I500" s="48" t="s">
        <v>8</v>
      </c>
      <c r="J500" s="236" t="s">
        <v>4</v>
      </c>
      <c r="K500" s="236" t="s">
        <v>4</v>
      </c>
      <c r="L500" s="236">
        <v>88.340043808085724</v>
      </c>
      <c r="M500" s="236">
        <v>88.340040000000002</v>
      </c>
      <c r="N500" s="236" t="s">
        <v>4</v>
      </c>
      <c r="O500" s="236" t="s">
        <v>4</v>
      </c>
      <c r="P500" s="236" t="s">
        <v>4</v>
      </c>
      <c r="Q500" s="236" t="s">
        <v>4</v>
      </c>
      <c r="R500" s="236" t="s">
        <v>4</v>
      </c>
      <c r="S500" s="236" t="s">
        <v>4</v>
      </c>
      <c r="T500" s="236" t="s">
        <v>4</v>
      </c>
      <c r="U500" s="236" t="s">
        <v>4</v>
      </c>
      <c r="V500" s="236" t="s">
        <v>4</v>
      </c>
      <c r="W500" s="236" t="s">
        <v>4</v>
      </c>
      <c r="X500" s="291">
        <v>88.340043808085724</v>
      </c>
      <c r="Y500" s="236">
        <v>88.340040000000002</v>
      </c>
    </row>
    <row r="501" spans="1:25">
      <c r="A501" s="32" t="s">
        <v>23</v>
      </c>
      <c r="B501" s="32" t="s">
        <v>32</v>
      </c>
      <c r="C501" s="328" t="s">
        <v>555</v>
      </c>
      <c r="D501" s="235">
        <v>2</v>
      </c>
      <c r="E501" s="48" t="s">
        <v>554</v>
      </c>
      <c r="F501" s="48" t="s">
        <v>539</v>
      </c>
      <c r="G501" s="48" t="s">
        <v>511</v>
      </c>
      <c r="H501" s="48" t="s">
        <v>11</v>
      </c>
      <c r="I501" s="48" t="s">
        <v>8</v>
      </c>
      <c r="J501" s="236">
        <v>83.001371314273726</v>
      </c>
      <c r="K501" s="236">
        <v>83.001369999999994</v>
      </c>
      <c r="L501" s="236" t="s">
        <v>4</v>
      </c>
      <c r="M501" s="236" t="s">
        <v>4</v>
      </c>
      <c r="N501" s="236" t="s">
        <v>4</v>
      </c>
      <c r="O501" s="236" t="s">
        <v>4</v>
      </c>
      <c r="P501" s="236" t="s">
        <v>4</v>
      </c>
      <c r="Q501" s="236" t="s">
        <v>4</v>
      </c>
      <c r="R501" s="236" t="s">
        <v>4</v>
      </c>
      <c r="S501" s="236" t="s">
        <v>4</v>
      </c>
      <c r="T501" s="236" t="s">
        <v>4</v>
      </c>
      <c r="U501" s="236" t="s">
        <v>4</v>
      </c>
      <c r="V501" s="236" t="s">
        <v>4</v>
      </c>
      <c r="W501" s="236" t="s">
        <v>4</v>
      </c>
      <c r="X501" s="291">
        <v>83.001371314273726</v>
      </c>
      <c r="Y501" s="236">
        <v>83.001369999999994</v>
      </c>
    </row>
    <row r="502" spans="1:25">
      <c r="A502" s="32" t="s">
        <v>23</v>
      </c>
      <c r="B502" s="32" t="s">
        <v>32</v>
      </c>
      <c r="C502" s="328" t="s">
        <v>556</v>
      </c>
      <c r="D502" s="235">
        <v>2</v>
      </c>
      <c r="E502" s="48" t="s">
        <v>554</v>
      </c>
      <c r="F502" s="48" t="s">
        <v>539</v>
      </c>
      <c r="G502" s="48" t="s">
        <v>511</v>
      </c>
      <c r="H502" s="48" t="s">
        <v>11</v>
      </c>
      <c r="I502" s="48" t="s">
        <v>8</v>
      </c>
      <c r="J502" s="236">
        <v>94.022101279096091</v>
      </c>
      <c r="K502" s="236">
        <v>94.022099999999995</v>
      </c>
      <c r="L502" s="236" t="s">
        <v>4</v>
      </c>
      <c r="M502" s="236" t="s">
        <v>4</v>
      </c>
      <c r="N502" s="236" t="s">
        <v>4</v>
      </c>
      <c r="O502" s="236" t="s">
        <v>4</v>
      </c>
      <c r="P502" s="236" t="s">
        <v>4</v>
      </c>
      <c r="Q502" s="236" t="s">
        <v>4</v>
      </c>
      <c r="R502" s="236" t="s">
        <v>4</v>
      </c>
      <c r="S502" s="236" t="s">
        <v>4</v>
      </c>
      <c r="T502" s="236" t="s">
        <v>4</v>
      </c>
      <c r="U502" s="236" t="s">
        <v>4</v>
      </c>
      <c r="V502" s="236" t="s">
        <v>4</v>
      </c>
      <c r="W502" s="236" t="s">
        <v>4</v>
      </c>
      <c r="X502" s="291">
        <v>94.022101279096091</v>
      </c>
      <c r="Y502" s="236">
        <v>94.022099999999995</v>
      </c>
    </row>
    <row r="503" spans="1:25">
      <c r="A503" s="32" t="s">
        <v>19</v>
      </c>
      <c r="B503" s="32" t="s">
        <v>32</v>
      </c>
      <c r="C503" s="328" t="s">
        <v>557</v>
      </c>
      <c r="D503" s="235">
        <v>3</v>
      </c>
      <c r="E503" s="48" t="s">
        <v>557</v>
      </c>
      <c r="F503" s="48" t="s">
        <v>539</v>
      </c>
      <c r="G503" s="48" t="s">
        <v>511</v>
      </c>
      <c r="H503" s="48" t="s">
        <v>11</v>
      </c>
      <c r="I503" s="48" t="s">
        <v>8</v>
      </c>
      <c r="J503" s="236" t="s">
        <v>4</v>
      </c>
      <c r="K503" s="236" t="s">
        <v>4</v>
      </c>
      <c r="L503" s="236">
        <v>107.63367685843183</v>
      </c>
      <c r="M503" s="236">
        <v>107.63368</v>
      </c>
      <c r="N503" s="236" t="s">
        <v>4</v>
      </c>
      <c r="O503" s="236" t="s">
        <v>4</v>
      </c>
      <c r="P503" s="236" t="s">
        <v>4</v>
      </c>
      <c r="Q503" s="236" t="s">
        <v>4</v>
      </c>
      <c r="R503" s="236" t="s">
        <v>4</v>
      </c>
      <c r="S503" s="236" t="s">
        <v>4</v>
      </c>
      <c r="T503" s="236" t="s">
        <v>4</v>
      </c>
      <c r="U503" s="236" t="s">
        <v>4</v>
      </c>
      <c r="V503" s="236" t="s">
        <v>4</v>
      </c>
      <c r="W503" s="236" t="s">
        <v>4</v>
      </c>
      <c r="X503" s="291">
        <v>107.63367685843183</v>
      </c>
      <c r="Y503" s="236">
        <v>107.63368</v>
      </c>
    </row>
    <row r="504" spans="1:25">
      <c r="A504" s="32" t="s">
        <v>23</v>
      </c>
      <c r="B504" s="32" t="s">
        <v>32</v>
      </c>
      <c r="C504" s="328" t="s">
        <v>558</v>
      </c>
      <c r="D504" s="235">
        <v>1.7320500000000001</v>
      </c>
      <c r="E504" s="48" t="s">
        <v>557</v>
      </c>
      <c r="F504" s="48" t="s">
        <v>539</v>
      </c>
      <c r="G504" s="48" t="s">
        <v>511</v>
      </c>
      <c r="H504" s="48" t="s">
        <v>11</v>
      </c>
      <c r="I504" s="48" t="s">
        <v>8</v>
      </c>
      <c r="J504" s="236">
        <v>95.665959321056818</v>
      </c>
      <c r="K504" s="236">
        <v>95.665959999999998</v>
      </c>
      <c r="L504" s="236" t="s">
        <v>4</v>
      </c>
      <c r="M504" s="236" t="s">
        <v>4</v>
      </c>
      <c r="N504" s="236" t="s">
        <v>4</v>
      </c>
      <c r="O504" s="236" t="s">
        <v>4</v>
      </c>
      <c r="P504" s="236" t="s">
        <v>4</v>
      </c>
      <c r="Q504" s="236" t="s">
        <v>4</v>
      </c>
      <c r="R504" s="236" t="s">
        <v>4</v>
      </c>
      <c r="S504" s="236" t="s">
        <v>4</v>
      </c>
      <c r="T504" s="236" t="s">
        <v>4</v>
      </c>
      <c r="U504" s="236" t="s">
        <v>4</v>
      </c>
      <c r="V504" s="236" t="s">
        <v>4</v>
      </c>
      <c r="W504" s="236" t="s">
        <v>4</v>
      </c>
      <c r="X504" s="291">
        <v>95.665959321056818</v>
      </c>
      <c r="Y504" s="236">
        <v>95.665959999999998</v>
      </c>
    </row>
    <row r="505" spans="1:25">
      <c r="A505" s="32" t="s">
        <v>23</v>
      </c>
      <c r="B505" s="32" t="s">
        <v>32</v>
      </c>
      <c r="C505" s="328" t="s">
        <v>559</v>
      </c>
      <c r="D505" s="235">
        <v>1.7320500000000001</v>
      </c>
      <c r="E505" s="48" t="s">
        <v>557</v>
      </c>
      <c r="F505" s="48" t="s">
        <v>539</v>
      </c>
      <c r="G505" s="48" t="s">
        <v>511</v>
      </c>
      <c r="H505" s="48" t="s">
        <v>11</v>
      </c>
      <c r="I505" s="48" t="s">
        <v>8</v>
      </c>
      <c r="J505" s="236">
        <v>121.09854410371625</v>
      </c>
      <c r="K505" s="236">
        <v>121.09854</v>
      </c>
      <c r="L505" s="236" t="s">
        <v>4</v>
      </c>
      <c r="M505" s="236" t="s">
        <v>4</v>
      </c>
      <c r="N505" s="236" t="s">
        <v>4</v>
      </c>
      <c r="O505" s="236" t="s">
        <v>4</v>
      </c>
      <c r="P505" s="236" t="s">
        <v>4</v>
      </c>
      <c r="Q505" s="236" t="s">
        <v>4</v>
      </c>
      <c r="R505" s="236" t="s">
        <v>4</v>
      </c>
      <c r="S505" s="236" t="s">
        <v>4</v>
      </c>
      <c r="T505" s="236" t="s">
        <v>4</v>
      </c>
      <c r="U505" s="236" t="s">
        <v>4</v>
      </c>
      <c r="V505" s="236" t="s">
        <v>4</v>
      </c>
      <c r="W505" s="236" t="s">
        <v>4</v>
      </c>
      <c r="X505" s="291">
        <v>121.09854410371625</v>
      </c>
      <c r="Y505" s="236">
        <v>121.09854</v>
      </c>
    </row>
    <row r="506" spans="1:25">
      <c r="A506" s="32" t="s">
        <v>19</v>
      </c>
      <c r="B506" s="32" t="s">
        <v>32</v>
      </c>
      <c r="C506" s="328" t="s">
        <v>560</v>
      </c>
      <c r="D506" s="235">
        <v>10</v>
      </c>
      <c r="E506" s="48" t="s">
        <v>560</v>
      </c>
      <c r="F506" s="48" t="s">
        <v>539</v>
      </c>
      <c r="G506" s="48" t="s">
        <v>511</v>
      </c>
      <c r="H506" s="48" t="s">
        <v>11</v>
      </c>
      <c r="I506" s="48" t="s">
        <v>8</v>
      </c>
      <c r="J506" s="236" t="s">
        <v>4</v>
      </c>
      <c r="K506" s="236" t="s">
        <v>4</v>
      </c>
      <c r="L506" s="236">
        <v>128.12368551225342</v>
      </c>
      <c r="M506" s="236">
        <v>128.12369000000001</v>
      </c>
      <c r="N506" s="236" t="s">
        <v>4</v>
      </c>
      <c r="O506" s="236" t="s">
        <v>4</v>
      </c>
      <c r="P506" s="236" t="s">
        <v>4</v>
      </c>
      <c r="Q506" s="236" t="s">
        <v>4</v>
      </c>
      <c r="R506" s="236" t="s">
        <v>4</v>
      </c>
      <c r="S506" s="236" t="s">
        <v>4</v>
      </c>
      <c r="T506" s="236" t="s">
        <v>4</v>
      </c>
      <c r="U506" s="236" t="s">
        <v>4</v>
      </c>
      <c r="V506" s="236" t="s">
        <v>4</v>
      </c>
      <c r="W506" s="236" t="s">
        <v>4</v>
      </c>
      <c r="X506" s="291">
        <v>128.12368551225342</v>
      </c>
      <c r="Y506" s="236">
        <v>128.12369000000001</v>
      </c>
    </row>
    <row r="507" spans="1:25">
      <c r="A507" s="32" t="s">
        <v>23</v>
      </c>
      <c r="B507" s="32" t="s">
        <v>32</v>
      </c>
      <c r="C507" s="328" t="s">
        <v>561</v>
      </c>
      <c r="D507" s="235">
        <v>2.1544300000000001</v>
      </c>
      <c r="E507" s="48" t="s">
        <v>560</v>
      </c>
      <c r="F507" s="48" t="s">
        <v>539</v>
      </c>
      <c r="G507" s="48" t="s">
        <v>511</v>
      </c>
      <c r="H507" s="48" t="s">
        <v>11</v>
      </c>
      <c r="I507" s="48" t="s">
        <v>8</v>
      </c>
      <c r="J507" s="236">
        <v>162.02670768544553</v>
      </c>
      <c r="K507" s="236">
        <v>162.02671000000001</v>
      </c>
      <c r="L507" s="236" t="s">
        <v>4</v>
      </c>
      <c r="M507" s="236" t="s">
        <v>4</v>
      </c>
      <c r="N507" s="236" t="s">
        <v>4</v>
      </c>
      <c r="O507" s="236" t="s">
        <v>4</v>
      </c>
      <c r="P507" s="236" t="s">
        <v>4</v>
      </c>
      <c r="Q507" s="236" t="s">
        <v>4</v>
      </c>
      <c r="R507" s="236" t="s">
        <v>4</v>
      </c>
      <c r="S507" s="236" t="s">
        <v>4</v>
      </c>
      <c r="T507" s="236" t="s">
        <v>4</v>
      </c>
      <c r="U507" s="236" t="s">
        <v>4</v>
      </c>
      <c r="V507" s="236" t="s">
        <v>4</v>
      </c>
      <c r="W507" s="236" t="s">
        <v>4</v>
      </c>
      <c r="X507" s="291">
        <v>162.02670768544553</v>
      </c>
      <c r="Y507" s="236">
        <v>162.02671000000001</v>
      </c>
    </row>
    <row r="508" spans="1:25">
      <c r="A508" s="32" t="s">
        <v>23</v>
      </c>
      <c r="B508" s="32" t="s">
        <v>32</v>
      </c>
      <c r="C508" s="328" t="s">
        <v>562</v>
      </c>
      <c r="D508" s="235">
        <v>2.1544300000000001</v>
      </c>
      <c r="E508" s="48" t="s">
        <v>560</v>
      </c>
      <c r="F508" s="48" t="s">
        <v>539</v>
      </c>
      <c r="G508" s="48" t="s">
        <v>511</v>
      </c>
      <c r="H508" s="48" t="s">
        <v>11</v>
      </c>
      <c r="I508" s="48" t="s">
        <v>8</v>
      </c>
      <c r="J508" s="236">
        <v>136.103268767408</v>
      </c>
      <c r="K508" s="236">
        <v>136.10327000000001</v>
      </c>
      <c r="L508" s="236" t="s">
        <v>4</v>
      </c>
      <c r="M508" s="236" t="s">
        <v>4</v>
      </c>
      <c r="N508" s="236" t="s">
        <v>4</v>
      </c>
      <c r="O508" s="236" t="s">
        <v>4</v>
      </c>
      <c r="P508" s="236" t="s">
        <v>4</v>
      </c>
      <c r="Q508" s="236" t="s">
        <v>4</v>
      </c>
      <c r="R508" s="236" t="s">
        <v>4</v>
      </c>
      <c r="S508" s="236" t="s">
        <v>4</v>
      </c>
      <c r="T508" s="236" t="s">
        <v>4</v>
      </c>
      <c r="U508" s="236" t="s">
        <v>4</v>
      </c>
      <c r="V508" s="236" t="s">
        <v>4</v>
      </c>
      <c r="W508" s="236" t="s">
        <v>4</v>
      </c>
      <c r="X508" s="291">
        <v>136.103268767408</v>
      </c>
      <c r="Y508" s="236">
        <v>136.10327000000001</v>
      </c>
    </row>
    <row r="509" spans="1:25">
      <c r="A509" s="32" t="s">
        <v>23</v>
      </c>
      <c r="B509" s="32" t="s">
        <v>32</v>
      </c>
      <c r="C509" s="328" t="s">
        <v>2197</v>
      </c>
      <c r="D509" s="235">
        <v>2.1544300000000001</v>
      </c>
      <c r="E509" s="48" t="s">
        <v>560</v>
      </c>
      <c r="F509" s="48" t="s">
        <v>539</v>
      </c>
      <c r="G509" s="48" t="s">
        <v>511</v>
      </c>
      <c r="H509" s="48" t="s">
        <v>11</v>
      </c>
      <c r="I509" s="48" t="s">
        <v>8</v>
      </c>
      <c r="J509" s="236">
        <v>95.374682497370415</v>
      </c>
      <c r="K509" s="236">
        <v>95.374679999999998</v>
      </c>
      <c r="L509" s="236" t="s">
        <v>4</v>
      </c>
      <c r="M509" s="236" t="s">
        <v>4</v>
      </c>
      <c r="N509" s="236" t="s">
        <v>4</v>
      </c>
      <c r="O509" s="236" t="s">
        <v>4</v>
      </c>
      <c r="P509" s="236" t="s">
        <v>4</v>
      </c>
      <c r="Q509" s="236" t="s">
        <v>4</v>
      </c>
      <c r="R509" s="236" t="s">
        <v>4</v>
      </c>
      <c r="S509" s="236" t="s">
        <v>4</v>
      </c>
      <c r="T509" s="236" t="s">
        <v>4</v>
      </c>
      <c r="U509" s="236" t="s">
        <v>4</v>
      </c>
      <c r="V509" s="236" t="s">
        <v>4</v>
      </c>
      <c r="W509" s="236" t="s">
        <v>4</v>
      </c>
      <c r="X509" s="291">
        <v>95.374682497370415</v>
      </c>
      <c r="Y509" s="236">
        <v>95.374679999999998</v>
      </c>
    </row>
    <row r="510" spans="1:25">
      <c r="A510" s="32" t="s">
        <v>19</v>
      </c>
      <c r="B510" s="32" t="s">
        <v>32</v>
      </c>
      <c r="C510" s="328" t="s">
        <v>563</v>
      </c>
      <c r="D510" s="235">
        <v>10</v>
      </c>
      <c r="E510" s="48" t="s">
        <v>563</v>
      </c>
      <c r="F510" s="48" t="s">
        <v>539</v>
      </c>
      <c r="G510" s="48" t="s">
        <v>511</v>
      </c>
      <c r="H510" s="48" t="s">
        <v>11</v>
      </c>
      <c r="I510" s="48" t="s">
        <v>8</v>
      </c>
      <c r="J510" s="236" t="s">
        <v>4</v>
      </c>
      <c r="K510" s="236" t="s">
        <v>4</v>
      </c>
      <c r="L510" s="236">
        <v>64.310523197781848</v>
      </c>
      <c r="M510" s="236">
        <v>64.310519999999997</v>
      </c>
      <c r="N510" s="236" t="s">
        <v>4</v>
      </c>
      <c r="O510" s="236" t="s">
        <v>4</v>
      </c>
      <c r="P510" s="236" t="s">
        <v>4</v>
      </c>
      <c r="Q510" s="236" t="s">
        <v>4</v>
      </c>
      <c r="R510" s="236" t="s">
        <v>4</v>
      </c>
      <c r="S510" s="236" t="s">
        <v>4</v>
      </c>
      <c r="T510" s="236" t="s">
        <v>4</v>
      </c>
      <c r="U510" s="236" t="s">
        <v>4</v>
      </c>
      <c r="V510" s="236" t="s">
        <v>4</v>
      </c>
      <c r="W510" s="236" t="s">
        <v>4</v>
      </c>
      <c r="X510" s="291">
        <v>64.310523197781848</v>
      </c>
      <c r="Y510" s="236">
        <v>64.310519999999997</v>
      </c>
    </row>
    <row r="511" spans="1:25">
      <c r="A511" s="32" t="s">
        <v>23</v>
      </c>
      <c r="B511" s="32" t="s">
        <v>32</v>
      </c>
      <c r="C511" s="328" t="s">
        <v>564</v>
      </c>
      <c r="D511" s="235">
        <v>3.16228</v>
      </c>
      <c r="E511" s="48" t="s">
        <v>563</v>
      </c>
      <c r="F511" s="48" t="s">
        <v>539</v>
      </c>
      <c r="G511" s="48" t="s">
        <v>511</v>
      </c>
      <c r="H511" s="48" t="s">
        <v>11</v>
      </c>
      <c r="I511" s="48" t="s">
        <v>8</v>
      </c>
      <c r="J511" s="236">
        <v>58.458881843040103</v>
      </c>
      <c r="K511" s="236">
        <v>58.458880000000001</v>
      </c>
      <c r="L511" s="236" t="s">
        <v>4</v>
      </c>
      <c r="M511" s="236" t="s">
        <v>4</v>
      </c>
      <c r="N511" s="236" t="s">
        <v>4</v>
      </c>
      <c r="O511" s="236" t="s">
        <v>4</v>
      </c>
      <c r="P511" s="236" t="s">
        <v>4</v>
      </c>
      <c r="Q511" s="236" t="s">
        <v>4</v>
      </c>
      <c r="R511" s="236" t="s">
        <v>4</v>
      </c>
      <c r="S511" s="236" t="s">
        <v>4</v>
      </c>
      <c r="T511" s="236" t="s">
        <v>4</v>
      </c>
      <c r="U511" s="236" t="s">
        <v>4</v>
      </c>
      <c r="V511" s="236" t="s">
        <v>4</v>
      </c>
      <c r="W511" s="236" t="s">
        <v>4</v>
      </c>
      <c r="X511" s="291">
        <v>58.458881843040103</v>
      </c>
      <c r="Y511" s="236">
        <v>58.458880000000001</v>
      </c>
    </row>
    <row r="512" spans="1:25">
      <c r="A512" s="32" t="s">
        <v>23</v>
      </c>
      <c r="B512" s="32" t="s">
        <v>32</v>
      </c>
      <c r="C512" s="328" t="s">
        <v>565</v>
      </c>
      <c r="D512" s="235">
        <v>3.16228</v>
      </c>
      <c r="E512" s="48" t="s">
        <v>563</v>
      </c>
      <c r="F512" s="48" t="s">
        <v>539</v>
      </c>
      <c r="G512" s="48" t="s">
        <v>511</v>
      </c>
      <c r="H512" s="48" t="s">
        <v>11</v>
      </c>
      <c r="I512" s="48" t="s">
        <v>8</v>
      </c>
      <c r="J512" s="236">
        <v>70.747904571233846</v>
      </c>
      <c r="K512" s="236">
        <v>70.747900000000001</v>
      </c>
      <c r="L512" s="236" t="s">
        <v>4</v>
      </c>
      <c r="M512" s="236" t="s">
        <v>4</v>
      </c>
      <c r="N512" s="236" t="s">
        <v>4</v>
      </c>
      <c r="O512" s="236" t="s">
        <v>4</v>
      </c>
      <c r="P512" s="236" t="s">
        <v>4</v>
      </c>
      <c r="Q512" s="236" t="s">
        <v>4</v>
      </c>
      <c r="R512" s="236" t="s">
        <v>4</v>
      </c>
      <c r="S512" s="236" t="s">
        <v>4</v>
      </c>
      <c r="T512" s="236" t="s">
        <v>4</v>
      </c>
      <c r="U512" s="236" t="s">
        <v>4</v>
      </c>
      <c r="V512" s="236" t="s">
        <v>4</v>
      </c>
      <c r="W512" s="236" t="s">
        <v>4</v>
      </c>
      <c r="X512" s="291">
        <v>70.747904571233846</v>
      </c>
      <c r="Y512" s="236">
        <v>70.747900000000001</v>
      </c>
    </row>
    <row r="513" spans="1:25">
      <c r="A513" s="32" t="s">
        <v>19</v>
      </c>
      <c r="B513" s="32" t="s">
        <v>32</v>
      </c>
      <c r="C513" s="328" t="s">
        <v>566</v>
      </c>
      <c r="D513" s="235">
        <v>3</v>
      </c>
      <c r="E513" s="48" t="s">
        <v>566</v>
      </c>
      <c r="F513" s="48" t="s">
        <v>539</v>
      </c>
      <c r="G513" s="48" t="s">
        <v>511</v>
      </c>
      <c r="H513" s="48" t="s">
        <v>11</v>
      </c>
      <c r="I513" s="48" t="s">
        <v>8</v>
      </c>
      <c r="J513" s="236" t="s">
        <v>4</v>
      </c>
      <c r="K513" s="236" t="s">
        <v>4</v>
      </c>
      <c r="L513" s="236">
        <v>111.29672327828111</v>
      </c>
      <c r="M513" s="236">
        <v>111.29671999999999</v>
      </c>
      <c r="N513" s="236" t="s">
        <v>4</v>
      </c>
      <c r="O513" s="236" t="s">
        <v>4</v>
      </c>
      <c r="P513" s="236" t="s">
        <v>4</v>
      </c>
      <c r="Q513" s="236" t="s">
        <v>4</v>
      </c>
      <c r="R513" s="236" t="s">
        <v>4</v>
      </c>
      <c r="S513" s="236" t="s">
        <v>4</v>
      </c>
      <c r="T513" s="236" t="s">
        <v>4</v>
      </c>
      <c r="U513" s="236" t="s">
        <v>4</v>
      </c>
      <c r="V513" s="236" t="s">
        <v>4</v>
      </c>
      <c r="W513" s="236" t="s">
        <v>4</v>
      </c>
      <c r="X513" s="291">
        <v>111.29672327828111</v>
      </c>
      <c r="Y513" s="236">
        <v>111.29671999999999</v>
      </c>
    </row>
    <row r="514" spans="1:25">
      <c r="A514" s="32" t="s">
        <v>23</v>
      </c>
      <c r="B514" s="32" t="s">
        <v>32</v>
      </c>
      <c r="C514" s="328" t="s">
        <v>567</v>
      </c>
      <c r="D514" s="235">
        <v>1.3160700000000001</v>
      </c>
      <c r="E514" s="48" t="s">
        <v>566</v>
      </c>
      <c r="F514" s="48" t="s">
        <v>539</v>
      </c>
      <c r="G514" s="48" t="s">
        <v>511</v>
      </c>
      <c r="H514" s="48" t="s">
        <v>11</v>
      </c>
      <c r="I514" s="48" t="s">
        <v>8</v>
      </c>
      <c r="J514" s="236">
        <v>88.650379542596482</v>
      </c>
      <c r="K514" s="236">
        <v>88.650379999999998</v>
      </c>
      <c r="L514" s="236" t="s">
        <v>4</v>
      </c>
      <c r="M514" s="236" t="s">
        <v>4</v>
      </c>
      <c r="N514" s="236" t="s">
        <v>4</v>
      </c>
      <c r="O514" s="236" t="s">
        <v>4</v>
      </c>
      <c r="P514" s="236" t="s">
        <v>4</v>
      </c>
      <c r="Q514" s="236" t="s">
        <v>4</v>
      </c>
      <c r="R514" s="236" t="s">
        <v>4</v>
      </c>
      <c r="S514" s="236" t="s">
        <v>4</v>
      </c>
      <c r="T514" s="236" t="s">
        <v>4</v>
      </c>
      <c r="U514" s="236" t="s">
        <v>4</v>
      </c>
      <c r="V514" s="236" t="s">
        <v>4</v>
      </c>
      <c r="W514" s="236" t="s">
        <v>4</v>
      </c>
      <c r="X514" s="291">
        <v>88.650379542596482</v>
      </c>
      <c r="Y514" s="236">
        <v>88.650379999999998</v>
      </c>
    </row>
    <row r="515" spans="1:25">
      <c r="A515" s="32" t="s">
        <v>23</v>
      </c>
      <c r="B515" s="32" t="s">
        <v>32</v>
      </c>
      <c r="C515" s="328" t="s">
        <v>568</v>
      </c>
      <c r="D515" s="235">
        <v>1.3160700000000001</v>
      </c>
      <c r="E515" s="48" t="s">
        <v>566</v>
      </c>
      <c r="F515" s="48" t="s">
        <v>539</v>
      </c>
      <c r="G515" s="48" t="s">
        <v>511</v>
      </c>
      <c r="H515" s="48" t="s">
        <v>11</v>
      </c>
      <c r="I515" s="48" t="s">
        <v>8</v>
      </c>
      <c r="J515" s="236">
        <v>90.813755544349306</v>
      </c>
      <c r="K515" s="236">
        <v>90.813760000000002</v>
      </c>
      <c r="L515" s="236" t="s">
        <v>4</v>
      </c>
      <c r="M515" s="236" t="s">
        <v>4</v>
      </c>
      <c r="N515" s="236" t="s">
        <v>4</v>
      </c>
      <c r="O515" s="236" t="s">
        <v>4</v>
      </c>
      <c r="P515" s="236" t="s">
        <v>4</v>
      </c>
      <c r="Q515" s="236" t="s">
        <v>4</v>
      </c>
      <c r="R515" s="236" t="s">
        <v>4</v>
      </c>
      <c r="S515" s="236" t="s">
        <v>4</v>
      </c>
      <c r="T515" s="236" t="s">
        <v>4</v>
      </c>
      <c r="U515" s="236" t="s">
        <v>4</v>
      </c>
      <c r="V515" s="236" t="s">
        <v>4</v>
      </c>
      <c r="W515" s="236" t="s">
        <v>4</v>
      </c>
      <c r="X515" s="291">
        <v>90.813755544349306</v>
      </c>
      <c r="Y515" s="236">
        <v>90.813760000000002</v>
      </c>
    </row>
    <row r="516" spans="1:25">
      <c r="A516" s="32" t="s">
        <v>23</v>
      </c>
      <c r="B516" s="32" t="s">
        <v>32</v>
      </c>
      <c r="C516" s="328" t="s">
        <v>569</v>
      </c>
      <c r="D516" s="235">
        <v>1.3160700000000001</v>
      </c>
      <c r="E516" s="48" t="s">
        <v>566</v>
      </c>
      <c r="F516" s="48" t="s">
        <v>539</v>
      </c>
      <c r="G516" s="48" t="s">
        <v>511</v>
      </c>
      <c r="H516" s="48" t="s">
        <v>11</v>
      </c>
      <c r="I516" s="48" t="s">
        <v>8</v>
      </c>
      <c r="J516" s="236">
        <v>123.30515736412201</v>
      </c>
      <c r="K516" s="236">
        <v>123.30516</v>
      </c>
      <c r="L516" s="236" t="s">
        <v>4</v>
      </c>
      <c r="M516" s="236" t="s">
        <v>4</v>
      </c>
      <c r="N516" s="236" t="s">
        <v>4</v>
      </c>
      <c r="O516" s="236" t="s">
        <v>4</v>
      </c>
      <c r="P516" s="236" t="s">
        <v>4</v>
      </c>
      <c r="Q516" s="236" t="s">
        <v>4</v>
      </c>
      <c r="R516" s="236" t="s">
        <v>4</v>
      </c>
      <c r="S516" s="236" t="s">
        <v>4</v>
      </c>
      <c r="T516" s="236" t="s">
        <v>4</v>
      </c>
      <c r="U516" s="236" t="s">
        <v>4</v>
      </c>
      <c r="V516" s="236" t="s">
        <v>4</v>
      </c>
      <c r="W516" s="236" t="s">
        <v>4</v>
      </c>
      <c r="X516" s="291">
        <v>123.30515736412201</v>
      </c>
      <c r="Y516" s="236">
        <v>123.30516</v>
      </c>
    </row>
    <row r="517" spans="1:25">
      <c r="A517" s="32" t="s">
        <v>23</v>
      </c>
      <c r="B517" s="32" t="s">
        <v>32</v>
      </c>
      <c r="C517" s="328" t="s">
        <v>570</v>
      </c>
      <c r="D517" s="235">
        <v>1.3160700000000001</v>
      </c>
      <c r="E517" s="48" t="s">
        <v>566</v>
      </c>
      <c r="F517" s="48" t="s">
        <v>539</v>
      </c>
      <c r="G517" s="48" t="s">
        <v>511</v>
      </c>
      <c r="H517" s="48" t="s">
        <v>11</v>
      </c>
      <c r="I517" s="48" t="s">
        <v>8</v>
      </c>
      <c r="J517" s="236">
        <v>154.56673607115977</v>
      </c>
      <c r="K517" s="236">
        <v>154.56674000000001</v>
      </c>
      <c r="L517" s="236" t="s">
        <v>4</v>
      </c>
      <c r="M517" s="236" t="s">
        <v>4</v>
      </c>
      <c r="N517" s="236" t="s">
        <v>4</v>
      </c>
      <c r="O517" s="236" t="s">
        <v>4</v>
      </c>
      <c r="P517" s="236" t="s">
        <v>4</v>
      </c>
      <c r="Q517" s="236" t="s">
        <v>4</v>
      </c>
      <c r="R517" s="236" t="s">
        <v>4</v>
      </c>
      <c r="S517" s="236" t="s">
        <v>4</v>
      </c>
      <c r="T517" s="236" t="s">
        <v>4</v>
      </c>
      <c r="U517" s="236" t="s">
        <v>4</v>
      </c>
      <c r="V517" s="236" t="s">
        <v>4</v>
      </c>
      <c r="W517" s="236" t="s">
        <v>4</v>
      </c>
      <c r="X517" s="291">
        <v>154.56673607115977</v>
      </c>
      <c r="Y517" s="236">
        <v>154.56674000000001</v>
      </c>
    </row>
    <row r="518" spans="1:25">
      <c r="A518" s="32" t="s">
        <v>16</v>
      </c>
      <c r="B518" s="32" t="s">
        <v>4</v>
      </c>
      <c r="C518" s="328" t="s">
        <v>571</v>
      </c>
      <c r="D518" s="235">
        <v>34</v>
      </c>
      <c r="E518" s="48" t="s">
        <v>4</v>
      </c>
      <c r="F518" s="48" t="s">
        <v>571</v>
      </c>
      <c r="G518" s="48" t="s">
        <v>511</v>
      </c>
      <c r="H518" s="48" t="s">
        <v>11</v>
      </c>
      <c r="I518" s="48" t="s">
        <v>8</v>
      </c>
      <c r="J518" s="236" t="s">
        <v>4</v>
      </c>
      <c r="K518" s="236" t="s">
        <v>4</v>
      </c>
      <c r="L518" s="236" t="s">
        <v>4</v>
      </c>
      <c r="M518" s="236" t="s">
        <v>4</v>
      </c>
      <c r="N518" s="236">
        <v>107.25880958798574</v>
      </c>
      <c r="O518" s="236">
        <v>107.25881</v>
      </c>
      <c r="P518" s="236" t="s">
        <v>4</v>
      </c>
      <c r="Q518" s="236" t="s">
        <v>4</v>
      </c>
      <c r="R518" s="236" t="s">
        <v>4</v>
      </c>
      <c r="S518" s="236" t="s">
        <v>4</v>
      </c>
      <c r="T518" s="236" t="s">
        <v>4</v>
      </c>
      <c r="U518" s="236" t="s">
        <v>4</v>
      </c>
      <c r="V518" s="236" t="s">
        <v>4</v>
      </c>
      <c r="W518" s="236" t="s">
        <v>4</v>
      </c>
      <c r="X518" s="291">
        <v>107.25880958798574</v>
      </c>
      <c r="Y518" s="236">
        <v>107.25881</v>
      </c>
    </row>
    <row r="519" spans="1:25">
      <c r="A519" s="32" t="s">
        <v>19</v>
      </c>
      <c r="B519" s="32" t="s">
        <v>32</v>
      </c>
      <c r="C519" s="328" t="s">
        <v>573</v>
      </c>
      <c r="D519" s="235">
        <v>31</v>
      </c>
      <c r="E519" s="48" t="s">
        <v>573</v>
      </c>
      <c r="F519" s="48" t="s">
        <v>571</v>
      </c>
      <c r="G519" s="48" t="s">
        <v>511</v>
      </c>
      <c r="H519" s="48" t="s">
        <v>11</v>
      </c>
      <c r="I519" s="48" t="s">
        <v>8</v>
      </c>
      <c r="J519" s="236" t="s">
        <v>4</v>
      </c>
      <c r="K519" s="236" t="s">
        <v>4</v>
      </c>
      <c r="L519" s="236">
        <v>106.74498273995347</v>
      </c>
      <c r="M519" s="236">
        <v>106.74498</v>
      </c>
      <c r="N519" s="236" t="s">
        <v>4</v>
      </c>
      <c r="O519" s="236" t="s">
        <v>4</v>
      </c>
      <c r="P519" s="236" t="s">
        <v>4</v>
      </c>
      <c r="Q519" s="236" t="s">
        <v>4</v>
      </c>
      <c r="R519" s="236" t="s">
        <v>4</v>
      </c>
      <c r="S519" s="236" t="s">
        <v>4</v>
      </c>
      <c r="T519" s="236" t="s">
        <v>4</v>
      </c>
      <c r="U519" s="236" t="s">
        <v>4</v>
      </c>
      <c r="V519" s="236" t="s">
        <v>4</v>
      </c>
      <c r="W519" s="236" t="s">
        <v>4</v>
      </c>
      <c r="X519" s="291">
        <v>106.74498273995347</v>
      </c>
      <c r="Y519" s="236">
        <v>106.74498</v>
      </c>
    </row>
    <row r="520" spans="1:25">
      <c r="A520" s="32" t="s">
        <v>23</v>
      </c>
      <c r="B520" s="32" t="s">
        <v>32</v>
      </c>
      <c r="C520" s="328" t="s">
        <v>574</v>
      </c>
      <c r="D520" s="235">
        <v>3.1413799999999998</v>
      </c>
      <c r="E520" s="48" t="s">
        <v>573</v>
      </c>
      <c r="F520" s="48" t="s">
        <v>571</v>
      </c>
      <c r="G520" s="48" t="s">
        <v>511</v>
      </c>
      <c r="H520" s="48" t="s">
        <v>11</v>
      </c>
      <c r="I520" s="48" t="s">
        <v>8</v>
      </c>
      <c r="J520" s="236">
        <v>103.18485188986712</v>
      </c>
      <c r="K520" s="236">
        <v>103.18485</v>
      </c>
      <c r="L520" s="236" t="s">
        <v>4</v>
      </c>
      <c r="M520" s="236" t="s">
        <v>4</v>
      </c>
      <c r="N520" s="236" t="s">
        <v>4</v>
      </c>
      <c r="O520" s="236" t="s">
        <v>4</v>
      </c>
      <c r="P520" s="236" t="s">
        <v>4</v>
      </c>
      <c r="Q520" s="236" t="s">
        <v>4</v>
      </c>
      <c r="R520" s="236" t="s">
        <v>4</v>
      </c>
      <c r="S520" s="236" t="s">
        <v>4</v>
      </c>
      <c r="T520" s="236" t="s">
        <v>4</v>
      </c>
      <c r="U520" s="236" t="s">
        <v>4</v>
      </c>
      <c r="V520" s="236" t="s">
        <v>4</v>
      </c>
      <c r="W520" s="236" t="s">
        <v>4</v>
      </c>
      <c r="X520" s="291">
        <v>103.18485188986712</v>
      </c>
      <c r="Y520" s="236">
        <v>103.18485</v>
      </c>
    </row>
    <row r="521" spans="1:25">
      <c r="A521" s="32" t="s">
        <v>23</v>
      </c>
      <c r="B521" s="32" t="s">
        <v>32</v>
      </c>
      <c r="C521" s="328" t="s">
        <v>575</v>
      </c>
      <c r="D521" s="235">
        <v>3.1413799999999998</v>
      </c>
      <c r="E521" s="48" t="s">
        <v>573</v>
      </c>
      <c r="F521" s="48" t="s">
        <v>571</v>
      </c>
      <c r="G521" s="48" t="s">
        <v>511</v>
      </c>
      <c r="H521" s="48" t="s">
        <v>11</v>
      </c>
      <c r="I521" s="48" t="s">
        <v>8</v>
      </c>
      <c r="J521" s="236">
        <v>107.01371026312439</v>
      </c>
      <c r="K521" s="236">
        <v>107.01371</v>
      </c>
      <c r="L521" s="236" t="s">
        <v>4</v>
      </c>
      <c r="M521" s="236" t="s">
        <v>4</v>
      </c>
      <c r="N521" s="236" t="s">
        <v>4</v>
      </c>
      <c r="O521" s="236" t="s">
        <v>4</v>
      </c>
      <c r="P521" s="236" t="s">
        <v>4</v>
      </c>
      <c r="Q521" s="236" t="s">
        <v>4</v>
      </c>
      <c r="R521" s="236" t="s">
        <v>4</v>
      </c>
      <c r="S521" s="236" t="s">
        <v>4</v>
      </c>
      <c r="T521" s="236" t="s">
        <v>4</v>
      </c>
      <c r="U521" s="236" t="s">
        <v>4</v>
      </c>
      <c r="V521" s="236" t="s">
        <v>4</v>
      </c>
      <c r="W521" s="236" t="s">
        <v>4</v>
      </c>
      <c r="X521" s="291">
        <v>107.01371026312439</v>
      </c>
      <c r="Y521" s="236">
        <v>107.01371</v>
      </c>
    </row>
    <row r="522" spans="1:25">
      <c r="A522" s="32" t="s">
        <v>23</v>
      </c>
      <c r="B522" s="32" t="s">
        <v>32</v>
      </c>
      <c r="C522" s="328" t="s">
        <v>576</v>
      </c>
      <c r="D522" s="235">
        <v>3.1413799999999998</v>
      </c>
      <c r="E522" s="48" t="s">
        <v>573</v>
      </c>
      <c r="F522" s="48" t="s">
        <v>571</v>
      </c>
      <c r="G522" s="48" t="s">
        <v>511</v>
      </c>
      <c r="H522" s="48" t="s">
        <v>11</v>
      </c>
      <c r="I522" s="48" t="s">
        <v>8</v>
      </c>
      <c r="J522" s="236">
        <v>110.15064566455769</v>
      </c>
      <c r="K522" s="236">
        <v>110.15065</v>
      </c>
      <c r="L522" s="236" t="s">
        <v>4</v>
      </c>
      <c r="M522" s="236" t="s">
        <v>4</v>
      </c>
      <c r="N522" s="236" t="s">
        <v>4</v>
      </c>
      <c r="O522" s="236" t="s">
        <v>4</v>
      </c>
      <c r="P522" s="236" t="s">
        <v>4</v>
      </c>
      <c r="Q522" s="236" t="s">
        <v>4</v>
      </c>
      <c r="R522" s="236" t="s">
        <v>4</v>
      </c>
      <c r="S522" s="236" t="s">
        <v>4</v>
      </c>
      <c r="T522" s="236" t="s">
        <v>4</v>
      </c>
      <c r="U522" s="236" t="s">
        <v>4</v>
      </c>
      <c r="V522" s="236" t="s">
        <v>4</v>
      </c>
      <c r="W522" s="236" t="s">
        <v>4</v>
      </c>
      <c r="X522" s="291">
        <v>110.15064566455769</v>
      </c>
      <c r="Y522" s="236">
        <v>110.15065</v>
      </c>
    </row>
    <row r="523" spans="1:25">
      <c r="A523" s="32" t="s">
        <v>19</v>
      </c>
      <c r="B523" s="32" t="s">
        <v>32</v>
      </c>
      <c r="C523" s="328" t="s">
        <v>577</v>
      </c>
      <c r="D523" s="235">
        <v>3</v>
      </c>
      <c r="E523" s="48" t="s">
        <v>577</v>
      </c>
      <c r="F523" s="48" t="s">
        <v>571</v>
      </c>
      <c r="G523" s="48" t="s">
        <v>511</v>
      </c>
      <c r="H523" s="48" t="s">
        <v>11</v>
      </c>
      <c r="I523" s="48" t="s">
        <v>8</v>
      </c>
      <c r="J523" s="236" t="s">
        <v>4</v>
      </c>
      <c r="K523" s="236" t="s">
        <v>4</v>
      </c>
      <c r="L523" s="236">
        <v>112.56835368431919</v>
      </c>
      <c r="M523" s="236">
        <v>112.56835</v>
      </c>
      <c r="N523" s="236" t="s">
        <v>4</v>
      </c>
      <c r="O523" s="236" t="s">
        <v>4</v>
      </c>
      <c r="P523" s="236" t="s">
        <v>4</v>
      </c>
      <c r="Q523" s="236" t="s">
        <v>4</v>
      </c>
      <c r="R523" s="236" t="s">
        <v>4</v>
      </c>
      <c r="S523" s="236" t="s">
        <v>4</v>
      </c>
      <c r="T523" s="236" t="s">
        <v>4</v>
      </c>
      <c r="U523" s="236" t="s">
        <v>4</v>
      </c>
      <c r="V523" s="236" t="s">
        <v>4</v>
      </c>
      <c r="W523" s="236" t="s">
        <v>4</v>
      </c>
      <c r="X523" s="291">
        <v>112.56835368431919</v>
      </c>
      <c r="Y523" s="236">
        <v>112.56835</v>
      </c>
    </row>
    <row r="524" spans="1:25">
      <c r="A524" s="32" t="s">
        <v>23</v>
      </c>
      <c r="B524" s="32" t="s">
        <v>32</v>
      </c>
      <c r="C524" s="328" t="s">
        <v>578</v>
      </c>
      <c r="D524" s="235">
        <v>1.7320500000000001</v>
      </c>
      <c r="E524" s="48" t="s">
        <v>577</v>
      </c>
      <c r="F524" s="48" t="s">
        <v>571</v>
      </c>
      <c r="G524" s="48" t="s">
        <v>511</v>
      </c>
      <c r="H524" s="48" t="s">
        <v>11</v>
      </c>
      <c r="I524" s="48" t="s">
        <v>8</v>
      </c>
      <c r="J524" s="236">
        <v>110.38865694480504</v>
      </c>
      <c r="K524" s="236">
        <v>110.38866</v>
      </c>
      <c r="L524" s="236" t="s">
        <v>4</v>
      </c>
      <c r="M524" s="236" t="s">
        <v>4</v>
      </c>
      <c r="N524" s="236" t="s">
        <v>4</v>
      </c>
      <c r="O524" s="236" t="s">
        <v>4</v>
      </c>
      <c r="P524" s="236" t="s">
        <v>4</v>
      </c>
      <c r="Q524" s="236" t="s">
        <v>4</v>
      </c>
      <c r="R524" s="236" t="s">
        <v>4</v>
      </c>
      <c r="S524" s="236" t="s">
        <v>4</v>
      </c>
      <c r="T524" s="236" t="s">
        <v>4</v>
      </c>
      <c r="U524" s="236" t="s">
        <v>4</v>
      </c>
      <c r="V524" s="236" t="s">
        <v>4</v>
      </c>
      <c r="W524" s="236" t="s">
        <v>4</v>
      </c>
      <c r="X524" s="291">
        <v>110.38865694480504</v>
      </c>
      <c r="Y524" s="236">
        <v>110.38866</v>
      </c>
    </row>
    <row r="525" spans="1:25">
      <c r="A525" s="32" t="s">
        <v>23</v>
      </c>
      <c r="B525" s="32" t="s">
        <v>32</v>
      </c>
      <c r="C525" s="328" t="s">
        <v>579</v>
      </c>
      <c r="D525" s="235">
        <v>1.7320500000000001</v>
      </c>
      <c r="E525" s="48" t="s">
        <v>577</v>
      </c>
      <c r="F525" s="48" t="s">
        <v>571</v>
      </c>
      <c r="G525" s="48" t="s">
        <v>511</v>
      </c>
      <c r="H525" s="48" t="s">
        <v>11</v>
      </c>
      <c r="I525" s="48" t="s">
        <v>8</v>
      </c>
      <c r="J525" s="236">
        <v>114.79108997162515</v>
      </c>
      <c r="K525" s="236">
        <v>114.79109</v>
      </c>
      <c r="L525" s="236" t="s">
        <v>4</v>
      </c>
      <c r="M525" s="236" t="s">
        <v>4</v>
      </c>
      <c r="N525" s="236" t="s">
        <v>4</v>
      </c>
      <c r="O525" s="236" t="s">
        <v>4</v>
      </c>
      <c r="P525" s="236" t="s">
        <v>4</v>
      </c>
      <c r="Q525" s="236" t="s">
        <v>4</v>
      </c>
      <c r="R525" s="236" t="s">
        <v>4</v>
      </c>
      <c r="S525" s="236" t="s">
        <v>4</v>
      </c>
      <c r="T525" s="236" t="s">
        <v>4</v>
      </c>
      <c r="U525" s="236" t="s">
        <v>4</v>
      </c>
      <c r="V525" s="236" t="s">
        <v>4</v>
      </c>
      <c r="W525" s="236" t="s">
        <v>4</v>
      </c>
      <c r="X525" s="291">
        <v>114.79108997162515</v>
      </c>
      <c r="Y525" s="236">
        <v>114.79109</v>
      </c>
    </row>
    <row r="526" spans="1:25">
      <c r="A526" s="32" t="s">
        <v>10</v>
      </c>
      <c r="B526" s="32" t="s">
        <v>4</v>
      </c>
      <c r="C526" s="328" t="s">
        <v>580</v>
      </c>
      <c r="D526" s="235">
        <v>241</v>
      </c>
      <c r="E526" s="48" t="s">
        <v>4</v>
      </c>
      <c r="F526" s="48" t="s">
        <v>4</v>
      </c>
      <c r="G526" s="48" t="s">
        <v>4</v>
      </c>
      <c r="H526" s="48" t="s">
        <v>580</v>
      </c>
      <c r="I526" s="48" t="s">
        <v>8</v>
      </c>
      <c r="J526" s="236" t="s">
        <v>4</v>
      </c>
      <c r="K526" s="236" t="s">
        <v>4</v>
      </c>
      <c r="L526" s="236" t="s">
        <v>4</v>
      </c>
      <c r="M526" s="236" t="s">
        <v>4</v>
      </c>
      <c r="N526" s="236" t="s">
        <v>4</v>
      </c>
      <c r="O526" s="236" t="s">
        <v>4</v>
      </c>
      <c r="P526" s="236" t="s">
        <v>4</v>
      </c>
      <c r="Q526" s="236" t="s">
        <v>4</v>
      </c>
      <c r="R526" s="236">
        <v>121.41232630801355</v>
      </c>
      <c r="S526" s="236">
        <v>121.41233</v>
      </c>
      <c r="T526" s="236" t="s">
        <v>4</v>
      </c>
      <c r="U526" s="236" t="s">
        <v>4</v>
      </c>
      <c r="V526" s="236" t="s">
        <v>4</v>
      </c>
      <c r="W526" s="236" t="s">
        <v>4</v>
      </c>
      <c r="X526" s="291">
        <v>121.41232630801355</v>
      </c>
      <c r="Y526" s="236">
        <v>121.41233</v>
      </c>
    </row>
    <row r="527" spans="1:25">
      <c r="A527" s="32" t="s">
        <v>13</v>
      </c>
      <c r="B527" s="32" t="s">
        <v>4</v>
      </c>
      <c r="C527" s="328" t="s">
        <v>582</v>
      </c>
      <c r="D527" s="235">
        <v>72</v>
      </c>
      <c r="E527" s="48" t="s">
        <v>4</v>
      </c>
      <c r="F527" s="48" t="s">
        <v>4</v>
      </c>
      <c r="G527" s="48" t="s">
        <v>582</v>
      </c>
      <c r="H527" s="48" t="s">
        <v>580</v>
      </c>
      <c r="I527" s="48" t="s">
        <v>8</v>
      </c>
      <c r="J527" s="236" t="s">
        <v>4</v>
      </c>
      <c r="K527" s="236" t="s">
        <v>4</v>
      </c>
      <c r="L527" s="236" t="s">
        <v>4</v>
      </c>
      <c r="M527" s="236" t="s">
        <v>4</v>
      </c>
      <c r="N527" s="236" t="s">
        <v>4</v>
      </c>
      <c r="O527" s="236" t="s">
        <v>4</v>
      </c>
      <c r="P527" s="236">
        <v>114.05357703502756</v>
      </c>
      <c r="Q527" s="236">
        <v>114.05358</v>
      </c>
      <c r="R527" s="236" t="s">
        <v>4</v>
      </c>
      <c r="S527" s="236" t="s">
        <v>4</v>
      </c>
      <c r="T527" s="236" t="s">
        <v>4</v>
      </c>
      <c r="U527" s="236" t="s">
        <v>4</v>
      </c>
      <c r="V527" s="236" t="s">
        <v>4</v>
      </c>
      <c r="W527" s="236" t="s">
        <v>4</v>
      </c>
      <c r="X527" s="291">
        <v>114.05357703502756</v>
      </c>
      <c r="Y527" s="236">
        <v>114.05358</v>
      </c>
    </row>
    <row r="528" spans="1:25">
      <c r="A528" s="32" t="s">
        <v>16</v>
      </c>
      <c r="B528" s="32" t="s">
        <v>4</v>
      </c>
      <c r="C528" s="328" t="s">
        <v>584</v>
      </c>
      <c r="D528" s="235">
        <v>42</v>
      </c>
      <c r="E528" s="48" t="s">
        <v>4</v>
      </c>
      <c r="F528" s="48" t="s">
        <v>584</v>
      </c>
      <c r="G528" s="48" t="s">
        <v>582</v>
      </c>
      <c r="H528" s="48" t="s">
        <v>580</v>
      </c>
      <c r="I528" s="48" t="s">
        <v>8</v>
      </c>
      <c r="J528" s="236" t="s">
        <v>4</v>
      </c>
      <c r="K528" s="236" t="s">
        <v>4</v>
      </c>
      <c r="L528" s="236" t="s">
        <v>4</v>
      </c>
      <c r="M528" s="236" t="s">
        <v>4</v>
      </c>
      <c r="N528" s="236">
        <v>115.356151520258</v>
      </c>
      <c r="O528" s="236">
        <v>115.35615</v>
      </c>
      <c r="P528" s="236" t="s">
        <v>4</v>
      </c>
      <c r="Q528" s="236" t="s">
        <v>4</v>
      </c>
      <c r="R528" s="236" t="s">
        <v>4</v>
      </c>
      <c r="S528" s="236" t="s">
        <v>4</v>
      </c>
      <c r="T528" s="236" t="s">
        <v>4</v>
      </c>
      <c r="U528" s="236" t="s">
        <v>4</v>
      </c>
      <c r="V528" s="236" t="s">
        <v>4</v>
      </c>
      <c r="W528" s="236" t="s">
        <v>4</v>
      </c>
      <c r="X528" s="291">
        <v>115.356151520258</v>
      </c>
      <c r="Y528" s="236">
        <v>115.35615</v>
      </c>
    </row>
    <row r="529" spans="1:25">
      <c r="A529" s="32" t="s">
        <v>19</v>
      </c>
      <c r="B529" s="32" t="s">
        <v>32</v>
      </c>
      <c r="C529" s="328" t="s">
        <v>586</v>
      </c>
      <c r="D529" s="235">
        <v>18</v>
      </c>
      <c r="E529" s="48" t="s">
        <v>586</v>
      </c>
      <c r="F529" s="48" t="s">
        <v>584</v>
      </c>
      <c r="G529" s="48" t="s">
        <v>582</v>
      </c>
      <c r="H529" s="48" t="s">
        <v>580</v>
      </c>
      <c r="I529" s="48" t="s">
        <v>8</v>
      </c>
      <c r="J529" s="236" t="s">
        <v>4</v>
      </c>
      <c r="K529" s="236" t="s">
        <v>4</v>
      </c>
      <c r="L529" s="236">
        <v>121.82701329416869</v>
      </c>
      <c r="M529" s="236">
        <v>121.82701</v>
      </c>
      <c r="N529" s="236" t="s">
        <v>4</v>
      </c>
      <c r="O529" s="236" t="s">
        <v>4</v>
      </c>
      <c r="P529" s="236" t="s">
        <v>4</v>
      </c>
      <c r="Q529" s="236" t="s">
        <v>4</v>
      </c>
      <c r="R529" s="236" t="s">
        <v>4</v>
      </c>
      <c r="S529" s="236" t="s">
        <v>4</v>
      </c>
      <c r="T529" s="236" t="s">
        <v>4</v>
      </c>
      <c r="U529" s="236" t="s">
        <v>4</v>
      </c>
      <c r="V529" s="236" t="s">
        <v>4</v>
      </c>
      <c r="W529" s="236" t="s">
        <v>4</v>
      </c>
      <c r="X529" s="291">
        <v>121.82701329416869</v>
      </c>
      <c r="Y529" s="236">
        <v>121.82701</v>
      </c>
    </row>
    <row r="530" spans="1:25">
      <c r="A530" s="32" t="s">
        <v>23</v>
      </c>
      <c r="B530" s="32" t="s">
        <v>32</v>
      </c>
      <c r="C530" s="328" t="s">
        <v>587</v>
      </c>
      <c r="D530" s="235">
        <v>2.0597699999999999</v>
      </c>
      <c r="E530" s="48" t="s">
        <v>586</v>
      </c>
      <c r="F530" s="48" t="s">
        <v>584</v>
      </c>
      <c r="G530" s="48" t="s">
        <v>582</v>
      </c>
      <c r="H530" s="48" t="s">
        <v>580</v>
      </c>
      <c r="I530" s="48" t="s">
        <v>8</v>
      </c>
      <c r="J530" s="236">
        <v>145.25400591914425</v>
      </c>
      <c r="K530" s="236">
        <v>145.25400999999999</v>
      </c>
      <c r="L530" s="236" t="s">
        <v>4</v>
      </c>
      <c r="M530" s="236" t="s">
        <v>4</v>
      </c>
      <c r="N530" s="236" t="s">
        <v>4</v>
      </c>
      <c r="O530" s="236" t="s">
        <v>4</v>
      </c>
      <c r="P530" s="236" t="s">
        <v>4</v>
      </c>
      <c r="Q530" s="236" t="s">
        <v>4</v>
      </c>
      <c r="R530" s="236" t="s">
        <v>4</v>
      </c>
      <c r="S530" s="236" t="s">
        <v>4</v>
      </c>
      <c r="T530" s="236" t="s">
        <v>4</v>
      </c>
      <c r="U530" s="236" t="s">
        <v>4</v>
      </c>
      <c r="V530" s="236" t="s">
        <v>4</v>
      </c>
      <c r="W530" s="236" t="s">
        <v>4</v>
      </c>
      <c r="X530" s="291">
        <v>145.25400591914425</v>
      </c>
      <c r="Y530" s="236">
        <v>145.25400999999999</v>
      </c>
    </row>
    <row r="531" spans="1:25">
      <c r="A531" s="32" t="s">
        <v>23</v>
      </c>
      <c r="B531" s="32" t="s">
        <v>32</v>
      </c>
      <c r="C531" s="328" t="s">
        <v>588</v>
      </c>
      <c r="D531" s="235">
        <v>2.0597699999999999</v>
      </c>
      <c r="E531" s="48" t="s">
        <v>586</v>
      </c>
      <c r="F531" s="48" t="s">
        <v>584</v>
      </c>
      <c r="G531" s="48" t="s">
        <v>582</v>
      </c>
      <c r="H531" s="48" t="s">
        <v>580</v>
      </c>
      <c r="I531" s="48" t="s">
        <v>8</v>
      </c>
      <c r="J531" s="236">
        <v>120.67718410885222</v>
      </c>
      <c r="K531" s="236">
        <v>120.67718000000001</v>
      </c>
      <c r="L531" s="236" t="s">
        <v>4</v>
      </c>
      <c r="M531" s="236" t="s">
        <v>4</v>
      </c>
      <c r="N531" s="236" t="s">
        <v>4</v>
      </c>
      <c r="O531" s="236" t="s">
        <v>4</v>
      </c>
      <c r="P531" s="236" t="s">
        <v>4</v>
      </c>
      <c r="Q531" s="236" t="s">
        <v>4</v>
      </c>
      <c r="R531" s="236" t="s">
        <v>4</v>
      </c>
      <c r="S531" s="236" t="s">
        <v>4</v>
      </c>
      <c r="T531" s="236" t="s">
        <v>4</v>
      </c>
      <c r="U531" s="236" t="s">
        <v>4</v>
      </c>
      <c r="V531" s="236" t="s">
        <v>4</v>
      </c>
      <c r="W531" s="236" t="s">
        <v>4</v>
      </c>
      <c r="X531" s="291">
        <v>120.67718410885222</v>
      </c>
      <c r="Y531" s="236">
        <v>120.67718000000001</v>
      </c>
    </row>
    <row r="532" spans="1:25">
      <c r="A532" s="32" t="s">
        <v>23</v>
      </c>
      <c r="B532" s="32" t="s">
        <v>32</v>
      </c>
      <c r="C532" s="328" t="s">
        <v>589</v>
      </c>
      <c r="D532" s="235">
        <v>2.0597699999999999</v>
      </c>
      <c r="E532" s="48" t="s">
        <v>586</v>
      </c>
      <c r="F532" s="48" t="s">
        <v>584</v>
      </c>
      <c r="G532" s="48" t="s">
        <v>582</v>
      </c>
      <c r="H532" s="48" t="s">
        <v>580</v>
      </c>
      <c r="I532" s="48" t="s">
        <v>8</v>
      </c>
      <c r="J532" s="236">
        <v>120.61403240740741</v>
      </c>
      <c r="K532" s="236">
        <v>120.61403</v>
      </c>
      <c r="L532" s="236" t="s">
        <v>4</v>
      </c>
      <c r="M532" s="236" t="s">
        <v>4</v>
      </c>
      <c r="N532" s="236" t="s">
        <v>4</v>
      </c>
      <c r="O532" s="236" t="s">
        <v>4</v>
      </c>
      <c r="P532" s="236" t="s">
        <v>4</v>
      </c>
      <c r="Q532" s="236" t="s">
        <v>4</v>
      </c>
      <c r="R532" s="236" t="s">
        <v>4</v>
      </c>
      <c r="S532" s="236" t="s">
        <v>4</v>
      </c>
      <c r="T532" s="236" t="s">
        <v>4</v>
      </c>
      <c r="U532" s="236" t="s">
        <v>4</v>
      </c>
      <c r="V532" s="236" t="s">
        <v>4</v>
      </c>
      <c r="W532" s="236" t="s">
        <v>4</v>
      </c>
      <c r="X532" s="291">
        <v>120.61403240740741</v>
      </c>
      <c r="Y532" s="236">
        <v>120.61403</v>
      </c>
    </row>
    <row r="533" spans="1:25">
      <c r="A533" s="32" t="s">
        <v>23</v>
      </c>
      <c r="B533" s="32" t="s">
        <v>32</v>
      </c>
      <c r="C533" s="328" t="s">
        <v>590</v>
      </c>
      <c r="D533" s="235">
        <v>2.0597699999999999</v>
      </c>
      <c r="E533" s="48" t="s">
        <v>586</v>
      </c>
      <c r="F533" s="48" t="s">
        <v>584</v>
      </c>
      <c r="G533" s="48" t="s">
        <v>582</v>
      </c>
      <c r="H533" s="48" t="s">
        <v>580</v>
      </c>
      <c r="I533" s="48" t="s">
        <v>8</v>
      </c>
      <c r="J533" s="236">
        <v>104.18933481408364</v>
      </c>
      <c r="K533" s="236">
        <v>104.18933</v>
      </c>
      <c r="L533" s="236" t="s">
        <v>4</v>
      </c>
      <c r="M533" s="236" t="s">
        <v>4</v>
      </c>
      <c r="N533" s="236" t="s">
        <v>4</v>
      </c>
      <c r="O533" s="236" t="s">
        <v>4</v>
      </c>
      <c r="P533" s="236" t="s">
        <v>4</v>
      </c>
      <c r="Q533" s="236" t="s">
        <v>4</v>
      </c>
      <c r="R533" s="236" t="s">
        <v>4</v>
      </c>
      <c r="S533" s="236" t="s">
        <v>4</v>
      </c>
      <c r="T533" s="236" t="s">
        <v>4</v>
      </c>
      <c r="U533" s="236" t="s">
        <v>4</v>
      </c>
      <c r="V533" s="236" t="s">
        <v>4</v>
      </c>
      <c r="W533" s="236" t="s">
        <v>4</v>
      </c>
      <c r="X533" s="291">
        <v>104.18933481408364</v>
      </c>
      <c r="Y533" s="236">
        <v>104.18933</v>
      </c>
    </row>
    <row r="534" spans="1:25">
      <c r="A534" s="32" t="s">
        <v>19</v>
      </c>
      <c r="B534" s="32" t="s">
        <v>32</v>
      </c>
      <c r="C534" s="328" t="s">
        <v>591</v>
      </c>
      <c r="D534" s="235">
        <v>14</v>
      </c>
      <c r="E534" s="48" t="s">
        <v>591</v>
      </c>
      <c r="F534" s="48" t="s">
        <v>584</v>
      </c>
      <c r="G534" s="48" t="s">
        <v>582</v>
      </c>
      <c r="H534" s="48" t="s">
        <v>580</v>
      </c>
      <c r="I534" s="48" t="s">
        <v>8</v>
      </c>
      <c r="J534" s="236" t="s">
        <v>4</v>
      </c>
      <c r="K534" s="236" t="s">
        <v>4</v>
      </c>
      <c r="L534" s="236">
        <v>112.30097550813034</v>
      </c>
      <c r="M534" s="236">
        <v>112.30098</v>
      </c>
      <c r="N534" s="236" t="s">
        <v>4</v>
      </c>
      <c r="O534" s="236" t="s">
        <v>4</v>
      </c>
      <c r="P534" s="236" t="s">
        <v>4</v>
      </c>
      <c r="Q534" s="236" t="s">
        <v>4</v>
      </c>
      <c r="R534" s="236" t="s">
        <v>4</v>
      </c>
      <c r="S534" s="236" t="s">
        <v>4</v>
      </c>
      <c r="T534" s="236" t="s">
        <v>4</v>
      </c>
      <c r="U534" s="236" t="s">
        <v>4</v>
      </c>
      <c r="V534" s="236" t="s">
        <v>4</v>
      </c>
      <c r="W534" s="236" t="s">
        <v>4</v>
      </c>
      <c r="X534" s="291">
        <v>112.30097550813034</v>
      </c>
      <c r="Y534" s="236">
        <v>112.30098</v>
      </c>
    </row>
    <row r="535" spans="1:25">
      <c r="A535" s="32" t="s">
        <v>23</v>
      </c>
      <c r="B535" s="32" t="s">
        <v>32</v>
      </c>
      <c r="C535" s="328" t="s">
        <v>592</v>
      </c>
      <c r="D535" s="235">
        <v>2.4101400000000002</v>
      </c>
      <c r="E535" s="48" t="s">
        <v>591</v>
      </c>
      <c r="F535" s="48" t="s">
        <v>584</v>
      </c>
      <c r="G535" s="48" t="s">
        <v>582</v>
      </c>
      <c r="H535" s="48" t="s">
        <v>580</v>
      </c>
      <c r="I535" s="48" t="s">
        <v>8</v>
      </c>
      <c r="J535" s="236">
        <v>142.69700605069494</v>
      </c>
      <c r="K535" s="236">
        <v>142.69701000000001</v>
      </c>
      <c r="L535" s="236" t="s">
        <v>4</v>
      </c>
      <c r="M535" s="236" t="s">
        <v>4</v>
      </c>
      <c r="N535" s="236" t="s">
        <v>4</v>
      </c>
      <c r="O535" s="236" t="s">
        <v>4</v>
      </c>
      <c r="P535" s="236" t="s">
        <v>4</v>
      </c>
      <c r="Q535" s="236" t="s">
        <v>4</v>
      </c>
      <c r="R535" s="236" t="s">
        <v>4</v>
      </c>
      <c r="S535" s="236" t="s">
        <v>4</v>
      </c>
      <c r="T535" s="236" t="s">
        <v>4</v>
      </c>
      <c r="U535" s="236" t="s">
        <v>4</v>
      </c>
      <c r="V535" s="236" t="s">
        <v>4</v>
      </c>
      <c r="W535" s="236" t="s">
        <v>4</v>
      </c>
      <c r="X535" s="291">
        <v>142.69700605069494</v>
      </c>
      <c r="Y535" s="236">
        <v>142.69701000000001</v>
      </c>
    </row>
    <row r="536" spans="1:25">
      <c r="A536" s="32" t="s">
        <v>23</v>
      </c>
      <c r="B536" s="32" t="s">
        <v>32</v>
      </c>
      <c r="C536" s="328" t="s">
        <v>593</v>
      </c>
      <c r="D536" s="235">
        <v>2.4101400000000002</v>
      </c>
      <c r="E536" s="48" t="s">
        <v>591</v>
      </c>
      <c r="F536" s="48" t="s">
        <v>584</v>
      </c>
      <c r="G536" s="48" t="s">
        <v>582</v>
      </c>
      <c r="H536" s="48" t="s">
        <v>580</v>
      </c>
      <c r="I536" s="48" t="s">
        <v>8</v>
      </c>
      <c r="J536" s="236">
        <v>88.109544652273541</v>
      </c>
      <c r="K536" s="236">
        <v>88.109539999999996</v>
      </c>
      <c r="L536" s="236" t="s">
        <v>4</v>
      </c>
      <c r="M536" s="236" t="s">
        <v>4</v>
      </c>
      <c r="N536" s="236" t="s">
        <v>4</v>
      </c>
      <c r="O536" s="236" t="s">
        <v>4</v>
      </c>
      <c r="P536" s="236" t="s">
        <v>4</v>
      </c>
      <c r="Q536" s="236" t="s">
        <v>4</v>
      </c>
      <c r="R536" s="236" t="s">
        <v>4</v>
      </c>
      <c r="S536" s="236" t="s">
        <v>4</v>
      </c>
      <c r="T536" s="236" t="s">
        <v>4</v>
      </c>
      <c r="U536" s="236" t="s">
        <v>4</v>
      </c>
      <c r="V536" s="236" t="s">
        <v>4</v>
      </c>
      <c r="W536" s="236" t="s">
        <v>4</v>
      </c>
      <c r="X536" s="291">
        <v>88.109544652273541</v>
      </c>
      <c r="Y536" s="236">
        <v>88.109539999999996</v>
      </c>
    </row>
    <row r="537" spans="1:25">
      <c r="A537" s="32" t="s">
        <v>23</v>
      </c>
      <c r="B537" s="32" t="s">
        <v>32</v>
      </c>
      <c r="C537" s="328" t="s">
        <v>594</v>
      </c>
      <c r="D537" s="235">
        <v>2.4101400000000002</v>
      </c>
      <c r="E537" s="48" t="s">
        <v>591</v>
      </c>
      <c r="F537" s="48" t="s">
        <v>584</v>
      </c>
      <c r="G537" s="48" t="s">
        <v>582</v>
      </c>
      <c r="H537" s="48" t="s">
        <v>580</v>
      </c>
      <c r="I537" s="48" t="s">
        <v>8</v>
      </c>
      <c r="J537" s="236">
        <v>112.64522021124608</v>
      </c>
      <c r="K537" s="236">
        <v>112.64521999999999</v>
      </c>
      <c r="L537" s="236" t="s">
        <v>4</v>
      </c>
      <c r="M537" s="236" t="s">
        <v>4</v>
      </c>
      <c r="N537" s="236" t="s">
        <v>4</v>
      </c>
      <c r="O537" s="236" t="s">
        <v>4</v>
      </c>
      <c r="P537" s="236" t="s">
        <v>4</v>
      </c>
      <c r="Q537" s="236" t="s">
        <v>4</v>
      </c>
      <c r="R537" s="236" t="s">
        <v>4</v>
      </c>
      <c r="S537" s="236" t="s">
        <v>4</v>
      </c>
      <c r="T537" s="236" t="s">
        <v>4</v>
      </c>
      <c r="U537" s="236" t="s">
        <v>4</v>
      </c>
      <c r="V537" s="236" t="s">
        <v>4</v>
      </c>
      <c r="W537" s="236" t="s">
        <v>4</v>
      </c>
      <c r="X537" s="291">
        <v>112.64522021124608</v>
      </c>
      <c r="Y537" s="236">
        <v>112.64521999999999</v>
      </c>
    </row>
    <row r="538" spans="1:25">
      <c r="A538" s="32" t="s">
        <v>19</v>
      </c>
      <c r="B538" s="32" t="s">
        <v>32</v>
      </c>
      <c r="C538" s="328" t="s">
        <v>595</v>
      </c>
      <c r="D538" s="235">
        <v>2</v>
      </c>
      <c r="E538" s="48" t="s">
        <v>595</v>
      </c>
      <c r="F538" s="48" t="s">
        <v>584</v>
      </c>
      <c r="G538" s="48" t="s">
        <v>582</v>
      </c>
      <c r="H538" s="48" t="s">
        <v>580</v>
      </c>
      <c r="I538" s="48" t="s">
        <v>8</v>
      </c>
      <c r="J538" s="236" t="s">
        <v>4</v>
      </c>
      <c r="K538" s="236" t="s">
        <v>4</v>
      </c>
      <c r="L538" s="236">
        <v>104.65377093965039</v>
      </c>
      <c r="M538" s="236">
        <v>104.65376999999999</v>
      </c>
      <c r="N538" s="236" t="s">
        <v>4</v>
      </c>
      <c r="O538" s="236" t="s">
        <v>4</v>
      </c>
      <c r="P538" s="236" t="s">
        <v>4</v>
      </c>
      <c r="Q538" s="236" t="s">
        <v>4</v>
      </c>
      <c r="R538" s="236" t="s">
        <v>4</v>
      </c>
      <c r="S538" s="236" t="s">
        <v>4</v>
      </c>
      <c r="T538" s="236" t="s">
        <v>4</v>
      </c>
      <c r="U538" s="236" t="s">
        <v>4</v>
      </c>
      <c r="V538" s="236" t="s">
        <v>4</v>
      </c>
      <c r="W538" s="236" t="s">
        <v>4</v>
      </c>
      <c r="X538" s="291">
        <v>104.65377093965039</v>
      </c>
      <c r="Y538" s="236">
        <v>104.65376999999999</v>
      </c>
    </row>
    <row r="539" spans="1:25">
      <c r="A539" s="32" t="s">
        <v>23</v>
      </c>
      <c r="B539" s="32" t="s">
        <v>32</v>
      </c>
      <c r="C539" s="328" t="s">
        <v>596</v>
      </c>
      <c r="D539" s="235">
        <v>1.2599199999999999</v>
      </c>
      <c r="E539" s="48" t="s">
        <v>595</v>
      </c>
      <c r="F539" s="48" t="s">
        <v>584</v>
      </c>
      <c r="G539" s="48" t="s">
        <v>582</v>
      </c>
      <c r="H539" s="48" t="s">
        <v>580</v>
      </c>
      <c r="I539" s="48" t="s">
        <v>8</v>
      </c>
      <c r="J539" s="236">
        <v>114.21896041724521</v>
      </c>
      <c r="K539" s="236">
        <v>114.21896</v>
      </c>
      <c r="L539" s="236" t="s">
        <v>4</v>
      </c>
      <c r="M539" s="236" t="s">
        <v>4</v>
      </c>
      <c r="N539" s="236" t="s">
        <v>4</v>
      </c>
      <c r="O539" s="236" t="s">
        <v>4</v>
      </c>
      <c r="P539" s="236" t="s">
        <v>4</v>
      </c>
      <c r="Q539" s="236" t="s">
        <v>4</v>
      </c>
      <c r="R539" s="236" t="s">
        <v>4</v>
      </c>
      <c r="S539" s="236" t="s">
        <v>4</v>
      </c>
      <c r="T539" s="236" t="s">
        <v>4</v>
      </c>
      <c r="U539" s="236" t="s">
        <v>4</v>
      </c>
      <c r="V539" s="236" t="s">
        <v>4</v>
      </c>
      <c r="W539" s="236" t="s">
        <v>4</v>
      </c>
      <c r="X539" s="291">
        <v>114.21896041724521</v>
      </c>
      <c r="Y539" s="236">
        <v>114.21896</v>
      </c>
    </row>
    <row r="540" spans="1:25">
      <c r="A540" s="32" t="s">
        <v>23</v>
      </c>
      <c r="B540" s="32" t="s">
        <v>32</v>
      </c>
      <c r="C540" s="328" t="s">
        <v>597</v>
      </c>
      <c r="D540" s="235">
        <v>1.2599199999999999</v>
      </c>
      <c r="E540" s="48" t="s">
        <v>595</v>
      </c>
      <c r="F540" s="48" t="s">
        <v>584</v>
      </c>
      <c r="G540" s="48" t="s">
        <v>582</v>
      </c>
      <c r="H540" s="48" t="s">
        <v>580</v>
      </c>
      <c r="I540" s="48" t="s">
        <v>8</v>
      </c>
      <c r="J540" s="236">
        <v>100.67230096004977</v>
      </c>
      <c r="K540" s="236">
        <v>100.67230000000001</v>
      </c>
      <c r="L540" s="236" t="s">
        <v>4</v>
      </c>
      <c r="M540" s="236" t="s">
        <v>4</v>
      </c>
      <c r="N540" s="236" t="s">
        <v>4</v>
      </c>
      <c r="O540" s="236" t="s">
        <v>4</v>
      </c>
      <c r="P540" s="236" t="s">
        <v>4</v>
      </c>
      <c r="Q540" s="236" t="s">
        <v>4</v>
      </c>
      <c r="R540" s="236" t="s">
        <v>4</v>
      </c>
      <c r="S540" s="236" t="s">
        <v>4</v>
      </c>
      <c r="T540" s="236" t="s">
        <v>4</v>
      </c>
      <c r="U540" s="236" t="s">
        <v>4</v>
      </c>
      <c r="V540" s="236" t="s">
        <v>4</v>
      </c>
      <c r="W540" s="236" t="s">
        <v>4</v>
      </c>
      <c r="X540" s="291">
        <v>100.67230096004977</v>
      </c>
      <c r="Y540" s="236">
        <v>100.67230000000001</v>
      </c>
    </row>
    <row r="541" spans="1:25">
      <c r="A541" s="32" t="s">
        <v>23</v>
      </c>
      <c r="B541" s="32" t="s">
        <v>32</v>
      </c>
      <c r="C541" s="328" t="s">
        <v>598</v>
      </c>
      <c r="D541" s="235">
        <v>1.2599199999999999</v>
      </c>
      <c r="E541" s="48" t="s">
        <v>595</v>
      </c>
      <c r="F541" s="48" t="s">
        <v>584</v>
      </c>
      <c r="G541" s="48" t="s">
        <v>582</v>
      </c>
      <c r="H541" s="48" t="s">
        <v>580</v>
      </c>
      <c r="I541" s="48" t="s">
        <v>8</v>
      </c>
      <c r="J541" s="236">
        <v>99.681932076817546</v>
      </c>
      <c r="K541" s="236">
        <v>99.681929999999994</v>
      </c>
      <c r="L541" s="236" t="s">
        <v>4</v>
      </c>
      <c r="M541" s="236" t="s">
        <v>4</v>
      </c>
      <c r="N541" s="236" t="s">
        <v>4</v>
      </c>
      <c r="O541" s="236" t="s">
        <v>4</v>
      </c>
      <c r="P541" s="236" t="s">
        <v>4</v>
      </c>
      <c r="Q541" s="236" t="s">
        <v>4</v>
      </c>
      <c r="R541" s="236" t="s">
        <v>4</v>
      </c>
      <c r="S541" s="236" t="s">
        <v>4</v>
      </c>
      <c r="T541" s="236" t="s">
        <v>4</v>
      </c>
      <c r="U541" s="236" t="s">
        <v>4</v>
      </c>
      <c r="V541" s="236" t="s">
        <v>4</v>
      </c>
      <c r="W541" s="236" t="s">
        <v>4</v>
      </c>
      <c r="X541" s="291">
        <v>99.681932076817546</v>
      </c>
      <c r="Y541" s="236">
        <v>99.681929999999994</v>
      </c>
    </row>
    <row r="542" spans="1:25">
      <c r="A542" s="32" t="s">
        <v>19</v>
      </c>
      <c r="B542" s="32" t="s">
        <v>32</v>
      </c>
      <c r="C542" s="328" t="s">
        <v>599</v>
      </c>
      <c r="D542" s="235">
        <v>8</v>
      </c>
      <c r="E542" s="48" t="s">
        <v>599</v>
      </c>
      <c r="F542" s="48" t="s">
        <v>584</v>
      </c>
      <c r="G542" s="48" t="s">
        <v>582</v>
      </c>
      <c r="H542" s="48" t="s">
        <v>580</v>
      </c>
      <c r="I542" s="48" t="s">
        <v>8</v>
      </c>
      <c r="J542" s="236" t="s">
        <v>4</v>
      </c>
      <c r="K542" s="236" t="s">
        <v>4</v>
      </c>
      <c r="L542" s="236">
        <v>108.81886569533422</v>
      </c>
      <c r="M542" s="236">
        <v>108.81887</v>
      </c>
      <c r="N542" s="236" t="s">
        <v>4</v>
      </c>
      <c r="O542" s="236" t="s">
        <v>4</v>
      </c>
      <c r="P542" s="236" t="s">
        <v>4</v>
      </c>
      <c r="Q542" s="236" t="s">
        <v>4</v>
      </c>
      <c r="R542" s="236" t="s">
        <v>4</v>
      </c>
      <c r="S542" s="236" t="s">
        <v>4</v>
      </c>
      <c r="T542" s="236" t="s">
        <v>4</v>
      </c>
      <c r="U542" s="236" t="s">
        <v>4</v>
      </c>
      <c r="V542" s="236" t="s">
        <v>4</v>
      </c>
      <c r="W542" s="236" t="s">
        <v>4</v>
      </c>
      <c r="X542" s="291">
        <v>108.81886569533422</v>
      </c>
      <c r="Y542" s="236">
        <v>108.81887</v>
      </c>
    </row>
    <row r="543" spans="1:25">
      <c r="A543" s="32" t="s">
        <v>23</v>
      </c>
      <c r="B543" s="32" t="s">
        <v>32</v>
      </c>
      <c r="C543" s="328" t="s">
        <v>600</v>
      </c>
      <c r="D543" s="235">
        <v>2</v>
      </c>
      <c r="E543" s="48" t="s">
        <v>599</v>
      </c>
      <c r="F543" s="48" t="s">
        <v>584</v>
      </c>
      <c r="G543" s="48" t="s">
        <v>582</v>
      </c>
      <c r="H543" s="48" t="s">
        <v>580</v>
      </c>
      <c r="I543" s="48" t="s">
        <v>8</v>
      </c>
      <c r="J543" s="236">
        <v>117.85237638418651</v>
      </c>
      <c r="K543" s="236">
        <v>117.85238</v>
      </c>
      <c r="L543" s="236" t="s">
        <v>4</v>
      </c>
      <c r="M543" s="236" t="s">
        <v>4</v>
      </c>
      <c r="N543" s="236" t="s">
        <v>4</v>
      </c>
      <c r="O543" s="236" t="s">
        <v>4</v>
      </c>
      <c r="P543" s="236" t="s">
        <v>4</v>
      </c>
      <c r="Q543" s="236" t="s">
        <v>4</v>
      </c>
      <c r="R543" s="236" t="s">
        <v>4</v>
      </c>
      <c r="S543" s="236" t="s">
        <v>4</v>
      </c>
      <c r="T543" s="236" t="s">
        <v>4</v>
      </c>
      <c r="U543" s="236" t="s">
        <v>4</v>
      </c>
      <c r="V543" s="236" t="s">
        <v>4</v>
      </c>
      <c r="W543" s="236" t="s">
        <v>4</v>
      </c>
      <c r="X543" s="291">
        <v>117.85237638418651</v>
      </c>
      <c r="Y543" s="236">
        <v>117.85238</v>
      </c>
    </row>
    <row r="544" spans="1:25">
      <c r="A544" s="32" t="s">
        <v>23</v>
      </c>
      <c r="B544" s="32" t="s">
        <v>32</v>
      </c>
      <c r="C544" s="328" t="s">
        <v>601</v>
      </c>
      <c r="D544" s="235">
        <v>2</v>
      </c>
      <c r="E544" s="48" t="s">
        <v>599</v>
      </c>
      <c r="F544" s="48" t="s">
        <v>584</v>
      </c>
      <c r="G544" s="48" t="s">
        <v>582</v>
      </c>
      <c r="H544" s="48" t="s">
        <v>580</v>
      </c>
      <c r="I544" s="48" t="s">
        <v>8</v>
      </c>
      <c r="J544" s="236">
        <v>106.85431190466289</v>
      </c>
      <c r="K544" s="236">
        <v>106.85431</v>
      </c>
      <c r="L544" s="236" t="s">
        <v>4</v>
      </c>
      <c r="M544" s="236" t="s">
        <v>4</v>
      </c>
      <c r="N544" s="236" t="s">
        <v>4</v>
      </c>
      <c r="O544" s="236" t="s">
        <v>4</v>
      </c>
      <c r="P544" s="236" t="s">
        <v>4</v>
      </c>
      <c r="Q544" s="236" t="s">
        <v>4</v>
      </c>
      <c r="R544" s="236" t="s">
        <v>4</v>
      </c>
      <c r="S544" s="236" t="s">
        <v>4</v>
      </c>
      <c r="T544" s="236" t="s">
        <v>4</v>
      </c>
      <c r="U544" s="236" t="s">
        <v>4</v>
      </c>
      <c r="V544" s="236" t="s">
        <v>4</v>
      </c>
      <c r="W544" s="236" t="s">
        <v>4</v>
      </c>
      <c r="X544" s="291">
        <v>106.85431190466289</v>
      </c>
      <c r="Y544" s="236">
        <v>106.85431</v>
      </c>
    </row>
    <row r="545" spans="1:25">
      <c r="A545" s="32" t="s">
        <v>23</v>
      </c>
      <c r="B545" s="32" t="s">
        <v>32</v>
      </c>
      <c r="C545" s="328" t="s">
        <v>602</v>
      </c>
      <c r="D545" s="235">
        <v>2</v>
      </c>
      <c r="E545" s="48" t="s">
        <v>599</v>
      </c>
      <c r="F545" s="48" t="s">
        <v>584</v>
      </c>
      <c r="G545" s="48" t="s">
        <v>582</v>
      </c>
      <c r="H545" s="48" t="s">
        <v>580</v>
      </c>
      <c r="I545" s="48" t="s">
        <v>8</v>
      </c>
      <c r="J545" s="236">
        <v>102.3251023495135</v>
      </c>
      <c r="K545" s="236">
        <v>102.32510000000001</v>
      </c>
      <c r="L545" s="236" t="s">
        <v>4</v>
      </c>
      <c r="M545" s="236" t="s">
        <v>4</v>
      </c>
      <c r="N545" s="236" t="s">
        <v>4</v>
      </c>
      <c r="O545" s="236" t="s">
        <v>4</v>
      </c>
      <c r="P545" s="236" t="s">
        <v>4</v>
      </c>
      <c r="Q545" s="236" t="s">
        <v>4</v>
      </c>
      <c r="R545" s="236" t="s">
        <v>4</v>
      </c>
      <c r="S545" s="236" t="s">
        <v>4</v>
      </c>
      <c r="T545" s="236" t="s">
        <v>4</v>
      </c>
      <c r="U545" s="236" t="s">
        <v>4</v>
      </c>
      <c r="V545" s="236" t="s">
        <v>4</v>
      </c>
      <c r="W545" s="236" t="s">
        <v>4</v>
      </c>
      <c r="X545" s="291">
        <v>102.3251023495135</v>
      </c>
      <c r="Y545" s="236">
        <v>102.32510000000001</v>
      </c>
    </row>
    <row r="546" spans="1:25">
      <c r="A546" s="32" t="s">
        <v>16</v>
      </c>
      <c r="B546" s="32" t="s">
        <v>4</v>
      </c>
      <c r="C546" s="328" t="s">
        <v>603</v>
      </c>
      <c r="D546" s="235">
        <v>30</v>
      </c>
      <c r="E546" s="48" t="s">
        <v>4</v>
      </c>
      <c r="F546" s="48" t="s">
        <v>603</v>
      </c>
      <c r="G546" s="48" t="s">
        <v>582</v>
      </c>
      <c r="H546" s="48" t="s">
        <v>580</v>
      </c>
      <c r="I546" s="48" t="s">
        <v>8</v>
      </c>
      <c r="J546" s="236" t="s">
        <v>4</v>
      </c>
      <c r="K546" s="236" t="s">
        <v>4</v>
      </c>
      <c r="L546" s="236" t="s">
        <v>4</v>
      </c>
      <c r="M546" s="236" t="s">
        <v>4</v>
      </c>
      <c r="N546" s="236">
        <v>112.22997275570491</v>
      </c>
      <c r="O546" s="236">
        <v>112.22996999999999</v>
      </c>
      <c r="P546" s="236" t="s">
        <v>4</v>
      </c>
      <c r="Q546" s="236" t="s">
        <v>4</v>
      </c>
      <c r="R546" s="236" t="s">
        <v>4</v>
      </c>
      <c r="S546" s="236" t="s">
        <v>4</v>
      </c>
      <c r="T546" s="236" t="s">
        <v>4</v>
      </c>
      <c r="U546" s="236" t="s">
        <v>4</v>
      </c>
      <c r="V546" s="236" t="s">
        <v>4</v>
      </c>
      <c r="W546" s="236" t="s">
        <v>4</v>
      </c>
      <c r="X546" s="291">
        <v>112.22997275570491</v>
      </c>
      <c r="Y546" s="236">
        <v>112.22996999999999</v>
      </c>
    </row>
    <row r="547" spans="1:25">
      <c r="A547" s="32" t="s">
        <v>19</v>
      </c>
      <c r="B547" s="32" t="s">
        <v>20</v>
      </c>
      <c r="C547" s="328" t="s">
        <v>605</v>
      </c>
      <c r="D547" s="235">
        <v>28</v>
      </c>
      <c r="E547" s="48" t="s">
        <v>605</v>
      </c>
      <c r="F547" s="48" t="s">
        <v>603</v>
      </c>
      <c r="G547" s="48" t="s">
        <v>582</v>
      </c>
      <c r="H547" s="48" t="s">
        <v>580</v>
      </c>
      <c r="I547" s="48" t="s">
        <v>8</v>
      </c>
      <c r="J547" s="236" t="s">
        <v>4</v>
      </c>
      <c r="K547" s="236" t="s">
        <v>4</v>
      </c>
      <c r="L547" s="236">
        <v>111.63528122908841</v>
      </c>
      <c r="M547" s="236">
        <v>111.63527999999999</v>
      </c>
      <c r="N547" s="236" t="s">
        <v>4</v>
      </c>
      <c r="O547" s="236" t="s">
        <v>4</v>
      </c>
      <c r="P547" s="236" t="s">
        <v>4</v>
      </c>
      <c r="Q547" s="236" t="s">
        <v>4</v>
      </c>
      <c r="R547" s="236" t="s">
        <v>4</v>
      </c>
      <c r="S547" s="236" t="s">
        <v>4</v>
      </c>
      <c r="T547" s="236" t="s">
        <v>4</v>
      </c>
      <c r="U547" s="236" t="s">
        <v>4</v>
      </c>
      <c r="V547" s="236" t="s">
        <v>4</v>
      </c>
      <c r="W547" s="236" t="s">
        <v>4</v>
      </c>
      <c r="X547" s="291">
        <v>111.63528122908841</v>
      </c>
      <c r="Y547" s="236">
        <v>111.63527999999999</v>
      </c>
    </row>
    <row r="548" spans="1:25">
      <c r="A548" s="32" t="s">
        <v>23</v>
      </c>
      <c r="B548" s="32" t="s">
        <v>20</v>
      </c>
      <c r="C548" s="328" t="s">
        <v>606</v>
      </c>
      <c r="D548" s="235">
        <v>26</v>
      </c>
      <c r="E548" s="48" t="s">
        <v>605</v>
      </c>
      <c r="F548" s="48" t="s">
        <v>603</v>
      </c>
      <c r="G548" s="48" t="s">
        <v>582</v>
      </c>
      <c r="H548" s="48" t="s">
        <v>580</v>
      </c>
      <c r="I548" s="48" t="s">
        <v>8</v>
      </c>
      <c r="J548" s="236">
        <v>112.6585712797506</v>
      </c>
      <c r="K548" s="236">
        <v>112.65857</v>
      </c>
      <c r="L548" s="236" t="s">
        <v>4</v>
      </c>
      <c r="M548" s="236" t="s">
        <v>4</v>
      </c>
      <c r="N548" s="236" t="s">
        <v>4</v>
      </c>
      <c r="O548" s="236" t="s">
        <v>4</v>
      </c>
      <c r="P548" s="236" t="s">
        <v>4</v>
      </c>
      <c r="Q548" s="236" t="s">
        <v>4</v>
      </c>
      <c r="R548" s="236" t="s">
        <v>4</v>
      </c>
      <c r="S548" s="236" t="s">
        <v>4</v>
      </c>
      <c r="T548" s="236" t="s">
        <v>4</v>
      </c>
      <c r="U548" s="236" t="s">
        <v>4</v>
      </c>
      <c r="V548" s="236" t="s">
        <v>4</v>
      </c>
      <c r="W548" s="236" t="s">
        <v>4</v>
      </c>
      <c r="X548" s="291">
        <v>112.6585712797506</v>
      </c>
      <c r="Y548" s="236">
        <v>112.65857</v>
      </c>
    </row>
    <row r="549" spans="1:25">
      <c r="A549" s="32" t="s">
        <v>23</v>
      </c>
      <c r="B549" s="32" t="s">
        <v>20</v>
      </c>
      <c r="C549" s="328" t="s">
        <v>607</v>
      </c>
      <c r="D549" s="235">
        <v>2</v>
      </c>
      <c r="E549" s="48" t="s">
        <v>605</v>
      </c>
      <c r="F549" s="48" t="s">
        <v>603</v>
      </c>
      <c r="G549" s="48" t="s">
        <v>582</v>
      </c>
      <c r="H549" s="48" t="s">
        <v>580</v>
      </c>
      <c r="I549" s="48" t="s">
        <v>8</v>
      </c>
      <c r="J549" s="236">
        <v>98.33251057047984</v>
      </c>
      <c r="K549" s="236">
        <v>98.332509999999999</v>
      </c>
      <c r="L549" s="236" t="s">
        <v>4</v>
      </c>
      <c r="M549" s="236" t="s">
        <v>4</v>
      </c>
      <c r="N549" s="236" t="s">
        <v>4</v>
      </c>
      <c r="O549" s="236" t="s">
        <v>4</v>
      </c>
      <c r="P549" s="236" t="s">
        <v>4</v>
      </c>
      <c r="Q549" s="236" t="s">
        <v>4</v>
      </c>
      <c r="R549" s="236" t="s">
        <v>4</v>
      </c>
      <c r="S549" s="236" t="s">
        <v>4</v>
      </c>
      <c r="T549" s="236" t="s">
        <v>4</v>
      </c>
      <c r="U549" s="236" t="s">
        <v>4</v>
      </c>
      <c r="V549" s="236" t="s">
        <v>4</v>
      </c>
      <c r="W549" s="236" t="s">
        <v>4</v>
      </c>
      <c r="X549" s="291">
        <v>98.33251057047984</v>
      </c>
      <c r="Y549" s="236">
        <v>98.332509999999999</v>
      </c>
    </row>
    <row r="550" spans="1:25">
      <c r="A550" s="32" t="s">
        <v>19</v>
      </c>
      <c r="B550" s="32" t="s">
        <v>32</v>
      </c>
      <c r="C550" s="328" t="s">
        <v>608</v>
      </c>
      <c r="D550" s="235">
        <v>2</v>
      </c>
      <c r="E550" s="48" t="s">
        <v>608</v>
      </c>
      <c r="F550" s="48" t="s">
        <v>603</v>
      </c>
      <c r="G550" s="48" t="s">
        <v>582</v>
      </c>
      <c r="H550" s="48" t="s">
        <v>580</v>
      </c>
      <c r="I550" s="48" t="s">
        <v>8</v>
      </c>
      <c r="J550" s="236" t="s">
        <v>4</v>
      </c>
      <c r="K550" s="236" t="s">
        <v>4</v>
      </c>
      <c r="L550" s="236">
        <v>120.55565412833577</v>
      </c>
      <c r="M550" s="236">
        <v>120.55565</v>
      </c>
      <c r="N550" s="236" t="s">
        <v>4</v>
      </c>
      <c r="O550" s="236" t="s">
        <v>4</v>
      </c>
      <c r="P550" s="236" t="s">
        <v>4</v>
      </c>
      <c r="Q550" s="236" t="s">
        <v>4</v>
      </c>
      <c r="R550" s="236" t="s">
        <v>4</v>
      </c>
      <c r="S550" s="236" t="s">
        <v>4</v>
      </c>
      <c r="T550" s="236" t="s">
        <v>4</v>
      </c>
      <c r="U550" s="236" t="s">
        <v>4</v>
      </c>
      <c r="V550" s="236" t="s">
        <v>4</v>
      </c>
      <c r="W550" s="236" t="s">
        <v>4</v>
      </c>
      <c r="X550" s="291">
        <v>120.55565412833577</v>
      </c>
      <c r="Y550" s="236">
        <v>120.55565</v>
      </c>
    </row>
    <row r="551" spans="1:25">
      <c r="A551" s="32" t="s">
        <v>23</v>
      </c>
      <c r="B551" s="32" t="s">
        <v>32</v>
      </c>
      <c r="C551" s="328" t="s">
        <v>609</v>
      </c>
      <c r="D551" s="235">
        <v>1.41421</v>
      </c>
      <c r="E551" s="48" t="s">
        <v>608</v>
      </c>
      <c r="F551" s="48" t="s">
        <v>603</v>
      </c>
      <c r="G551" s="48" t="s">
        <v>582</v>
      </c>
      <c r="H551" s="48" t="s">
        <v>580</v>
      </c>
      <c r="I551" s="48" t="s">
        <v>8</v>
      </c>
      <c r="J551" s="236">
        <v>128.60188627312556</v>
      </c>
      <c r="K551" s="236">
        <v>128.60189</v>
      </c>
      <c r="L551" s="236" t="s">
        <v>4</v>
      </c>
      <c r="M551" s="236" t="s">
        <v>4</v>
      </c>
      <c r="N551" s="236" t="s">
        <v>4</v>
      </c>
      <c r="O551" s="236" t="s">
        <v>4</v>
      </c>
      <c r="P551" s="236" t="s">
        <v>4</v>
      </c>
      <c r="Q551" s="236" t="s">
        <v>4</v>
      </c>
      <c r="R551" s="236" t="s">
        <v>4</v>
      </c>
      <c r="S551" s="236" t="s">
        <v>4</v>
      </c>
      <c r="T551" s="236" t="s">
        <v>4</v>
      </c>
      <c r="U551" s="236" t="s">
        <v>4</v>
      </c>
      <c r="V551" s="236" t="s">
        <v>4</v>
      </c>
      <c r="W551" s="236" t="s">
        <v>4</v>
      </c>
      <c r="X551" s="291">
        <v>128.60188627312556</v>
      </c>
      <c r="Y551" s="236">
        <v>128.60189</v>
      </c>
    </row>
    <row r="552" spans="1:25">
      <c r="A552" s="32" t="s">
        <v>23</v>
      </c>
      <c r="B552" s="32" t="s">
        <v>32</v>
      </c>
      <c r="C552" s="328" t="s">
        <v>610</v>
      </c>
      <c r="D552" s="235">
        <v>1.41421</v>
      </c>
      <c r="E552" s="48" t="s">
        <v>608</v>
      </c>
      <c r="F552" s="48" t="s">
        <v>603</v>
      </c>
      <c r="G552" s="48" t="s">
        <v>582</v>
      </c>
      <c r="H552" s="48" t="s">
        <v>580</v>
      </c>
      <c r="I552" s="48" t="s">
        <v>8</v>
      </c>
      <c r="J552" s="236">
        <v>113.01285046040634</v>
      </c>
      <c r="K552" s="236">
        <v>113.01285</v>
      </c>
      <c r="L552" s="236" t="s">
        <v>4</v>
      </c>
      <c r="M552" s="236" t="s">
        <v>4</v>
      </c>
      <c r="N552" s="236" t="s">
        <v>4</v>
      </c>
      <c r="O552" s="236" t="s">
        <v>4</v>
      </c>
      <c r="P552" s="236" t="s">
        <v>4</v>
      </c>
      <c r="Q552" s="236" t="s">
        <v>4</v>
      </c>
      <c r="R552" s="236" t="s">
        <v>4</v>
      </c>
      <c r="S552" s="236" t="s">
        <v>4</v>
      </c>
      <c r="T552" s="236" t="s">
        <v>4</v>
      </c>
      <c r="U552" s="236" t="s">
        <v>4</v>
      </c>
      <c r="V552" s="236" t="s">
        <v>4</v>
      </c>
      <c r="W552" s="236" t="s">
        <v>4</v>
      </c>
      <c r="X552" s="291">
        <v>113.01285046040634</v>
      </c>
      <c r="Y552" s="236">
        <v>113.01285</v>
      </c>
    </row>
    <row r="553" spans="1:25">
      <c r="A553" s="32" t="s">
        <v>13</v>
      </c>
      <c r="B553" s="32" t="s">
        <v>4</v>
      </c>
      <c r="C553" s="328" t="s">
        <v>611</v>
      </c>
      <c r="D553" s="235">
        <v>169</v>
      </c>
      <c r="E553" s="48" t="s">
        <v>4</v>
      </c>
      <c r="F553" s="48" t="s">
        <v>4</v>
      </c>
      <c r="G553" s="48" t="s">
        <v>611</v>
      </c>
      <c r="H553" s="48" t="s">
        <v>580</v>
      </c>
      <c r="I553" s="48" t="s">
        <v>8</v>
      </c>
      <c r="J553" s="236" t="s">
        <v>4</v>
      </c>
      <c r="K553" s="236" t="s">
        <v>4</v>
      </c>
      <c r="L553" s="236" t="s">
        <v>4</v>
      </c>
      <c r="M553" s="236" t="s">
        <v>4</v>
      </c>
      <c r="N553" s="236" t="s">
        <v>4</v>
      </c>
      <c r="O553" s="236" t="s">
        <v>4</v>
      </c>
      <c r="P553" s="236">
        <v>124.54741475567621</v>
      </c>
      <c r="Q553" s="236">
        <v>124.54741</v>
      </c>
      <c r="R553" s="236" t="s">
        <v>4</v>
      </c>
      <c r="S553" s="236" t="s">
        <v>4</v>
      </c>
      <c r="T553" s="236" t="s">
        <v>4</v>
      </c>
      <c r="U553" s="236" t="s">
        <v>4</v>
      </c>
      <c r="V553" s="236" t="s">
        <v>4</v>
      </c>
      <c r="W553" s="236" t="s">
        <v>4</v>
      </c>
      <c r="X553" s="291">
        <v>124.54741475567621</v>
      </c>
      <c r="Y553" s="236">
        <v>124.54741</v>
      </c>
    </row>
    <row r="554" spans="1:25">
      <c r="A554" s="32" t="s">
        <v>16</v>
      </c>
      <c r="B554" s="32" t="s">
        <v>4</v>
      </c>
      <c r="C554" s="328" t="s">
        <v>613</v>
      </c>
      <c r="D554" s="235">
        <v>140</v>
      </c>
      <c r="E554" s="48" t="s">
        <v>4</v>
      </c>
      <c r="F554" s="48" t="s">
        <v>613</v>
      </c>
      <c r="G554" s="48" t="s">
        <v>611</v>
      </c>
      <c r="H554" s="48" t="s">
        <v>580</v>
      </c>
      <c r="I554" s="48" t="s">
        <v>8</v>
      </c>
      <c r="J554" s="236" t="s">
        <v>4</v>
      </c>
      <c r="K554" s="236" t="s">
        <v>4</v>
      </c>
      <c r="L554" s="236" t="s">
        <v>4</v>
      </c>
      <c r="M554" s="236" t="s">
        <v>4</v>
      </c>
      <c r="N554" s="236">
        <v>126.528152925331</v>
      </c>
      <c r="O554" s="236">
        <v>126.52815</v>
      </c>
      <c r="P554" s="236" t="s">
        <v>4</v>
      </c>
      <c r="Q554" s="236" t="s">
        <v>4</v>
      </c>
      <c r="R554" s="236" t="s">
        <v>4</v>
      </c>
      <c r="S554" s="236" t="s">
        <v>4</v>
      </c>
      <c r="T554" s="236" t="s">
        <v>4</v>
      </c>
      <c r="U554" s="236" t="s">
        <v>4</v>
      </c>
      <c r="V554" s="236" t="s">
        <v>4</v>
      </c>
      <c r="W554" s="236" t="s">
        <v>4</v>
      </c>
      <c r="X554" s="291">
        <v>126.528152925331</v>
      </c>
      <c r="Y554" s="236">
        <v>126.52815</v>
      </c>
    </row>
    <row r="555" spans="1:25">
      <c r="A555" s="32" t="s">
        <v>19</v>
      </c>
      <c r="B555" s="32" t="s">
        <v>32</v>
      </c>
      <c r="C555" s="328" t="s">
        <v>615</v>
      </c>
      <c r="D555" s="235">
        <v>33</v>
      </c>
      <c r="E555" s="48" t="s">
        <v>615</v>
      </c>
      <c r="F555" s="48" t="s">
        <v>613</v>
      </c>
      <c r="G555" s="48" t="s">
        <v>611</v>
      </c>
      <c r="H555" s="48" t="s">
        <v>580</v>
      </c>
      <c r="I555" s="48" t="s">
        <v>8</v>
      </c>
      <c r="J555" s="236" t="s">
        <v>4</v>
      </c>
      <c r="K555" s="236" t="s">
        <v>4</v>
      </c>
      <c r="L555" s="236">
        <v>115.69239405630616</v>
      </c>
      <c r="M555" s="236">
        <v>115.69239</v>
      </c>
      <c r="N555" s="236" t="s">
        <v>4</v>
      </c>
      <c r="O555" s="236" t="s">
        <v>4</v>
      </c>
      <c r="P555" s="236" t="s">
        <v>4</v>
      </c>
      <c r="Q555" s="236" t="s">
        <v>4</v>
      </c>
      <c r="R555" s="236" t="s">
        <v>4</v>
      </c>
      <c r="S555" s="236" t="s">
        <v>4</v>
      </c>
      <c r="T555" s="236" t="s">
        <v>4</v>
      </c>
      <c r="U555" s="236" t="s">
        <v>4</v>
      </c>
      <c r="V555" s="236" t="s">
        <v>4</v>
      </c>
      <c r="W555" s="236" t="s">
        <v>4</v>
      </c>
      <c r="X555" s="291">
        <v>115.69239405630616</v>
      </c>
      <c r="Y555" s="236">
        <v>115.69239</v>
      </c>
    </row>
    <row r="556" spans="1:25">
      <c r="A556" s="32" t="s">
        <v>23</v>
      </c>
      <c r="B556" s="32" t="s">
        <v>32</v>
      </c>
      <c r="C556" s="328" t="s">
        <v>616</v>
      </c>
      <c r="D556" s="235">
        <v>3.2075300000000002</v>
      </c>
      <c r="E556" s="48" t="s">
        <v>615</v>
      </c>
      <c r="F556" s="48" t="s">
        <v>613</v>
      </c>
      <c r="G556" s="48" t="s">
        <v>611</v>
      </c>
      <c r="H556" s="48" t="s">
        <v>580</v>
      </c>
      <c r="I556" s="48" t="s">
        <v>8</v>
      </c>
      <c r="J556" s="236">
        <v>100.90306825948373</v>
      </c>
      <c r="K556" s="236">
        <v>100.90307</v>
      </c>
      <c r="L556" s="236" t="s">
        <v>4</v>
      </c>
      <c r="M556" s="236" t="s">
        <v>4</v>
      </c>
      <c r="N556" s="236" t="s">
        <v>4</v>
      </c>
      <c r="O556" s="236" t="s">
        <v>4</v>
      </c>
      <c r="P556" s="236" t="s">
        <v>4</v>
      </c>
      <c r="Q556" s="236" t="s">
        <v>4</v>
      </c>
      <c r="R556" s="236" t="s">
        <v>4</v>
      </c>
      <c r="S556" s="236" t="s">
        <v>4</v>
      </c>
      <c r="T556" s="236" t="s">
        <v>4</v>
      </c>
      <c r="U556" s="236" t="s">
        <v>4</v>
      </c>
      <c r="V556" s="236" t="s">
        <v>4</v>
      </c>
      <c r="W556" s="236" t="s">
        <v>4</v>
      </c>
      <c r="X556" s="291">
        <v>100.90306825948373</v>
      </c>
      <c r="Y556" s="236">
        <v>100.90307</v>
      </c>
    </row>
    <row r="557" spans="1:25">
      <c r="A557" s="32" t="s">
        <v>23</v>
      </c>
      <c r="B557" s="32" t="s">
        <v>32</v>
      </c>
      <c r="C557" s="328" t="s">
        <v>617</v>
      </c>
      <c r="D557" s="235">
        <v>3.2075300000000002</v>
      </c>
      <c r="E557" s="48" t="s">
        <v>615</v>
      </c>
      <c r="F557" s="48" t="s">
        <v>613</v>
      </c>
      <c r="G557" s="48" t="s">
        <v>611</v>
      </c>
      <c r="H557" s="48" t="s">
        <v>580</v>
      </c>
      <c r="I557" s="48" t="s">
        <v>8</v>
      </c>
      <c r="J557" s="236">
        <v>128.57142999999999</v>
      </c>
      <c r="K557" s="236">
        <v>128.57142999999999</v>
      </c>
      <c r="L557" s="236" t="s">
        <v>4</v>
      </c>
      <c r="M557" s="236" t="s">
        <v>4</v>
      </c>
      <c r="N557" s="236" t="s">
        <v>4</v>
      </c>
      <c r="O557" s="236" t="s">
        <v>4</v>
      </c>
      <c r="P557" s="236" t="s">
        <v>4</v>
      </c>
      <c r="Q557" s="236" t="s">
        <v>4</v>
      </c>
      <c r="R557" s="236" t="s">
        <v>4</v>
      </c>
      <c r="S557" s="236" t="s">
        <v>4</v>
      </c>
      <c r="T557" s="236" t="s">
        <v>4</v>
      </c>
      <c r="U557" s="236" t="s">
        <v>4</v>
      </c>
      <c r="V557" s="236" t="s">
        <v>4</v>
      </c>
      <c r="W557" s="236" t="s">
        <v>4</v>
      </c>
      <c r="X557" s="291">
        <v>128.57142999999999</v>
      </c>
      <c r="Y557" s="236">
        <v>128.57142999999999</v>
      </c>
    </row>
    <row r="558" spans="1:25">
      <c r="A558" s="32" t="s">
        <v>23</v>
      </c>
      <c r="B558" s="32" t="s">
        <v>32</v>
      </c>
      <c r="C558" s="328" t="s">
        <v>618</v>
      </c>
      <c r="D558" s="235">
        <v>3.2075300000000002</v>
      </c>
      <c r="E558" s="48" t="s">
        <v>615</v>
      </c>
      <c r="F558" s="48" t="s">
        <v>613</v>
      </c>
      <c r="G558" s="48" t="s">
        <v>611</v>
      </c>
      <c r="H558" s="48" t="s">
        <v>580</v>
      </c>
      <c r="I558" s="48" t="s">
        <v>8</v>
      </c>
      <c r="J558" s="236">
        <v>119.36185999999999</v>
      </c>
      <c r="K558" s="236">
        <v>119.36185999999999</v>
      </c>
      <c r="L558" s="236" t="s">
        <v>4</v>
      </c>
      <c r="M558" s="236" t="s">
        <v>4</v>
      </c>
      <c r="N558" s="236" t="s">
        <v>4</v>
      </c>
      <c r="O558" s="236" t="s">
        <v>4</v>
      </c>
      <c r="P558" s="236" t="s">
        <v>4</v>
      </c>
      <c r="Q558" s="236" t="s">
        <v>4</v>
      </c>
      <c r="R558" s="236" t="s">
        <v>4</v>
      </c>
      <c r="S558" s="236" t="s">
        <v>4</v>
      </c>
      <c r="T558" s="236" t="s">
        <v>4</v>
      </c>
      <c r="U558" s="236" t="s">
        <v>4</v>
      </c>
      <c r="V558" s="236" t="s">
        <v>4</v>
      </c>
      <c r="W558" s="236" t="s">
        <v>4</v>
      </c>
      <c r="X558" s="291">
        <v>119.36185999999999</v>
      </c>
      <c r="Y558" s="236">
        <v>119.36185999999999</v>
      </c>
    </row>
    <row r="559" spans="1:25">
      <c r="A559" s="32" t="s">
        <v>19</v>
      </c>
      <c r="B559" s="32" t="s">
        <v>32</v>
      </c>
      <c r="C559" s="328" t="s">
        <v>619</v>
      </c>
      <c r="D559" s="235">
        <v>36</v>
      </c>
      <c r="E559" s="48" t="s">
        <v>619</v>
      </c>
      <c r="F559" s="48" t="s">
        <v>613</v>
      </c>
      <c r="G559" s="48" t="s">
        <v>611</v>
      </c>
      <c r="H559" s="48" t="s">
        <v>580</v>
      </c>
      <c r="I559" s="48" t="s">
        <v>8</v>
      </c>
      <c r="J559" s="236" t="s">
        <v>4</v>
      </c>
      <c r="K559" s="236" t="s">
        <v>4</v>
      </c>
      <c r="L559" s="236">
        <v>126.93227457216985</v>
      </c>
      <c r="M559" s="236">
        <v>126.93227</v>
      </c>
      <c r="N559" s="236" t="s">
        <v>4</v>
      </c>
      <c r="O559" s="236" t="s">
        <v>4</v>
      </c>
      <c r="P559" s="236" t="s">
        <v>4</v>
      </c>
      <c r="Q559" s="236" t="s">
        <v>4</v>
      </c>
      <c r="R559" s="236" t="s">
        <v>4</v>
      </c>
      <c r="S559" s="236" t="s">
        <v>4</v>
      </c>
      <c r="T559" s="236" t="s">
        <v>4</v>
      </c>
      <c r="U559" s="236" t="s">
        <v>4</v>
      </c>
      <c r="V559" s="236" t="s">
        <v>4</v>
      </c>
      <c r="W559" s="236" t="s">
        <v>4</v>
      </c>
      <c r="X559" s="291">
        <v>126.93227457216985</v>
      </c>
      <c r="Y559" s="236">
        <v>126.93227</v>
      </c>
    </row>
    <row r="560" spans="1:25">
      <c r="A560" s="32" t="s">
        <v>23</v>
      </c>
      <c r="B560" s="32" t="s">
        <v>32</v>
      </c>
      <c r="C560" s="328" t="s">
        <v>620</v>
      </c>
      <c r="D560" s="235">
        <v>3.30193</v>
      </c>
      <c r="E560" s="48" t="s">
        <v>619</v>
      </c>
      <c r="F560" s="48" t="s">
        <v>613</v>
      </c>
      <c r="G560" s="48" t="s">
        <v>611</v>
      </c>
      <c r="H560" s="48" t="s">
        <v>580</v>
      </c>
      <c r="I560" s="48" t="s">
        <v>8</v>
      </c>
      <c r="J560" s="236">
        <v>124.50314016689225</v>
      </c>
      <c r="K560" s="236">
        <v>124.50314</v>
      </c>
      <c r="L560" s="236" t="s">
        <v>4</v>
      </c>
      <c r="M560" s="236" t="s">
        <v>4</v>
      </c>
      <c r="N560" s="236" t="s">
        <v>4</v>
      </c>
      <c r="O560" s="236" t="s">
        <v>4</v>
      </c>
      <c r="P560" s="236" t="s">
        <v>4</v>
      </c>
      <c r="Q560" s="236" t="s">
        <v>4</v>
      </c>
      <c r="R560" s="236" t="s">
        <v>4</v>
      </c>
      <c r="S560" s="236" t="s">
        <v>4</v>
      </c>
      <c r="T560" s="236" t="s">
        <v>4</v>
      </c>
      <c r="U560" s="236" t="s">
        <v>4</v>
      </c>
      <c r="V560" s="236" t="s">
        <v>4</v>
      </c>
      <c r="W560" s="236" t="s">
        <v>4</v>
      </c>
      <c r="X560" s="291">
        <v>124.50314016689225</v>
      </c>
      <c r="Y560" s="236">
        <v>124.50314</v>
      </c>
    </row>
    <row r="561" spans="1:25">
      <c r="A561" s="32" t="s">
        <v>23</v>
      </c>
      <c r="B561" s="32" t="s">
        <v>32</v>
      </c>
      <c r="C561" s="328" t="s">
        <v>621</v>
      </c>
      <c r="D561" s="235">
        <v>3.30193</v>
      </c>
      <c r="E561" s="48" t="s">
        <v>619</v>
      </c>
      <c r="F561" s="48" t="s">
        <v>613</v>
      </c>
      <c r="G561" s="48" t="s">
        <v>611</v>
      </c>
      <c r="H561" s="48" t="s">
        <v>580</v>
      </c>
      <c r="I561" s="48" t="s">
        <v>8</v>
      </c>
      <c r="J561" s="236">
        <v>129.12957289908692</v>
      </c>
      <c r="K561" s="236">
        <v>129.12957</v>
      </c>
      <c r="L561" s="236" t="s">
        <v>4</v>
      </c>
      <c r="M561" s="236" t="s">
        <v>4</v>
      </c>
      <c r="N561" s="236" t="s">
        <v>4</v>
      </c>
      <c r="O561" s="236" t="s">
        <v>4</v>
      </c>
      <c r="P561" s="236" t="s">
        <v>4</v>
      </c>
      <c r="Q561" s="236" t="s">
        <v>4</v>
      </c>
      <c r="R561" s="236" t="s">
        <v>4</v>
      </c>
      <c r="S561" s="236" t="s">
        <v>4</v>
      </c>
      <c r="T561" s="236" t="s">
        <v>4</v>
      </c>
      <c r="U561" s="236" t="s">
        <v>4</v>
      </c>
      <c r="V561" s="236" t="s">
        <v>4</v>
      </c>
      <c r="W561" s="236" t="s">
        <v>4</v>
      </c>
      <c r="X561" s="291">
        <v>129.12957289908692</v>
      </c>
      <c r="Y561" s="236">
        <v>129.12957</v>
      </c>
    </row>
    <row r="562" spans="1:25">
      <c r="A562" s="32" t="s">
        <v>23</v>
      </c>
      <c r="B562" s="32" t="s">
        <v>32</v>
      </c>
      <c r="C562" s="328" t="s">
        <v>622</v>
      </c>
      <c r="D562" s="235">
        <v>3.30193</v>
      </c>
      <c r="E562" s="48" t="s">
        <v>619</v>
      </c>
      <c r="F562" s="48" t="s">
        <v>613</v>
      </c>
      <c r="G562" s="48" t="s">
        <v>611</v>
      </c>
      <c r="H562" s="48" t="s">
        <v>580</v>
      </c>
      <c r="I562" s="48" t="s">
        <v>8</v>
      </c>
      <c r="J562" s="236">
        <v>127.20675314558952</v>
      </c>
      <c r="K562" s="236">
        <v>127.20675</v>
      </c>
      <c r="L562" s="236" t="s">
        <v>4</v>
      </c>
      <c r="M562" s="236" t="s">
        <v>4</v>
      </c>
      <c r="N562" s="236" t="s">
        <v>4</v>
      </c>
      <c r="O562" s="236" t="s">
        <v>4</v>
      </c>
      <c r="P562" s="236" t="s">
        <v>4</v>
      </c>
      <c r="Q562" s="236" t="s">
        <v>4</v>
      </c>
      <c r="R562" s="236" t="s">
        <v>4</v>
      </c>
      <c r="S562" s="236" t="s">
        <v>4</v>
      </c>
      <c r="T562" s="236" t="s">
        <v>4</v>
      </c>
      <c r="U562" s="236" t="s">
        <v>4</v>
      </c>
      <c r="V562" s="236" t="s">
        <v>4</v>
      </c>
      <c r="W562" s="236" t="s">
        <v>4</v>
      </c>
      <c r="X562" s="291">
        <v>127.20675314558952</v>
      </c>
      <c r="Y562" s="236">
        <v>127.20675</v>
      </c>
    </row>
    <row r="563" spans="1:25">
      <c r="A563" s="32" t="s">
        <v>19</v>
      </c>
      <c r="B563" s="32" t="s">
        <v>32</v>
      </c>
      <c r="C563" s="328" t="s">
        <v>623</v>
      </c>
      <c r="D563" s="235">
        <v>64</v>
      </c>
      <c r="E563" s="48" t="s">
        <v>623</v>
      </c>
      <c r="F563" s="48" t="s">
        <v>613</v>
      </c>
      <c r="G563" s="48" t="s">
        <v>611</v>
      </c>
      <c r="H563" s="48" t="s">
        <v>580</v>
      </c>
      <c r="I563" s="48" t="s">
        <v>8</v>
      </c>
      <c r="J563" s="236" t="s">
        <v>4</v>
      </c>
      <c r="K563" s="236" t="s">
        <v>4</v>
      </c>
      <c r="L563" s="236">
        <v>132.58239776050769</v>
      </c>
      <c r="M563" s="236">
        <v>132.58240000000001</v>
      </c>
      <c r="N563" s="236" t="s">
        <v>4</v>
      </c>
      <c r="O563" s="236" t="s">
        <v>4</v>
      </c>
      <c r="P563" s="236" t="s">
        <v>4</v>
      </c>
      <c r="Q563" s="236" t="s">
        <v>4</v>
      </c>
      <c r="R563" s="236" t="s">
        <v>4</v>
      </c>
      <c r="S563" s="236" t="s">
        <v>4</v>
      </c>
      <c r="T563" s="236" t="s">
        <v>4</v>
      </c>
      <c r="U563" s="236" t="s">
        <v>4</v>
      </c>
      <c r="V563" s="236" t="s">
        <v>4</v>
      </c>
      <c r="W563" s="236" t="s">
        <v>4</v>
      </c>
      <c r="X563" s="291">
        <v>132.58239776050769</v>
      </c>
      <c r="Y563" s="236">
        <v>132.58240000000001</v>
      </c>
    </row>
    <row r="564" spans="1:25">
      <c r="A564" s="32" t="s">
        <v>23</v>
      </c>
      <c r="B564" s="32" t="s">
        <v>32</v>
      </c>
      <c r="C564" s="328" t="s">
        <v>624</v>
      </c>
      <c r="D564" s="235">
        <v>4</v>
      </c>
      <c r="E564" s="48" t="s">
        <v>623</v>
      </c>
      <c r="F564" s="48" t="s">
        <v>613</v>
      </c>
      <c r="G564" s="48" t="s">
        <v>611</v>
      </c>
      <c r="H564" s="48" t="s">
        <v>580</v>
      </c>
      <c r="I564" s="48" t="s">
        <v>8</v>
      </c>
      <c r="J564" s="236">
        <v>130.69178590405494</v>
      </c>
      <c r="K564" s="236">
        <v>130.69179</v>
      </c>
      <c r="L564" s="236" t="s">
        <v>4</v>
      </c>
      <c r="M564" s="236" t="s">
        <v>4</v>
      </c>
      <c r="N564" s="236" t="s">
        <v>4</v>
      </c>
      <c r="O564" s="236" t="s">
        <v>4</v>
      </c>
      <c r="P564" s="236" t="s">
        <v>4</v>
      </c>
      <c r="Q564" s="236" t="s">
        <v>4</v>
      </c>
      <c r="R564" s="236" t="s">
        <v>4</v>
      </c>
      <c r="S564" s="236" t="s">
        <v>4</v>
      </c>
      <c r="T564" s="236" t="s">
        <v>4</v>
      </c>
      <c r="U564" s="236" t="s">
        <v>4</v>
      </c>
      <c r="V564" s="236" t="s">
        <v>4</v>
      </c>
      <c r="W564" s="236" t="s">
        <v>4</v>
      </c>
      <c r="X564" s="291">
        <v>130.69178590405494</v>
      </c>
      <c r="Y564" s="236">
        <v>130.69179</v>
      </c>
    </row>
    <row r="565" spans="1:25">
      <c r="A565" s="32" t="s">
        <v>23</v>
      </c>
      <c r="B565" s="32" t="s">
        <v>32</v>
      </c>
      <c r="C565" s="328" t="s">
        <v>625</v>
      </c>
      <c r="D565" s="235">
        <v>4</v>
      </c>
      <c r="E565" s="48" t="s">
        <v>623</v>
      </c>
      <c r="F565" s="48" t="s">
        <v>613</v>
      </c>
      <c r="G565" s="48" t="s">
        <v>611</v>
      </c>
      <c r="H565" s="48" t="s">
        <v>580</v>
      </c>
      <c r="I565" s="48" t="s">
        <v>8</v>
      </c>
      <c r="J565" s="236">
        <v>129.08600070272433</v>
      </c>
      <c r="K565" s="236">
        <v>129.08600000000001</v>
      </c>
      <c r="L565" s="236" t="s">
        <v>4</v>
      </c>
      <c r="M565" s="236" t="s">
        <v>4</v>
      </c>
      <c r="N565" s="236" t="s">
        <v>4</v>
      </c>
      <c r="O565" s="236" t="s">
        <v>4</v>
      </c>
      <c r="P565" s="236" t="s">
        <v>4</v>
      </c>
      <c r="Q565" s="236" t="s">
        <v>4</v>
      </c>
      <c r="R565" s="236" t="s">
        <v>4</v>
      </c>
      <c r="S565" s="236" t="s">
        <v>4</v>
      </c>
      <c r="T565" s="236" t="s">
        <v>4</v>
      </c>
      <c r="U565" s="236" t="s">
        <v>4</v>
      </c>
      <c r="V565" s="236" t="s">
        <v>4</v>
      </c>
      <c r="W565" s="236" t="s">
        <v>4</v>
      </c>
      <c r="X565" s="291">
        <v>129.08600070272433</v>
      </c>
      <c r="Y565" s="236">
        <v>129.08600000000001</v>
      </c>
    </row>
    <row r="566" spans="1:25">
      <c r="A566" s="32" t="s">
        <v>23</v>
      </c>
      <c r="B566" s="32" t="s">
        <v>32</v>
      </c>
      <c r="C566" s="328" t="s">
        <v>626</v>
      </c>
      <c r="D566" s="235">
        <v>4</v>
      </c>
      <c r="E566" s="48" t="s">
        <v>623</v>
      </c>
      <c r="F566" s="48" t="s">
        <v>613</v>
      </c>
      <c r="G566" s="48" t="s">
        <v>611</v>
      </c>
      <c r="H566" s="48" t="s">
        <v>580</v>
      </c>
      <c r="I566" s="48" t="s">
        <v>8</v>
      </c>
      <c r="J566" s="236">
        <v>138.14340883855917</v>
      </c>
      <c r="K566" s="236">
        <v>138.14340999999999</v>
      </c>
      <c r="L566" s="236" t="s">
        <v>4</v>
      </c>
      <c r="M566" s="236" t="s">
        <v>4</v>
      </c>
      <c r="N566" s="236" t="s">
        <v>4</v>
      </c>
      <c r="O566" s="236" t="s">
        <v>4</v>
      </c>
      <c r="P566" s="236" t="s">
        <v>4</v>
      </c>
      <c r="Q566" s="236" t="s">
        <v>4</v>
      </c>
      <c r="R566" s="236" t="s">
        <v>4</v>
      </c>
      <c r="S566" s="236" t="s">
        <v>4</v>
      </c>
      <c r="T566" s="236" t="s">
        <v>4</v>
      </c>
      <c r="U566" s="236" t="s">
        <v>4</v>
      </c>
      <c r="V566" s="236" t="s">
        <v>4</v>
      </c>
      <c r="W566" s="236" t="s">
        <v>4</v>
      </c>
      <c r="X566" s="291">
        <v>138.14340883855917</v>
      </c>
      <c r="Y566" s="236">
        <v>138.14340999999999</v>
      </c>
    </row>
    <row r="567" spans="1:25">
      <c r="A567" s="32" t="s">
        <v>19</v>
      </c>
      <c r="B567" s="32" t="s">
        <v>32</v>
      </c>
      <c r="C567" s="328" t="s">
        <v>627</v>
      </c>
      <c r="D567" s="235">
        <v>7</v>
      </c>
      <c r="E567" s="48" t="s">
        <v>627</v>
      </c>
      <c r="F567" s="48" t="s">
        <v>613</v>
      </c>
      <c r="G567" s="48" t="s">
        <v>611</v>
      </c>
      <c r="H567" s="48" t="s">
        <v>580</v>
      </c>
      <c r="I567" s="48" t="s">
        <v>8</v>
      </c>
      <c r="J567" s="236" t="s">
        <v>4</v>
      </c>
      <c r="K567" s="236" t="s">
        <v>4</v>
      </c>
      <c r="L567" s="236">
        <v>120.17958063109</v>
      </c>
      <c r="M567" s="236">
        <v>120.17958</v>
      </c>
      <c r="N567" s="236" t="s">
        <v>4</v>
      </c>
      <c r="O567" s="236" t="s">
        <v>4</v>
      </c>
      <c r="P567" s="236" t="s">
        <v>4</v>
      </c>
      <c r="Q567" s="236" t="s">
        <v>4</v>
      </c>
      <c r="R567" s="236" t="s">
        <v>4</v>
      </c>
      <c r="S567" s="236" t="s">
        <v>4</v>
      </c>
      <c r="T567" s="236" t="s">
        <v>4</v>
      </c>
      <c r="U567" s="236" t="s">
        <v>4</v>
      </c>
      <c r="V567" s="236" t="s">
        <v>4</v>
      </c>
      <c r="W567" s="236" t="s">
        <v>4</v>
      </c>
      <c r="X567" s="291">
        <v>120.17958063109</v>
      </c>
      <c r="Y567" s="236">
        <v>120.17958</v>
      </c>
    </row>
    <row r="568" spans="1:25">
      <c r="A568" s="32" t="s">
        <v>23</v>
      </c>
      <c r="B568" s="32" t="s">
        <v>32</v>
      </c>
      <c r="C568" s="328" t="s">
        <v>628</v>
      </c>
      <c r="D568" s="235">
        <v>1.91293</v>
      </c>
      <c r="E568" s="48" t="s">
        <v>627</v>
      </c>
      <c r="F568" s="48" t="s">
        <v>613</v>
      </c>
      <c r="G568" s="48" t="s">
        <v>611</v>
      </c>
      <c r="H568" s="48" t="s">
        <v>580</v>
      </c>
      <c r="I568" s="48" t="s">
        <v>8</v>
      </c>
      <c r="J568" s="236">
        <v>115.99475112027871</v>
      </c>
      <c r="K568" s="236">
        <v>115.99475</v>
      </c>
      <c r="L568" s="236" t="s">
        <v>4</v>
      </c>
      <c r="M568" s="236" t="s">
        <v>4</v>
      </c>
      <c r="N568" s="236" t="s">
        <v>4</v>
      </c>
      <c r="O568" s="236" t="s">
        <v>4</v>
      </c>
      <c r="P568" s="236" t="s">
        <v>4</v>
      </c>
      <c r="Q568" s="236" t="s">
        <v>4</v>
      </c>
      <c r="R568" s="236" t="s">
        <v>4</v>
      </c>
      <c r="S568" s="236" t="s">
        <v>4</v>
      </c>
      <c r="T568" s="236" t="s">
        <v>4</v>
      </c>
      <c r="U568" s="236" t="s">
        <v>4</v>
      </c>
      <c r="V568" s="236" t="s">
        <v>4</v>
      </c>
      <c r="W568" s="236" t="s">
        <v>4</v>
      </c>
      <c r="X568" s="291">
        <v>115.99475112027871</v>
      </c>
      <c r="Y568" s="236">
        <v>115.99475</v>
      </c>
    </row>
    <row r="569" spans="1:25">
      <c r="A569" s="32" t="s">
        <v>23</v>
      </c>
      <c r="B569" s="32" t="s">
        <v>32</v>
      </c>
      <c r="C569" s="328" t="s">
        <v>629</v>
      </c>
      <c r="D569" s="235">
        <v>1.91293</v>
      </c>
      <c r="E569" s="48" t="s">
        <v>627</v>
      </c>
      <c r="F569" s="48" t="s">
        <v>613</v>
      </c>
      <c r="G569" s="48" t="s">
        <v>611</v>
      </c>
      <c r="H569" s="48" t="s">
        <v>580</v>
      </c>
      <c r="I569" s="48" t="s">
        <v>8</v>
      </c>
      <c r="J569" s="236">
        <v>126.63541303164067</v>
      </c>
      <c r="K569" s="236">
        <v>126.63540999999999</v>
      </c>
      <c r="L569" s="236" t="s">
        <v>4</v>
      </c>
      <c r="M569" s="236" t="s">
        <v>4</v>
      </c>
      <c r="N569" s="236" t="s">
        <v>4</v>
      </c>
      <c r="O569" s="236" t="s">
        <v>4</v>
      </c>
      <c r="P569" s="236" t="s">
        <v>4</v>
      </c>
      <c r="Q569" s="236" t="s">
        <v>4</v>
      </c>
      <c r="R569" s="236" t="s">
        <v>4</v>
      </c>
      <c r="S569" s="236" t="s">
        <v>4</v>
      </c>
      <c r="T569" s="236" t="s">
        <v>4</v>
      </c>
      <c r="U569" s="236" t="s">
        <v>4</v>
      </c>
      <c r="V569" s="236" t="s">
        <v>4</v>
      </c>
      <c r="W569" s="236" t="s">
        <v>4</v>
      </c>
      <c r="X569" s="291">
        <v>126.63541303164067</v>
      </c>
      <c r="Y569" s="236">
        <v>126.63540999999999</v>
      </c>
    </row>
    <row r="570" spans="1:25">
      <c r="A570" s="32" t="s">
        <v>23</v>
      </c>
      <c r="B570" s="32" t="s">
        <v>32</v>
      </c>
      <c r="C570" s="328" t="s">
        <v>630</v>
      </c>
      <c r="D570" s="235">
        <v>1.91293</v>
      </c>
      <c r="E570" s="48" t="s">
        <v>627</v>
      </c>
      <c r="F570" s="48" t="s">
        <v>613</v>
      </c>
      <c r="G570" s="48" t="s">
        <v>611</v>
      </c>
      <c r="H570" s="48" t="s">
        <v>580</v>
      </c>
      <c r="I570" s="48" t="s">
        <v>8</v>
      </c>
      <c r="J570" s="236">
        <v>118.16763509045599</v>
      </c>
      <c r="K570" s="236">
        <v>118.16764000000001</v>
      </c>
      <c r="L570" s="236" t="s">
        <v>4</v>
      </c>
      <c r="M570" s="236" t="s">
        <v>4</v>
      </c>
      <c r="N570" s="236" t="s">
        <v>4</v>
      </c>
      <c r="O570" s="236" t="s">
        <v>4</v>
      </c>
      <c r="P570" s="236" t="s">
        <v>4</v>
      </c>
      <c r="Q570" s="236" t="s">
        <v>4</v>
      </c>
      <c r="R570" s="236" t="s">
        <v>4</v>
      </c>
      <c r="S570" s="236" t="s">
        <v>4</v>
      </c>
      <c r="T570" s="236" t="s">
        <v>4</v>
      </c>
      <c r="U570" s="236" t="s">
        <v>4</v>
      </c>
      <c r="V570" s="236" t="s">
        <v>4</v>
      </c>
      <c r="W570" s="236" t="s">
        <v>4</v>
      </c>
      <c r="X570" s="291">
        <v>118.16763509045599</v>
      </c>
      <c r="Y570" s="236">
        <v>118.16764000000001</v>
      </c>
    </row>
    <row r="571" spans="1:25">
      <c r="A571" s="32" t="s">
        <v>16</v>
      </c>
      <c r="B571" s="32" t="s">
        <v>4</v>
      </c>
      <c r="C571" s="328" t="s">
        <v>631</v>
      </c>
      <c r="D571" s="235">
        <v>29</v>
      </c>
      <c r="E571" s="48" t="s">
        <v>4</v>
      </c>
      <c r="F571" s="48" t="s">
        <v>631</v>
      </c>
      <c r="G571" s="48" t="s">
        <v>611</v>
      </c>
      <c r="H571" s="48" t="s">
        <v>580</v>
      </c>
      <c r="I571" s="48" t="s">
        <v>8</v>
      </c>
      <c r="J571" s="236" t="s">
        <v>4</v>
      </c>
      <c r="K571" s="236" t="s">
        <v>4</v>
      </c>
      <c r="L571" s="236" t="s">
        <v>4</v>
      </c>
      <c r="M571" s="236" t="s">
        <v>4</v>
      </c>
      <c r="N571" s="236">
        <v>114.98523048837721</v>
      </c>
      <c r="O571" s="236">
        <v>114.98523</v>
      </c>
      <c r="P571" s="236" t="s">
        <v>4</v>
      </c>
      <c r="Q571" s="236" t="s">
        <v>4</v>
      </c>
      <c r="R571" s="236" t="s">
        <v>4</v>
      </c>
      <c r="S571" s="236" t="s">
        <v>4</v>
      </c>
      <c r="T571" s="236" t="s">
        <v>4</v>
      </c>
      <c r="U571" s="236" t="s">
        <v>4</v>
      </c>
      <c r="V571" s="236" t="s">
        <v>4</v>
      </c>
      <c r="W571" s="236" t="s">
        <v>4</v>
      </c>
      <c r="X571" s="291">
        <v>114.98523048837721</v>
      </c>
      <c r="Y571" s="236">
        <v>114.98523</v>
      </c>
    </row>
    <row r="572" spans="1:25">
      <c r="A572" s="32" t="s">
        <v>19</v>
      </c>
      <c r="B572" s="32" t="s">
        <v>32</v>
      </c>
      <c r="C572" s="328" t="s">
        <v>633</v>
      </c>
      <c r="D572" s="235">
        <v>12</v>
      </c>
      <c r="E572" s="48" t="s">
        <v>633</v>
      </c>
      <c r="F572" s="48" t="s">
        <v>631</v>
      </c>
      <c r="G572" s="48" t="s">
        <v>611</v>
      </c>
      <c r="H572" s="48" t="s">
        <v>580</v>
      </c>
      <c r="I572" s="48" t="s">
        <v>8</v>
      </c>
      <c r="J572" s="236" t="s">
        <v>4</v>
      </c>
      <c r="K572" s="236" t="s">
        <v>4</v>
      </c>
      <c r="L572" s="236">
        <v>131.87344908981567</v>
      </c>
      <c r="M572" s="236">
        <v>131.87344999999999</v>
      </c>
      <c r="N572" s="236" t="s">
        <v>4</v>
      </c>
      <c r="O572" s="236" t="s">
        <v>4</v>
      </c>
      <c r="P572" s="236" t="s">
        <v>4</v>
      </c>
      <c r="Q572" s="236" t="s">
        <v>4</v>
      </c>
      <c r="R572" s="236" t="s">
        <v>4</v>
      </c>
      <c r="S572" s="236" t="s">
        <v>4</v>
      </c>
      <c r="T572" s="236" t="s">
        <v>4</v>
      </c>
      <c r="U572" s="236" t="s">
        <v>4</v>
      </c>
      <c r="V572" s="236" t="s">
        <v>4</v>
      </c>
      <c r="W572" s="236" t="s">
        <v>4</v>
      </c>
      <c r="X572" s="291">
        <v>131.87344908981567</v>
      </c>
      <c r="Y572" s="236">
        <v>131.87344999999999</v>
      </c>
    </row>
    <row r="573" spans="1:25">
      <c r="A573" s="32" t="s">
        <v>23</v>
      </c>
      <c r="B573" s="32" t="s">
        <v>32</v>
      </c>
      <c r="C573" s="328" t="s">
        <v>634</v>
      </c>
      <c r="D573" s="235">
        <v>2.2894299999999999</v>
      </c>
      <c r="E573" s="48" t="s">
        <v>633</v>
      </c>
      <c r="F573" s="48" t="s">
        <v>631</v>
      </c>
      <c r="G573" s="48" t="s">
        <v>611</v>
      </c>
      <c r="H573" s="48" t="s">
        <v>580</v>
      </c>
      <c r="I573" s="48" t="s">
        <v>8</v>
      </c>
      <c r="J573" s="236">
        <v>119.59922248398729</v>
      </c>
      <c r="K573" s="236">
        <v>119.59922</v>
      </c>
      <c r="L573" s="236" t="s">
        <v>4</v>
      </c>
      <c r="M573" s="236" t="s">
        <v>4</v>
      </c>
      <c r="N573" s="236" t="s">
        <v>4</v>
      </c>
      <c r="O573" s="236" t="s">
        <v>4</v>
      </c>
      <c r="P573" s="236" t="s">
        <v>4</v>
      </c>
      <c r="Q573" s="236" t="s">
        <v>4</v>
      </c>
      <c r="R573" s="236" t="s">
        <v>4</v>
      </c>
      <c r="S573" s="236" t="s">
        <v>4</v>
      </c>
      <c r="T573" s="236" t="s">
        <v>4</v>
      </c>
      <c r="U573" s="236" t="s">
        <v>4</v>
      </c>
      <c r="V573" s="236" t="s">
        <v>4</v>
      </c>
      <c r="W573" s="236" t="s">
        <v>4</v>
      </c>
      <c r="X573" s="291">
        <v>119.59922248398729</v>
      </c>
      <c r="Y573" s="236">
        <v>119.59922</v>
      </c>
    </row>
    <row r="574" spans="1:25">
      <c r="A574" s="32" t="s">
        <v>23</v>
      </c>
      <c r="B574" s="32" t="s">
        <v>32</v>
      </c>
      <c r="C574" s="328" t="s">
        <v>635</v>
      </c>
      <c r="D574" s="235">
        <v>2.2894299999999999</v>
      </c>
      <c r="E574" s="48" t="s">
        <v>633</v>
      </c>
      <c r="F574" s="48" t="s">
        <v>631</v>
      </c>
      <c r="G574" s="48" t="s">
        <v>611</v>
      </c>
      <c r="H574" s="48" t="s">
        <v>580</v>
      </c>
      <c r="I574" s="48" t="s">
        <v>8</v>
      </c>
      <c r="J574" s="236">
        <v>156.55941993988566</v>
      </c>
      <c r="K574" s="236">
        <v>156.55941999999999</v>
      </c>
      <c r="L574" s="236" t="s">
        <v>4</v>
      </c>
      <c r="M574" s="236" t="s">
        <v>4</v>
      </c>
      <c r="N574" s="236" t="s">
        <v>4</v>
      </c>
      <c r="O574" s="236" t="s">
        <v>4</v>
      </c>
      <c r="P574" s="236" t="s">
        <v>4</v>
      </c>
      <c r="Q574" s="236" t="s">
        <v>4</v>
      </c>
      <c r="R574" s="236" t="s">
        <v>4</v>
      </c>
      <c r="S574" s="236" t="s">
        <v>4</v>
      </c>
      <c r="T574" s="236" t="s">
        <v>4</v>
      </c>
      <c r="U574" s="236" t="s">
        <v>4</v>
      </c>
      <c r="V574" s="236" t="s">
        <v>4</v>
      </c>
      <c r="W574" s="236" t="s">
        <v>4</v>
      </c>
      <c r="X574" s="291">
        <v>156.55941993988566</v>
      </c>
      <c r="Y574" s="236">
        <v>156.55941999999999</v>
      </c>
    </row>
    <row r="575" spans="1:25">
      <c r="A575" s="32" t="s">
        <v>23</v>
      </c>
      <c r="B575" s="32" t="s">
        <v>32</v>
      </c>
      <c r="C575" s="328" t="s">
        <v>2148</v>
      </c>
      <c r="D575" s="235">
        <v>2.2894299999999999</v>
      </c>
      <c r="E575" s="48" t="s">
        <v>633</v>
      </c>
      <c r="F575" s="48" t="s">
        <v>631</v>
      </c>
      <c r="G575" s="48" t="s">
        <v>611</v>
      </c>
      <c r="H575" s="48" t="s">
        <v>580</v>
      </c>
      <c r="I575" s="48" t="s">
        <v>8</v>
      </c>
      <c r="J575" s="236">
        <v>122.47981887580008</v>
      </c>
      <c r="K575" s="236">
        <v>122.47982</v>
      </c>
      <c r="L575" s="236" t="s">
        <v>4</v>
      </c>
      <c r="M575" s="236" t="s">
        <v>4</v>
      </c>
      <c r="N575" s="236" t="s">
        <v>4</v>
      </c>
      <c r="O575" s="236" t="s">
        <v>4</v>
      </c>
      <c r="P575" s="236" t="s">
        <v>4</v>
      </c>
      <c r="Q575" s="236" t="s">
        <v>4</v>
      </c>
      <c r="R575" s="236" t="s">
        <v>4</v>
      </c>
      <c r="S575" s="236" t="s">
        <v>4</v>
      </c>
      <c r="T575" s="236" t="s">
        <v>4</v>
      </c>
      <c r="U575" s="236" t="s">
        <v>4</v>
      </c>
      <c r="V575" s="236" t="s">
        <v>4</v>
      </c>
      <c r="W575" s="236" t="s">
        <v>4</v>
      </c>
      <c r="X575" s="291">
        <v>122.47981887580008</v>
      </c>
      <c r="Y575" s="236">
        <v>122.47982</v>
      </c>
    </row>
    <row r="576" spans="1:25">
      <c r="A576" s="32" t="s">
        <v>19</v>
      </c>
      <c r="B576" s="32" t="s">
        <v>32</v>
      </c>
      <c r="C576" s="328" t="s">
        <v>636</v>
      </c>
      <c r="D576" s="235">
        <v>17</v>
      </c>
      <c r="E576" s="48" t="s">
        <v>636</v>
      </c>
      <c r="F576" s="48" t="s">
        <v>631</v>
      </c>
      <c r="G576" s="48" t="s">
        <v>611</v>
      </c>
      <c r="H576" s="48" t="s">
        <v>580</v>
      </c>
      <c r="I576" s="48" t="s">
        <v>8</v>
      </c>
      <c r="J576" s="236" t="s">
        <v>4</v>
      </c>
      <c r="K576" s="236" t="s">
        <v>4</v>
      </c>
      <c r="L576" s="236">
        <v>103.06413500500889</v>
      </c>
      <c r="M576" s="236">
        <v>103.06413999999999</v>
      </c>
      <c r="N576" s="236" t="s">
        <v>4</v>
      </c>
      <c r="O576" s="236" t="s">
        <v>4</v>
      </c>
      <c r="P576" s="236" t="s">
        <v>4</v>
      </c>
      <c r="Q576" s="236" t="s">
        <v>4</v>
      </c>
      <c r="R576" s="236" t="s">
        <v>4</v>
      </c>
      <c r="S576" s="236" t="s">
        <v>4</v>
      </c>
      <c r="T576" s="236" t="s">
        <v>4</v>
      </c>
      <c r="U576" s="236" t="s">
        <v>4</v>
      </c>
      <c r="V576" s="236" t="s">
        <v>4</v>
      </c>
      <c r="W576" s="236" t="s">
        <v>4</v>
      </c>
      <c r="X576" s="291">
        <v>103.06413500500889</v>
      </c>
      <c r="Y576" s="236">
        <v>103.06413999999999</v>
      </c>
    </row>
    <row r="577" spans="1:25">
      <c r="A577" s="32" t="s">
        <v>23</v>
      </c>
      <c r="B577" s="32" t="s">
        <v>32</v>
      </c>
      <c r="C577" s="328" t="s">
        <v>637</v>
      </c>
      <c r="D577" s="235">
        <v>4.1231099999999996</v>
      </c>
      <c r="E577" s="48" t="s">
        <v>636</v>
      </c>
      <c r="F577" s="48" t="s">
        <v>631</v>
      </c>
      <c r="G577" s="48" t="s">
        <v>611</v>
      </c>
      <c r="H577" s="48" t="s">
        <v>580</v>
      </c>
      <c r="I577" s="48" t="s">
        <v>8</v>
      </c>
      <c r="J577" s="236">
        <v>106.3530124457787</v>
      </c>
      <c r="K577" s="236">
        <v>106.35301</v>
      </c>
      <c r="L577" s="236" t="s">
        <v>4</v>
      </c>
      <c r="M577" s="236" t="s">
        <v>4</v>
      </c>
      <c r="N577" s="236" t="s">
        <v>4</v>
      </c>
      <c r="O577" s="236" t="s">
        <v>4</v>
      </c>
      <c r="P577" s="236" t="s">
        <v>4</v>
      </c>
      <c r="Q577" s="236" t="s">
        <v>4</v>
      </c>
      <c r="R577" s="236" t="s">
        <v>4</v>
      </c>
      <c r="S577" s="236" t="s">
        <v>4</v>
      </c>
      <c r="T577" s="236" t="s">
        <v>4</v>
      </c>
      <c r="U577" s="236" t="s">
        <v>4</v>
      </c>
      <c r="V577" s="236" t="s">
        <v>4</v>
      </c>
      <c r="W577" s="236" t="s">
        <v>4</v>
      </c>
      <c r="X577" s="291">
        <v>106.3530124457787</v>
      </c>
      <c r="Y577" s="236">
        <v>106.35301</v>
      </c>
    </row>
    <row r="578" spans="1:25">
      <c r="A578" s="32" t="s">
        <v>23</v>
      </c>
      <c r="B578" s="32" t="s">
        <v>32</v>
      </c>
      <c r="C578" s="328" t="s">
        <v>638</v>
      </c>
      <c r="D578" s="235">
        <v>4.1231099999999996</v>
      </c>
      <c r="E578" s="48" t="s">
        <v>636</v>
      </c>
      <c r="F578" s="48" t="s">
        <v>631</v>
      </c>
      <c r="G578" s="48" t="s">
        <v>611</v>
      </c>
      <c r="H578" s="48" t="s">
        <v>580</v>
      </c>
      <c r="I578" s="48" t="s">
        <v>8</v>
      </c>
      <c r="J578" s="236">
        <v>99.876963332337724</v>
      </c>
      <c r="K578" s="236">
        <v>99.876959999999997</v>
      </c>
      <c r="L578" s="236" t="s">
        <v>4</v>
      </c>
      <c r="M578" s="236" t="s">
        <v>4</v>
      </c>
      <c r="N578" s="236" t="s">
        <v>4</v>
      </c>
      <c r="O578" s="236" t="s">
        <v>4</v>
      </c>
      <c r="P578" s="236" t="s">
        <v>4</v>
      </c>
      <c r="Q578" s="236" t="s">
        <v>4</v>
      </c>
      <c r="R578" s="236" t="s">
        <v>4</v>
      </c>
      <c r="S578" s="236" t="s">
        <v>4</v>
      </c>
      <c r="T578" s="236" t="s">
        <v>4</v>
      </c>
      <c r="U578" s="236" t="s">
        <v>4</v>
      </c>
      <c r="V578" s="236" t="s">
        <v>4</v>
      </c>
      <c r="W578" s="236" t="s">
        <v>4</v>
      </c>
      <c r="X578" s="291">
        <v>99.876963332337724</v>
      </c>
      <c r="Y578" s="236">
        <v>99.876959999999997</v>
      </c>
    </row>
    <row r="579" spans="1:25">
      <c r="A579" s="32" t="s">
        <v>7</v>
      </c>
      <c r="B579" s="32" t="s">
        <v>4</v>
      </c>
      <c r="C579" s="328" t="s">
        <v>639</v>
      </c>
      <c r="D579" s="235">
        <v>403</v>
      </c>
      <c r="E579" s="48" t="s">
        <v>4</v>
      </c>
      <c r="F579" s="48" t="s">
        <v>4</v>
      </c>
      <c r="G579" s="48" t="s">
        <v>4</v>
      </c>
      <c r="H579" s="48" t="s">
        <v>4</v>
      </c>
      <c r="I579" s="48" t="s">
        <v>639</v>
      </c>
      <c r="J579" s="236" t="s">
        <v>4</v>
      </c>
      <c r="K579" s="236" t="s">
        <v>4</v>
      </c>
      <c r="L579" s="236" t="s">
        <v>4</v>
      </c>
      <c r="M579" s="236" t="s">
        <v>4</v>
      </c>
      <c r="N579" s="236" t="s">
        <v>4</v>
      </c>
      <c r="O579" s="236" t="s">
        <v>4</v>
      </c>
      <c r="P579" s="236" t="s">
        <v>4</v>
      </c>
      <c r="Q579" s="236" t="s">
        <v>4</v>
      </c>
      <c r="R579" s="236" t="s">
        <v>4</v>
      </c>
      <c r="S579" s="236" t="s">
        <v>4</v>
      </c>
      <c r="T579" s="236">
        <v>95.716670316627187</v>
      </c>
      <c r="U579" s="236">
        <v>95.716669999999993</v>
      </c>
      <c r="V579" s="236" t="s">
        <v>4</v>
      </c>
      <c r="W579" s="236" t="s">
        <v>4</v>
      </c>
      <c r="X579" s="291">
        <v>95.716670316627187</v>
      </c>
      <c r="Y579" s="236">
        <v>95.716669999999993</v>
      </c>
    </row>
    <row r="580" spans="1:25">
      <c r="A580" s="32" t="s">
        <v>10</v>
      </c>
      <c r="B580" s="32" t="s">
        <v>4</v>
      </c>
      <c r="C580" s="328" t="s">
        <v>641</v>
      </c>
      <c r="D580" s="235">
        <v>335</v>
      </c>
      <c r="E580" s="48" t="s">
        <v>4</v>
      </c>
      <c r="F580" s="48" t="s">
        <v>4</v>
      </c>
      <c r="G580" s="48" t="s">
        <v>4</v>
      </c>
      <c r="H580" s="48" t="s">
        <v>641</v>
      </c>
      <c r="I580" s="48" t="s">
        <v>639</v>
      </c>
      <c r="J580" s="236" t="s">
        <v>4</v>
      </c>
      <c r="K580" s="236" t="s">
        <v>4</v>
      </c>
      <c r="L580" s="236" t="s">
        <v>4</v>
      </c>
      <c r="M580" s="236" t="s">
        <v>4</v>
      </c>
      <c r="N580" s="236" t="s">
        <v>4</v>
      </c>
      <c r="O580" s="236" t="s">
        <v>4</v>
      </c>
      <c r="P580" s="236" t="s">
        <v>4</v>
      </c>
      <c r="Q580" s="236" t="s">
        <v>4</v>
      </c>
      <c r="R580" s="236">
        <v>93.499890669853002</v>
      </c>
      <c r="S580" s="236">
        <v>93.499889999999994</v>
      </c>
      <c r="T580" s="236" t="s">
        <v>4</v>
      </c>
      <c r="U580" s="236" t="s">
        <v>4</v>
      </c>
      <c r="V580" s="236" t="s">
        <v>4</v>
      </c>
      <c r="W580" s="236" t="s">
        <v>4</v>
      </c>
      <c r="X580" s="291">
        <v>93.499890669853002</v>
      </c>
      <c r="Y580" s="236">
        <v>93.499889999999994</v>
      </c>
    </row>
    <row r="581" spans="1:25">
      <c r="A581" s="32" t="s">
        <v>13</v>
      </c>
      <c r="B581" s="32" t="s">
        <v>4</v>
      </c>
      <c r="C581" s="328" t="s">
        <v>643</v>
      </c>
      <c r="D581" s="235">
        <v>56</v>
      </c>
      <c r="E581" s="48" t="s">
        <v>4</v>
      </c>
      <c r="F581" s="48" t="s">
        <v>4</v>
      </c>
      <c r="G581" s="48" t="s">
        <v>643</v>
      </c>
      <c r="H581" s="48" t="s">
        <v>641</v>
      </c>
      <c r="I581" s="48" t="s">
        <v>639</v>
      </c>
      <c r="J581" s="236" t="s">
        <v>4</v>
      </c>
      <c r="K581" s="236" t="s">
        <v>4</v>
      </c>
      <c r="L581" s="236" t="s">
        <v>4</v>
      </c>
      <c r="M581" s="236" t="s">
        <v>4</v>
      </c>
      <c r="N581" s="236" t="s">
        <v>4</v>
      </c>
      <c r="O581" s="236" t="s">
        <v>4</v>
      </c>
      <c r="P581" s="236">
        <v>100.74696048411541</v>
      </c>
      <c r="Q581" s="236">
        <v>100.74696</v>
      </c>
      <c r="R581" s="236" t="s">
        <v>4</v>
      </c>
      <c r="S581" s="236" t="s">
        <v>4</v>
      </c>
      <c r="T581" s="236" t="s">
        <v>4</v>
      </c>
      <c r="U581" s="236" t="s">
        <v>4</v>
      </c>
      <c r="V581" s="236" t="s">
        <v>4</v>
      </c>
      <c r="W581" s="236" t="s">
        <v>4</v>
      </c>
      <c r="X581" s="291">
        <v>100.74696048411541</v>
      </c>
      <c r="Y581" s="236">
        <v>100.74696</v>
      </c>
    </row>
    <row r="582" spans="1:25">
      <c r="A582" s="32" t="s">
        <v>16</v>
      </c>
      <c r="B582" s="32" t="s">
        <v>4</v>
      </c>
      <c r="C582" s="328" t="s">
        <v>645</v>
      </c>
      <c r="D582" s="235">
        <v>22</v>
      </c>
      <c r="E582" s="48" t="s">
        <v>4</v>
      </c>
      <c r="F582" s="48" t="s">
        <v>645</v>
      </c>
      <c r="G582" s="48" t="s">
        <v>643</v>
      </c>
      <c r="H582" s="48" t="s">
        <v>641</v>
      </c>
      <c r="I582" s="48" t="s">
        <v>639</v>
      </c>
      <c r="J582" s="236" t="s">
        <v>4</v>
      </c>
      <c r="K582" s="236" t="s">
        <v>4</v>
      </c>
      <c r="L582" s="236" t="s">
        <v>4</v>
      </c>
      <c r="M582" s="236" t="s">
        <v>4</v>
      </c>
      <c r="N582" s="236">
        <v>109.33650299639129</v>
      </c>
      <c r="O582" s="236">
        <v>109.3365</v>
      </c>
      <c r="P582" s="236" t="s">
        <v>4</v>
      </c>
      <c r="Q582" s="236" t="s">
        <v>4</v>
      </c>
      <c r="R582" s="236" t="s">
        <v>4</v>
      </c>
      <c r="S582" s="236" t="s">
        <v>4</v>
      </c>
      <c r="T582" s="236" t="s">
        <v>4</v>
      </c>
      <c r="U582" s="236" t="s">
        <v>4</v>
      </c>
      <c r="V582" s="236" t="s">
        <v>4</v>
      </c>
      <c r="W582" s="236" t="s">
        <v>4</v>
      </c>
      <c r="X582" s="291">
        <v>109.33650299639129</v>
      </c>
      <c r="Y582" s="236">
        <v>109.3365</v>
      </c>
    </row>
    <row r="583" spans="1:25">
      <c r="A583" s="32" t="s">
        <v>19</v>
      </c>
      <c r="B583" s="32" t="s">
        <v>32</v>
      </c>
      <c r="C583" s="328" t="s">
        <v>648</v>
      </c>
      <c r="D583" s="235">
        <v>22</v>
      </c>
      <c r="E583" s="48" t="s">
        <v>648</v>
      </c>
      <c r="F583" s="48" t="s">
        <v>645</v>
      </c>
      <c r="G583" s="48" t="s">
        <v>643</v>
      </c>
      <c r="H583" s="48" t="s">
        <v>641</v>
      </c>
      <c r="I583" s="48" t="s">
        <v>639</v>
      </c>
      <c r="J583" s="236" t="s">
        <v>4</v>
      </c>
      <c r="K583" s="236" t="s">
        <v>4</v>
      </c>
      <c r="L583" s="236">
        <v>109.33650299639127</v>
      </c>
      <c r="M583" s="236">
        <v>109.3365</v>
      </c>
      <c r="N583" s="236" t="s">
        <v>4</v>
      </c>
      <c r="O583" s="236" t="s">
        <v>4</v>
      </c>
      <c r="P583" s="236" t="s">
        <v>4</v>
      </c>
      <c r="Q583" s="236" t="s">
        <v>4</v>
      </c>
      <c r="R583" s="236" t="s">
        <v>4</v>
      </c>
      <c r="S583" s="236" t="s">
        <v>4</v>
      </c>
      <c r="T583" s="236" t="s">
        <v>4</v>
      </c>
      <c r="U583" s="236" t="s">
        <v>4</v>
      </c>
      <c r="V583" s="236" t="s">
        <v>4</v>
      </c>
      <c r="W583" s="236" t="s">
        <v>4</v>
      </c>
      <c r="X583" s="291">
        <v>109.33650299639127</v>
      </c>
      <c r="Y583" s="236">
        <v>109.3365</v>
      </c>
    </row>
    <row r="584" spans="1:25">
      <c r="A584" s="32" t="s">
        <v>23</v>
      </c>
      <c r="B584" s="32" t="s">
        <v>32</v>
      </c>
      <c r="C584" s="328" t="s">
        <v>649</v>
      </c>
      <c r="D584" s="235">
        <v>4.6904199999999996</v>
      </c>
      <c r="E584" s="48" t="s">
        <v>648</v>
      </c>
      <c r="F584" s="48" t="s">
        <v>645</v>
      </c>
      <c r="G584" s="48" t="s">
        <v>643</v>
      </c>
      <c r="H584" s="48" t="s">
        <v>641</v>
      </c>
      <c r="I584" s="48" t="s">
        <v>639</v>
      </c>
      <c r="J584" s="236">
        <v>137.03052890423356</v>
      </c>
      <c r="K584" s="236">
        <v>137.03053</v>
      </c>
      <c r="L584" s="236" t="s">
        <v>4</v>
      </c>
      <c r="M584" s="236" t="s">
        <v>4</v>
      </c>
      <c r="N584" s="236" t="s">
        <v>4</v>
      </c>
      <c r="O584" s="236" t="s">
        <v>4</v>
      </c>
      <c r="P584" s="236" t="s">
        <v>4</v>
      </c>
      <c r="Q584" s="236" t="s">
        <v>4</v>
      </c>
      <c r="R584" s="236" t="s">
        <v>4</v>
      </c>
      <c r="S584" s="236" t="s">
        <v>4</v>
      </c>
      <c r="T584" s="236" t="s">
        <v>4</v>
      </c>
      <c r="U584" s="236" t="s">
        <v>4</v>
      </c>
      <c r="V584" s="236" t="s">
        <v>4</v>
      </c>
      <c r="W584" s="236" t="s">
        <v>4</v>
      </c>
      <c r="X584" s="291">
        <v>137.03052890423356</v>
      </c>
      <c r="Y584" s="236">
        <v>137.03053</v>
      </c>
    </row>
    <row r="585" spans="1:25">
      <c r="A585" s="32" t="s">
        <v>23</v>
      </c>
      <c r="B585" s="32" t="s">
        <v>32</v>
      </c>
      <c r="C585" s="328" t="s">
        <v>650</v>
      </c>
      <c r="D585" s="235">
        <v>4.6904199999999996</v>
      </c>
      <c r="E585" s="48" t="s">
        <v>648</v>
      </c>
      <c r="F585" s="48" t="s">
        <v>645</v>
      </c>
      <c r="G585" s="48" t="s">
        <v>643</v>
      </c>
      <c r="H585" s="48" t="s">
        <v>641</v>
      </c>
      <c r="I585" s="48" t="s">
        <v>639</v>
      </c>
      <c r="J585" s="236">
        <v>87.239471255595106</v>
      </c>
      <c r="K585" s="236">
        <v>87.239469999999997</v>
      </c>
      <c r="L585" s="236" t="s">
        <v>4</v>
      </c>
      <c r="M585" s="236" t="s">
        <v>4</v>
      </c>
      <c r="N585" s="236" t="s">
        <v>4</v>
      </c>
      <c r="O585" s="236" t="s">
        <v>4</v>
      </c>
      <c r="P585" s="236" t="s">
        <v>4</v>
      </c>
      <c r="Q585" s="236" t="s">
        <v>4</v>
      </c>
      <c r="R585" s="236" t="s">
        <v>4</v>
      </c>
      <c r="S585" s="236" t="s">
        <v>4</v>
      </c>
      <c r="T585" s="236" t="s">
        <v>4</v>
      </c>
      <c r="U585" s="236" t="s">
        <v>4</v>
      </c>
      <c r="V585" s="236" t="s">
        <v>4</v>
      </c>
      <c r="W585" s="236" t="s">
        <v>4</v>
      </c>
      <c r="X585" s="291">
        <v>87.239471255595106</v>
      </c>
      <c r="Y585" s="236">
        <v>87.239469999999997</v>
      </c>
    </row>
    <row r="586" spans="1:25">
      <c r="A586" s="32" t="s">
        <v>16</v>
      </c>
      <c r="B586" s="32" t="s">
        <v>4</v>
      </c>
      <c r="C586" s="328" t="s">
        <v>651</v>
      </c>
      <c r="D586" s="235">
        <v>34</v>
      </c>
      <c r="E586" s="48" t="s">
        <v>4</v>
      </c>
      <c r="F586" s="48" t="s">
        <v>651</v>
      </c>
      <c r="G586" s="48" t="s">
        <v>643</v>
      </c>
      <c r="H586" s="48" t="s">
        <v>641</v>
      </c>
      <c r="I586" s="48" t="s">
        <v>639</v>
      </c>
      <c r="J586" s="236" t="s">
        <v>4</v>
      </c>
      <c r="K586" s="236" t="s">
        <v>4</v>
      </c>
      <c r="L586" s="236" t="s">
        <v>4</v>
      </c>
      <c r="M586" s="236" t="s">
        <v>4</v>
      </c>
      <c r="N586" s="236">
        <v>95.189021211466311</v>
      </c>
      <c r="O586" s="236">
        <v>95.189019999999999</v>
      </c>
      <c r="P586" s="236" t="s">
        <v>4</v>
      </c>
      <c r="Q586" s="236" t="s">
        <v>4</v>
      </c>
      <c r="R586" s="236" t="s">
        <v>4</v>
      </c>
      <c r="S586" s="236" t="s">
        <v>4</v>
      </c>
      <c r="T586" s="236" t="s">
        <v>4</v>
      </c>
      <c r="U586" s="236" t="s">
        <v>4</v>
      </c>
      <c r="V586" s="236" t="s">
        <v>4</v>
      </c>
      <c r="W586" s="236" t="s">
        <v>4</v>
      </c>
      <c r="X586" s="291">
        <v>95.189021211466311</v>
      </c>
      <c r="Y586" s="236">
        <v>95.189019999999999</v>
      </c>
    </row>
    <row r="587" spans="1:25">
      <c r="A587" s="32" t="s">
        <v>19</v>
      </c>
      <c r="B587" s="32" t="s">
        <v>32</v>
      </c>
      <c r="C587" s="328" t="s">
        <v>653</v>
      </c>
      <c r="D587" s="235">
        <v>9</v>
      </c>
      <c r="E587" s="48" t="s">
        <v>653</v>
      </c>
      <c r="F587" s="48" t="s">
        <v>651</v>
      </c>
      <c r="G587" s="48" t="s">
        <v>643</v>
      </c>
      <c r="H587" s="48" t="s">
        <v>641</v>
      </c>
      <c r="I587" s="48" t="s">
        <v>639</v>
      </c>
      <c r="J587" s="236" t="s">
        <v>4</v>
      </c>
      <c r="K587" s="236" t="s">
        <v>4</v>
      </c>
      <c r="L587" s="236">
        <v>122.06841810294971</v>
      </c>
      <c r="M587" s="236">
        <v>122.06842</v>
      </c>
      <c r="N587" s="236" t="s">
        <v>4</v>
      </c>
      <c r="O587" s="236" t="s">
        <v>4</v>
      </c>
      <c r="P587" s="236" t="s">
        <v>4</v>
      </c>
      <c r="Q587" s="236" t="s">
        <v>4</v>
      </c>
      <c r="R587" s="236" t="s">
        <v>4</v>
      </c>
      <c r="S587" s="236" t="s">
        <v>4</v>
      </c>
      <c r="T587" s="236" t="s">
        <v>4</v>
      </c>
      <c r="U587" s="236" t="s">
        <v>4</v>
      </c>
      <c r="V587" s="236" t="s">
        <v>4</v>
      </c>
      <c r="W587" s="236" t="s">
        <v>4</v>
      </c>
      <c r="X587" s="291">
        <v>122.06841810294971</v>
      </c>
      <c r="Y587" s="236">
        <v>122.06842</v>
      </c>
    </row>
    <row r="588" spans="1:25">
      <c r="A588" s="32" t="s">
        <v>23</v>
      </c>
      <c r="B588" s="32" t="s">
        <v>32</v>
      </c>
      <c r="C588" s="328" t="s">
        <v>654</v>
      </c>
      <c r="D588" s="235">
        <v>3</v>
      </c>
      <c r="E588" s="48" t="s">
        <v>653</v>
      </c>
      <c r="F588" s="48" t="s">
        <v>651</v>
      </c>
      <c r="G588" s="48" t="s">
        <v>643</v>
      </c>
      <c r="H588" s="48" t="s">
        <v>641</v>
      </c>
      <c r="I588" s="48" t="s">
        <v>639</v>
      </c>
      <c r="J588" s="236">
        <v>143.77710901872035</v>
      </c>
      <c r="K588" s="236">
        <v>143.77710999999999</v>
      </c>
      <c r="L588" s="236" t="s">
        <v>4</v>
      </c>
      <c r="M588" s="236" t="s">
        <v>4</v>
      </c>
      <c r="N588" s="236" t="s">
        <v>4</v>
      </c>
      <c r="O588" s="236" t="s">
        <v>4</v>
      </c>
      <c r="P588" s="236" t="s">
        <v>4</v>
      </c>
      <c r="Q588" s="236" t="s">
        <v>4</v>
      </c>
      <c r="R588" s="236" t="s">
        <v>4</v>
      </c>
      <c r="S588" s="236" t="s">
        <v>4</v>
      </c>
      <c r="T588" s="236" t="s">
        <v>4</v>
      </c>
      <c r="U588" s="236" t="s">
        <v>4</v>
      </c>
      <c r="V588" s="236" t="s">
        <v>4</v>
      </c>
      <c r="W588" s="236" t="s">
        <v>4</v>
      </c>
      <c r="X588" s="291">
        <v>143.77710901872035</v>
      </c>
      <c r="Y588" s="236">
        <v>143.77710999999999</v>
      </c>
    </row>
    <row r="589" spans="1:25">
      <c r="A589" s="32" t="s">
        <v>23</v>
      </c>
      <c r="B589" s="32" t="s">
        <v>32</v>
      </c>
      <c r="C589" s="328" t="s">
        <v>655</v>
      </c>
      <c r="D589" s="235">
        <v>3</v>
      </c>
      <c r="E589" s="48" t="s">
        <v>653</v>
      </c>
      <c r="F589" s="48" t="s">
        <v>651</v>
      </c>
      <c r="G589" s="48" t="s">
        <v>643</v>
      </c>
      <c r="H589" s="48" t="s">
        <v>641</v>
      </c>
      <c r="I589" s="48" t="s">
        <v>639</v>
      </c>
      <c r="J589" s="236">
        <v>103.63748999999999</v>
      </c>
      <c r="K589" s="236">
        <v>103.63749</v>
      </c>
      <c r="L589" s="236" t="s">
        <v>4</v>
      </c>
      <c r="M589" s="236" t="s">
        <v>4</v>
      </c>
      <c r="N589" s="236" t="s">
        <v>4</v>
      </c>
      <c r="O589" s="236" t="s">
        <v>4</v>
      </c>
      <c r="P589" s="236" t="s">
        <v>4</v>
      </c>
      <c r="Q589" s="236" t="s">
        <v>4</v>
      </c>
      <c r="R589" s="236" t="s">
        <v>4</v>
      </c>
      <c r="S589" s="236" t="s">
        <v>4</v>
      </c>
      <c r="T589" s="236" t="s">
        <v>4</v>
      </c>
      <c r="U589" s="236" t="s">
        <v>4</v>
      </c>
      <c r="V589" s="236" t="s">
        <v>4</v>
      </c>
      <c r="W589" s="236" t="s">
        <v>4</v>
      </c>
      <c r="X589" s="291">
        <v>103.63748999999999</v>
      </c>
      <c r="Y589" s="236">
        <v>103.63749</v>
      </c>
    </row>
    <row r="590" spans="1:25">
      <c r="A590" s="32" t="s">
        <v>19</v>
      </c>
      <c r="B590" s="32" t="s">
        <v>32</v>
      </c>
      <c r="C590" s="328" t="s">
        <v>656</v>
      </c>
      <c r="D590" s="235">
        <v>13</v>
      </c>
      <c r="E590" s="48" t="s">
        <v>656</v>
      </c>
      <c r="F590" s="48" t="s">
        <v>651</v>
      </c>
      <c r="G590" s="48" t="s">
        <v>643</v>
      </c>
      <c r="H590" s="48" t="s">
        <v>641</v>
      </c>
      <c r="I590" s="48" t="s">
        <v>639</v>
      </c>
      <c r="J590" s="236" t="s">
        <v>4</v>
      </c>
      <c r="K590" s="236" t="s">
        <v>4</v>
      </c>
      <c r="L590" s="236">
        <v>77.697677366837794</v>
      </c>
      <c r="M590" s="236">
        <v>77.697680000000005</v>
      </c>
      <c r="N590" s="236" t="s">
        <v>4</v>
      </c>
      <c r="O590" s="236" t="s">
        <v>4</v>
      </c>
      <c r="P590" s="236" t="s">
        <v>4</v>
      </c>
      <c r="Q590" s="236" t="s">
        <v>4</v>
      </c>
      <c r="R590" s="236" t="s">
        <v>4</v>
      </c>
      <c r="S590" s="236" t="s">
        <v>4</v>
      </c>
      <c r="T590" s="236" t="s">
        <v>4</v>
      </c>
      <c r="U590" s="236" t="s">
        <v>4</v>
      </c>
      <c r="V590" s="236" t="s">
        <v>4</v>
      </c>
      <c r="W590" s="236" t="s">
        <v>4</v>
      </c>
      <c r="X590" s="291">
        <v>77.697677366837794</v>
      </c>
      <c r="Y590" s="236">
        <v>77.697680000000005</v>
      </c>
    </row>
    <row r="591" spans="1:25">
      <c r="A591" s="32" t="s">
        <v>23</v>
      </c>
      <c r="B591" s="32" t="s">
        <v>32</v>
      </c>
      <c r="C591" s="328" t="s">
        <v>657</v>
      </c>
      <c r="D591" s="235">
        <v>3.60555</v>
      </c>
      <c r="E591" s="48" t="s">
        <v>656</v>
      </c>
      <c r="F591" s="48" t="s">
        <v>651</v>
      </c>
      <c r="G591" s="48" t="s">
        <v>643</v>
      </c>
      <c r="H591" s="48" t="s">
        <v>641</v>
      </c>
      <c r="I591" s="48" t="s">
        <v>639</v>
      </c>
      <c r="J591" s="236">
        <v>95.249297763917085</v>
      </c>
      <c r="K591" s="236">
        <v>95.249300000000005</v>
      </c>
      <c r="L591" s="236" t="s">
        <v>4</v>
      </c>
      <c r="M591" s="236" t="s">
        <v>4</v>
      </c>
      <c r="N591" s="236" t="s">
        <v>4</v>
      </c>
      <c r="O591" s="236" t="s">
        <v>4</v>
      </c>
      <c r="P591" s="236" t="s">
        <v>4</v>
      </c>
      <c r="Q591" s="236" t="s">
        <v>4</v>
      </c>
      <c r="R591" s="236" t="s">
        <v>4</v>
      </c>
      <c r="S591" s="236" t="s">
        <v>4</v>
      </c>
      <c r="T591" s="236" t="s">
        <v>4</v>
      </c>
      <c r="U591" s="236" t="s">
        <v>4</v>
      </c>
      <c r="V591" s="236" t="s">
        <v>4</v>
      </c>
      <c r="W591" s="236" t="s">
        <v>4</v>
      </c>
      <c r="X591" s="291">
        <v>95.249297763917085</v>
      </c>
      <c r="Y591" s="236">
        <v>95.249300000000005</v>
      </c>
    </row>
    <row r="592" spans="1:25">
      <c r="A592" s="32" t="s">
        <v>23</v>
      </c>
      <c r="B592" s="32" t="s">
        <v>32</v>
      </c>
      <c r="C592" s="328" t="s">
        <v>658</v>
      </c>
      <c r="D592" s="235">
        <v>3.60555</v>
      </c>
      <c r="E592" s="48" t="s">
        <v>656</v>
      </c>
      <c r="F592" s="48" t="s">
        <v>651</v>
      </c>
      <c r="G592" s="48" t="s">
        <v>643</v>
      </c>
      <c r="H592" s="48" t="s">
        <v>641</v>
      </c>
      <c r="I592" s="48" t="s">
        <v>639</v>
      </c>
      <c r="J592" s="236">
        <v>63.380300011914251</v>
      </c>
      <c r="K592" s="236">
        <v>63.380299999999998</v>
      </c>
      <c r="L592" s="236" t="s">
        <v>4</v>
      </c>
      <c r="M592" s="236" t="s">
        <v>4</v>
      </c>
      <c r="N592" s="236" t="s">
        <v>4</v>
      </c>
      <c r="O592" s="236" t="s">
        <v>4</v>
      </c>
      <c r="P592" s="236" t="s">
        <v>4</v>
      </c>
      <c r="Q592" s="236" t="s">
        <v>4</v>
      </c>
      <c r="R592" s="236" t="s">
        <v>4</v>
      </c>
      <c r="S592" s="236" t="s">
        <v>4</v>
      </c>
      <c r="T592" s="236" t="s">
        <v>4</v>
      </c>
      <c r="U592" s="236" t="s">
        <v>4</v>
      </c>
      <c r="V592" s="236" t="s">
        <v>4</v>
      </c>
      <c r="W592" s="236" t="s">
        <v>4</v>
      </c>
      <c r="X592" s="291">
        <v>63.380300011914251</v>
      </c>
      <c r="Y592" s="236">
        <v>63.380299999999998</v>
      </c>
    </row>
    <row r="593" spans="1:25">
      <c r="A593" s="32" t="s">
        <v>19</v>
      </c>
      <c r="B593" s="32" t="s">
        <v>32</v>
      </c>
      <c r="C593" s="328" t="s">
        <v>659</v>
      </c>
      <c r="D593" s="235">
        <v>6</v>
      </c>
      <c r="E593" s="48" t="s">
        <v>659</v>
      </c>
      <c r="F593" s="48" t="s">
        <v>651</v>
      </c>
      <c r="G593" s="48" t="s">
        <v>643</v>
      </c>
      <c r="H593" s="48" t="s">
        <v>641</v>
      </c>
      <c r="I593" s="48" t="s">
        <v>639</v>
      </c>
      <c r="J593" s="236" t="s">
        <v>4</v>
      </c>
      <c r="K593" s="236" t="s">
        <v>4</v>
      </c>
      <c r="L593" s="236">
        <v>84.24030157484431</v>
      </c>
      <c r="M593" s="236">
        <v>84.240300000000005</v>
      </c>
      <c r="N593" s="236" t="s">
        <v>4</v>
      </c>
      <c r="O593" s="236" t="s">
        <v>4</v>
      </c>
      <c r="P593" s="236" t="s">
        <v>4</v>
      </c>
      <c r="Q593" s="236" t="s">
        <v>4</v>
      </c>
      <c r="R593" s="236" t="s">
        <v>4</v>
      </c>
      <c r="S593" s="236" t="s">
        <v>4</v>
      </c>
      <c r="T593" s="236" t="s">
        <v>4</v>
      </c>
      <c r="U593" s="236" t="s">
        <v>4</v>
      </c>
      <c r="V593" s="236" t="s">
        <v>4</v>
      </c>
      <c r="W593" s="236" t="s">
        <v>4</v>
      </c>
      <c r="X593" s="291">
        <v>84.24030157484431</v>
      </c>
      <c r="Y593" s="236">
        <v>84.240300000000005</v>
      </c>
    </row>
    <row r="594" spans="1:25">
      <c r="A594" s="32" t="s">
        <v>23</v>
      </c>
      <c r="B594" s="32" t="s">
        <v>32</v>
      </c>
      <c r="C594" s="328" t="s">
        <v>660</v>
      </c>
      <c r="D594" s="235">
        <v>6</v>
      </c>
      <c r="E594" s="48" t="s">
        <v>659</v>
      </c>
      <c r="F594" s="48" t="s">
        <v>651</v>
      </c>
      <c r="G594" s="48" t="s">
        <v>643</v>
      </c>
      <c r="H594" s="48" t="s">
        <v>641</v>
      </c>
      <c r="I594" s="48" t="s">
        <v>639</v>
      </c>
      <c r="J594" s="236">
        <v>84.24030157484431</v>
      </c>
      <c r="K594" s="236">
        <v>84.240300000000005</v>
      </c>
      <c r="L594" s="236" t="s">
        <v>4</v>
      </c>
      <c r="M594" s="236" t="s">
        <v>4</v>
      </c>
      <c r="N594" s="236" t="s">
        <v>4</v>
      </c>
      <c r="O594" s="236" t="s">
        <v>4</v>
      </c>
      <c r="P594" s="236" t="s">
        <v>4</v>
      </c>
      <c r="Q594" s="236" t="s">
        <v>4</v>
      </c>
      <c r="R594" s="236" t="s">
        <v>4</v>
      </c>
      <c r="S594" s="236" t="s">
        <v>4</v>
      </c>
      <c r="T594" s="236" t="s">
        <v>4</v>
      </c>
      <c r="U594" s="236" t="s">
        <v>4</v>
      </c>
      <c r="V594" s="236" t="s">
        <v>4</v>
      </c>
      <c r="W594" s="236" t="s">
        <v>4</v>
      </c>
      <c r="X594" s="291">
        <v>84.24030157484431</v>
      </c>
      <c r="Y594" s="236">
        <v>84.240300000000005</v>
      </c>
    </row>
    <row r="595" spans="1:25">
      <c r="A595" s="32" t="s">
        <v>19</v>
      </c>
      <c r="B595" s="32" t="s">
        <v>32</v>
      </c>
      <c r="C595" s="328" t="s">
        <v>661</v>
      </c>
      <c r="D595" s="235">
        <v>3</v>
      </c>
      <c r="E595" s="48" t="s">
        <v>661</v>
      </c>
      <c r="F595" s="48" t="s">
        <v>651</v>
      </c>
      <c r="G595" s="48" t="s">
        <v>643</v>
      </c>
      <c r="H595" s="48" t="s">
        <v>641</v>
      </c>
      <c r="I595" s="48" t="s">
        <v>639</v>
      </c>
      <c r="J595" s="236" t="s">
        <v>4</v>
      </c>
      <c r="K595" s="236" t="s">
        <v>4</v>
      </c>
      <c r="L595" s="236">
        <v>98.455158848599638</v>
      </c>
      <c r="M595" s="236">
        <v>98.455160000000006</v>
      </c>
      <c r="N595" s="236" t="s">
        <v>4</v>
      </c>
      <c r="O595" s="236" t="s">
        <v>4</v>
      </c>
      <c r="P595" s="236" t="s">
        <v>4</v>
      </c>
      <c r="Q595" s="236" t="s">
        <v>4</v>
      </c>
      <c r="R595" s="236" t="s">
        <v>4</v>
      </c>
      <c r="S595" s="236" t="s">
        <v>4</v>
      </c>
      <c r="T595" s="236" t="s">
        <v>4</v>
      </c>
      <c r="U595" s="236" t="s">
        <v>4</v>
      </c>
      <c r="V595" s="236" t="s">
        <v>4</v>
      </c>
      <c r="W595" s="236" t="s">
        <v>4</v>
      </c>
      <c r="X595" s="291">
        <v>98.455158848599638</v>
      </c>
      <c r="Y595" s="236">
        <v>98.455160000000006</v>
      </c>
    </row>
    <row r="596" spans="1:25">
      <c r="A596" s="32" t="s">
        <v>23</v>
      </c>
      <c r="B596" s="32" t="s">
        <v>32</v>
      </c>
      <c r="C596" s="328" t="s">
        <v>662</v>
      </c>
      <c r="D596" s="235">
        <v>1.7320500000000001</v>
      </c>
      <c r="E596" s="48" t="s">
        <v>661</v>
      </c>
      <c r="F596" s="48" t="s">
        <v>651</v>
      </c>
      <c r="G596" s="48" t="s">
        <v>643</v>
      </c>
      <c r="H596" s="48" t="s">
        <v>641</v>
      </c>
      <c r="I596" s="48" t="s">
        <v>639</v>
      </c>
      <c r="J596" s="236">
        <v>96.130385137499985</v>
      </c>
      <c r="K596" s="236">
        <v>96.130390000000006</v>
      </c>
      <c r="L596" s="236" t="s">
        <v>4</v>
      </c>
      <c r="M596" s="236" t="s">
        <v>4</v>
      </c>
      <c r="N596" s="236" t="s">
        <v>4</v>
      </c>
      <c r="O596" s="236" t="s">
        <v>4</v>
      </c>
      <c r="P596" s="236" t="s">
        <v>4</v>
      </c>
      <c r="Q596" s="236" t="s">
        <v>4</v>
      </c>
      <c r="R596" s="236" t="s">
        <v>4</v>
      </c>
      <c r="S596" s="236" t="s">
        <v>4</v>
      </c>
      <c r="T596" s="236" t="s">
        <v>4</v>
      </c>
      <c r="U596" s="236" t="s">
        <v>4</v>
      </c>
      <c r="V596" s="236" t="s">
        <v>4</v>
      </c>
      <c r="W596" s="236" t="s">
        <v>4</v>
      </c>
      <c r="X596" s="291">
        <v>96.130385137499985</v>
      </c>
      <c r="Y596" s="236">
        <v>96.130390000000006</v>
      </c>
    </row>
    <row r="597" spans="1:25">
      <c r="A597" s="32" t="s">
        <v>23</v>
      </c>
      <c r="B597" s="32" t="s">
        <v>32</v>
      </c>
      <c r="C597" s="328" t="s">
        <v>663</v>
      </c>
      <c r="D597" s="235">
        <v>1.7320500000000001</v>
      </c>
      <c r="E597" s="48" t="s">
        <v>661</v>
      </c>
      <c r="F597" s="48" t="s">
        <v>651</v>
      </c>
      <c r="G597" s="48" t="s">
        <v>643</v>
      </c>
      <c r="H597" s="48" t="s">
        <v>641</v>
      </c>
      <c r="I597" s="48" t="s">
        <v>639</v>
      </c>
      <c r="J597" s="236">
        <v>100.8361538345864</v>
      </c>
      <c r="K597" s="236">
        <v>100.83615</v>
      </c>
      <c r="L597" s="236" t="s">
        <v>4</v>
      </c>
      <c r="M597" s="236" t="s">
        <v>4</v>
      </c>
      <c r="N597" s="236" t="s">
        <v>4</v>
      </c>
      <c r="O597" s="236" t="s">
        <v>4</v>
      </c>
      <c r="P597" s="236" t="s">
        <v>4</v>
      </c>
      <c r="Q597" s="236" t="s">
        <v>4</v>
      </c>
      <c r="R597" s="236" t="s">
        <v>4</v>
      </c>
      <c r="S597" s="236" t="s">
        <v>4</v>
      </c>
      <c r="T597" s="236" t="s">
        <v>4</v>
      </c>
      <c r="U597" s="236" t="s">
        <v>4</v>
      </c>
      <c r="V597" s="236" t="s">
        <v>4</v>
      </c>
      <c r="W597" s="236" t="s">
        <v>4</v>
      </c>
      <c r="X597" s="291">
        <v>100.8361538345864</v>
      </c>
      <c r="Y597" s="236">
        <v>100.83615</v>
      </c>
    </row>
    <row r="598" spans="1:25">
      <c r="A598" s="32" t="s">
        <v>19</v>
      </c>
      <c r="B598" s="32" t="s">
        <v>32</v>
      </c>
      <c r="C598" s="328" t="s">
        <v>664</v>
      </c>
      <c r="D598" s="235">
        <v>3</v>
      </c>
      <c r="E598" s="48" t="s">
        <v>664</v>
      </c>
      <c r="F598" s="48" t="s">
        <v>651</v>
      </c>
      <c r="G598" s="48" t="s">
        <v>643</v>
      </c>
      <c r="H598" s="48" t="s">
        <v>641</v>
      </c>
      <c r="I598" s="48" t="s">
        <v>639</v>
      </c>
      <c r="J598" s="236" t="s">
        <v>4</v>
      </c>
      <c r="K598" s="236" t="s">
        <v>4</v>
      </c>
      <c r="L598" s="236">
        <v>108.97795549985035</v>
      </c>
      <c r="M598" s="236">
        <v>108.97796</v>
      </c>
      <c r="N598" s="236" t="s">
        <v>4</v>
      </c>
      <c r="O598" s="236" t="s">
        <v>4</v>
      </c>
      <c r="P598" s="236" t="s">
        <v>4</v>
      </c>
      <c r="Q598" s="236" t="s">
        <v>4</v>
      </c>
      <c r="R598" s="236" t="s">
        <v>4</v>
      </c>
      <c r="S598" s="236" t="s">
        <v>4</v>
      </c>
      <c r="T598" s="236" t="s">
        <v>4</v>
      </c>
      <c r="U598" s="236" t="s">
        <v>4</v>
      </c>
      <c r="V598" s="236" t="s">
        <v>4</v>
      </c>
      <c r="W598" s="236" t="s">
        <v>4</v>
      </c>
      <c r="X598" s="291">
        <v>108.97795549985035</v>
      </c>
      <c r="Y598" s="236">
        <v>108.97796</v>
      </c>
    </row>
    <row r="599" spans="1:25">
      <c r="A599" s="32" t="s">
        <v>23</v>
      </c>
      <c r="B599" s="32" t="s">
        <v>32</v>
      </c>
      <c r="C599" s="328" t="s">
        <v>665</v>
      </c>
      <c r="D599" s="235">
        <v>1.7320500000000001</v>
      </c>
      <c r="E599" s="48" t="s">
        <v>664</v>
      </c>
      <c r="F599" s="48" t="s">
        <v>651</v>
      </c>
      <c r="G599" s="48" t="s">
        <v>643</v>
      </c>
      <c r="H599" s="48" t="s">
        <v>641</v>
      </c>
      <c r="I599" s="48" t="s">
        <v>639</v>
      </c>
      <c r="J599" s="236">
        <v>136.11430627689117</v>
      </c>
      <c r="K599" s="236">
        <v>136.11430999999999</v>
      </c>
      <c r="L599" s="236" t="s">
        <v>4</v>
      </c>
      <c r="M599" s="236" t="s">
        <v>4</v>
      </c>
      <c r="N599" s="236" t="s">
        <v>4</v>
      </c>
      <c r="O599" s="236" t="s">
        <v>4</v>
      </c>
      <c r="P599" s="236" t="s">
        <v>4</v>
      </c>
      <c r="Q599" s="236" t="s">
        <v>4</v>
      </c>
      <c r="R599" s="236" t="s">
        <v>4</v>
      </c>
      <c r="S599" s="236" t="s">
        <v>4</v>
      </c>
      <c r="T599" s="236" t="s">
        <v>4</v>
      </c>
      <c r="U599" s="236" t="s">
        <v>4</v>
      </c>
      <c r="V599" s="236" t="s">
        <v>4</v>
      </c>
      <c r="W599" s="236" t="s">
        <v>4</v>
      </c>
      <c r="X599" s="291">
        <v>136.11430627689117</v>
      </c>
      <c r="Y599" s="236">
        <v>136.11430999999999</v>
      </c>
    </row>
    <row r="600" spans="1:25">
      <c r="A600" s="32" t="s">
        <v>23</v>
      </c>
      <c r="B600" s="32" t="s">
        <v>32</v>
      </c>
      <c r="C600" s="328" t="s">
        <v>666</v>
      </c>
      <c r="D600" s="235">
        <v>1.7320500000000001</v>
      </c>
      <c r="E600" s="48" t="s">
        <v>664</v>
      </c>
      <c r="F600" s="48" t="s">
        <v>651</v>
      </c>
      <c r="G600" s="48" t="s">
        <v>643</v>
      </c>
      <c r="H600" s="48" t="s">
        <v>641</v>
      </c>
      <c r="I600" s="48" t="s">
        <v>639</v>
      </c>
      <c r="J600" s="236">
        <v>87.251627766211129</v>
      </c>
      <c r="K600" s="236">
        <v>87.251630000000006</v>
      </c>
      <c r="L600" s="236" t="s">
        <v>4</v>
      </c>
      <c r="M600" s="236" t="s">
        <v>4</v>
      </c>
      <c r="N600" s="236" t="s">
        <v>4</v>
      </c>
      <c r="O600" s="236" t="s">
        <v>4</v>
      </c>
      <c r="P600" s="236" t="s">
        <v>4</v>
      </c>
      <c r="Q600" s="236" t="s">
        <v>4</v>
      </c>
      <c r="R600" s="236" t="s">
        <v>4</v>
      </c>
      <c r="S600" s="236" t="s">
        <v>4</v>
      </c>
      <c r="T600" s="236" t="s">
        <v>4</v>
      </c>
      <c r="U600" s="236" t="s">
        <v>4</v>
      </c>
      <c r="V600" s="236" t="s">
        <v>4</v>
      </c>
      <c r="W600" s="236" t="s">
        <v>4</v>
      </c>
      <c r="X600" s="291">
        <v>87.251627766211129</v>
      </c>
      <c r="Y600" s="236">
        <v>87.251630000000006</v>
      </c>
    </row>
    <row r="601" spans="1:25">
      <c r="A601" s="32" t="s">
        <v>13</v>
      </c>
      <c r="B601" s="32" t="s">
        <v>4</v>
      </c>
      <c r="C601" s="328" t="s">
        <v>667</v>
      </c>
      <c r="D601" s="235">
        <v>204</v>
      </c>
      <c r="E601" s="48" t="s">
        <v>4</v>
      </c>
      <c r="F601" s="48" t="s">
        <v>4</v>
      </c>
      <c r="G601" s="48" t="s">
        <v>667</v>
      </c>
      <c r="H601" s="48" t="s">
        <v>641</v>
      </c>
      <c r="I601" s="48" t="s">
        <v>639</v>
      </c>
      <c r="J601" s="236" t="s">
        <v>4</v>
      </c>
      <c r="K601" s="236" t="s">
        <v>4</v>
      </c>
      <c r="L601" s="236" t="s">
        <v>4</v>
      </c>
      <c r="M601" s="236" t="s">
        <v>4</v>
      </c>
      <c r="N601" s="236" t="s">
        <v>4</v>
      </c>
      <c r="O601" s="236" t="s">
        <v>4</v>
      </c>
      <c r="P601" s="236">
        <v>89.147121502722243</v>
      </c>
      <c r="Q601" s="236">
        <v>89.147120000000001</v>
      </c>
      <c r="R601" s="236" t="s">
        <v>4</v>
      </c>
      <c r="S601" s="236" t="s">
        <v>4</v>
      </c>
      <c r="T601" s="236" t="s">
        <v>4</v>
      </c>
      <c r="U601" s="236" t="s">
        <v>4</v>
      </c>
      <c r="V601" s="236" t="s">
        <v>4</v>
      </c>
      <c r="W601" s="236" t="s">
        <v>4</v>
      </c>
      <c r="X601" s="291">
        <v>89.147121502722243</v>
      </c>
      <c r="Y601" s="236">
        <v>89.147120000000001</v>
      </c>
    </row>
    <row r="602" spans="1:25">
      <c r="A602" s="32" t="s">
        <v>16</v>
      </c>
      <c r="B602" s="32" t="s">
        <v>4</v>
      </c>
      <c r="C602" s="328" t="s">
        <v>669</v>
      </c>
      <c r="D602" s="235">
        <v>45</v>
      </c>
      <c r="E602" s="48" t="s">
        <v>4</v>
      </c>
      <c r="F602" s="48" t="s">
        <v>669</v>
      </c>
      <c r="G602" s="48" t="s">
        <v>667</v>
      </c>
      <c r="H602" s="48" t="s">
        <v>641</v>
      </c>
      <c r="I602" s="48" t="s">
        <v>639</v>
      </c>
      <c r="J602" s="236" t="s">
        <v>4</v>
      </c>
      <c r="K602" s="236" t="s">
        <v>4</v>
      </c>
      <c r="L602" s="236" t="s">
        <v>4</v>
      </c>
      <c r="M602" s="236" t="s">
        <v>4</v>
      </c>
      <c r="N602" s="236">
        <v>79.134001830005872</v>
      </c>
      <c r="O602" s="236">
        <v>79.134</v>
      </c>
      <c r="P602" s="236" t="s">
        <v>4</v>
      </c>
      <c r="Q602" s="236" t="s">
        <v>4</v>
      </c>
      <c r="R602" s="236" t="s">
        <v>4</v>
      </c>
      <c r="S602" s="236" t="s">
        <v>4</v>
      </c>
      <c r="T602" s="236" t="s">
        <v>4</v>
      </c>
      <c r="U602" s="236" t="s">
        <v>4</v>
      </c>
      <c r="V602" s="236" t="s">
        <v>4</v>
      </c>
      <c r="W602" s="236" t="s">
        <v>4</v>
      </c>
      <c r="X602" s="291">
        <v>79.134001830005872</v>
      </c>
      <c r="Y602" s="236">
        <v>79.134</v>
      </c>
    </row>
    <row r="603" spans="1:25">
      <c r="A603" s="32" t="s">
        <v>19</v>
      </c>
      <c r="B603" s="32" t="s">
        <v>32</v>
      </c>
      <c r="C603" s="328" t="s">
        <v>671</v>
      </c>
      <c r="D603" s="235">
        <v>9</v>
      </c>
      <c r="E603" s="48" t="s">
        <v>671</v>
      </c>
      <c r="F603" s="48" t="s">
        <v>669</v>
      </c>
      <c r="G603" s="48" t="s">
        <v>667</v>
      </c>
      <c r="H603" s="48" t="s">
        <v>641</v>
      </c>
      <c r="I603" s="48" t="s">
        <v>639</v>
      </c>
      <c r="J603" s="236" t="s">
        <v>4</v>
      </c>
      <c r="K603" s="236" t="s">
        <v>4</v>
      </c>
      <c r="L603" s="236">
        <v>100.15666926600922</v>
      </c>
      <c r="M603" s="236">
        <v>100.15667000000001</v>
      </c>
      <c r="N603" s="236" t="s">
        <v>4</v>
      </c>
      <c r="O603" s="236" t="s">
        <v>4</v>
      </c>
      <c r="P603" s="236" t="s">
        <v>4</v>
      </c>
      <c r="Q603" s="236" t="s">
        <v>4</v>
      </c>
      <c r="R603" s="236" t="s">
        <v>4</v>
      </c>
      <c r="S603" s="236" t="s">
        <v>4</v>
      </c>
      <c r="T603" s="236" t="s">
        <v>4</v>
      </c>
      <c r="U603" s="236" t="s">
        <v>4</v>
      </c>
      <c r="V603" s="236" t="s">
        <v>4</v>
      </c>
      <c r="W603" s="236" t="s">
        <v>4</v>
      </c>
      <c r="X603" s="291">
        <v>100.15666926600922</v>
      </c>
      <c r="Y603" s="236">
        <v>100.15667000000001</v>
      </c>
    </row>
    <row r="604" spans="1:25">
      <c r="A604" s="32" t="s">
        <v>23</v>
      </c>
      <c r="B604" s="32" t="s">
        <v>32</v>
      </c>
      <c r="C604" s="328" t="s">
        <v>672</v>
      </c>
      <c r="D604" s="235">
        <v>3</v>
      </c>
      <c r="E604" s="48" t="s">
        <v>671</v>
      </c>
      <c r="F604" s="48" t="s">
        <v>669</v>
      </c>
      <c r="G604" s="48" t="s">
        <v>667</v>
      </c>
      <c r="H604" s="48" t="s">
        <v>641</v>
      </c>
      <c r="I604" s="48" t="s">
        <v>639</v>
      </c>
      <c r="J604" s="236">
        <v>103.18335299106855</v>
      </c>
      <c r="K604" s="236">
        <v>103.18335</v>
      </c>
      <c r="L604" s="236" t="s">
        <v>4</v>
      </c>
      <c r="M604" s="236" t="s">
        <v>4</v>
      </c>
      <c r="N604" s="236" t="s">
        <v>4</v>
      </c>
      <c r="O604" s="236" t="s">
        <v>4</v>
      </c>
      <c r="P604" s="236" t="s">
        <v>4</v>
      </c>
      <c r="Q604" s="236" t="s">
        <v>4</v>
      </c>
      <c r="R604" s="236" t="s">
        <v>4</v>
      </c>
      <c r="S604" s="236" t="s">
        <v>4</v>
      </c>
      <c r="T604" s="236" t="s">
        <v>4</v>
      </c>
      <c r="U604" s="236" t="s">
        <v>4</v>
      </c>
      <c r="V604" s="236" t="s">
        <v>4</v>
      </c>
      <c r="W604" s="236" t="s">
        <v>4</v>
      </c>
      <c r="X604" s="291">
        <v>103.18335299106855</v>
      </c>
      <c r="Y604" s="236">
        <v>103.18335</v>
      </c>
    </row>
    <row r="605" spans="1:25">
      <c r="A605" s="32" t="s">
        <v>23</v>
      </c>
      <c r="B605" s="32" t="s">
        <v>32</v>
      </c>
      <c r="C605" s="328" t="s">
        <v>673</v>
      </c>
      <c r="D605" s="235">
        <v>3</v>
      </c>
      <c r="E605" s="48" t="s">
        <v>671</v>
      </c>
      <c r="F605" s="48" t="s">
        <v>669</v>
      </c>
      <c r="G605" s="48" t="s">
        <v>667</v>
      </c>
      <c r="H605" s="48" t="s">
        <v>641</v>
      </c>
      <c r="I605" s="48" t="s">
        <v>639</v>
      </c>
      <c r="J605" s="236">
        <v>97.218767443320644</v>
      </c>
      <c r="K605" s="236">
        <v>97.218770000000006</v>
      </c>
      <c r="L605" s="236" t="s">
        <v>4</v>
      </c>
      <c r="M605" s="236" t="s">
        <v>4</v>
      </c>
      <c r="N605" s="236" t="s">
        <v>4</v>
      </c>
      <c r="O605" s="236" t="s">
        <v>4</v>
      </c>
      <c r="P605" s="236" t="s">
        <v>4</v>
      </c>
      <c r="Q605" s="236" t="s">
        <v>4</v>
      </c>
      <c r="R605" s="236" t="s">
        <v>4</v>
      </c>
      <c r="S605" s="236" t="s">
        <v>4</v>
      </c>
      <c r="T605" s="236" t="s">
        <v>4</v>
      </c>
      <c r="U605" s="236" t="s">
        <v>4</v>
      </c>
      <c r="V605" s="236" t="s">
        <v>4</v>
      </c>
      <c r="W605" s="236" t="s">
        <v>4</v>
      </c>
      <c r="X605" s="291">
        <v>97.218767443320644</v>
      </c>
      <c r="Y605" s="236">
        <v>97.218770000000006</v>
      </c>
    </row>
    <row r="606" spans="1:25">
      <c r="A606" s="32" t="s">
        <v>19</v>
      </c>
      <c r="B606" s="32" t="s">
        <v>32</v>
      </c>
      <c r="C606" s="328" t="s">
        <v>674</v>
      </c>
      <c r="D606" s="235">
        <v>8</v>
      </c>
      <c r="E606" s="48" t="s">
        <v>674</v>
      </c>
      <c r="F606" s="48" t="s">
        <v>669</v>
      </c>
      <c r="G606" s="48" t="s">
        <v>667</v>
      </c>
      <c r="H606" s="48" t="s">
        <v>641</v>
      </c>
      <c r="I606" s="48" t="s">
        <v>639</v>
      </c>
      <c r="J606" s="236" t="s">
        <v>4</v>
      </c>
      <c r="K606" s="236" t="s">
        <v>4</v>
      </c>
      <c r="L606" s="236">
        <v>81.891477521572895</v>
      </c>
      <c r="M606" s="236">
        <v>81.891480000000001</v>
      </c>
      <c r="N606" s="236" t="s">
        <v>4</v>
      </c>
      <c r="O606" s="236" t="s">
        <v>4</v>
      </c>
      <c r="P606" s="236" t="s">
        <v>4</v>
      </c>
      <c r="Q606" s="236" t="s">
        <v>4</v>
      </c>
      <c r="R606" s="236" t="s">
        <v>4</v>
      </c>
      <c r="S606" s="236" t="s">
        <v>4</v>
      </c>
      <c r="T606" s="236" t="s">
        <v>4</v>
      </c>
      <c r="U606" s="236" t="s">
        <v>4</v>
      </c>
      <c r="V606" s="236" t="s">
        <v>4</v>
      </c>
      <c r="W606" s="236" t="s">
        <v>4</v>
      </c>
      <c r="X606" s="291">
        <v>81.891477521572895</v>
      </c>
      <c r="Y606" s="236">
        <v>81.891480000000001</v>
      </c>
    </row>
    <row r="607" spans="1:25">
      <c r="A607" s="32" t="s">
        <v>23</v>
      </c>
      <c r="B607" s="32" t="s">
        <v>32</v>
      </c>
      <c r="C607" s="328" t="s">
        <v>675</v>
      </c>
      <c r="D607" s="235">
        <v>1.6817899999999999</v>
      </c>
      <c r="E607" s="48" t="s">
        <v>674</v>
      </c>
      <c r="F607" s="48" t="s">
        <v>669</v>
      </c>
      <c r="G607" s="48" t="s">
        <v>667</v>
      </c>
      <c r="H607" s="48" t="s">
        <v>641</v>
      </c>
      <c r="I607" s="48" t="s">
        <v>639</v>
      </c>
      <c r="J607" s="236">
        <v>65.116020000000006</v>
      </c>
      <c r="K607" s="236">
        <v>65.116020000000006</v>
      </c>
      <c r="L607" s="236" t="s">
        <v>4</v>
      </c>
      <c r="M607" s="236" t="s">
        <v>4</v>
      </c>
      <c r="N607" s="236" t="s">
        <v>4</v>
      </c>
      <c r="O607" s="236" t="s">
        <v>4</v>
      </c>
      <c r="P607" s="236" t="s">
        <v>4</v>
      </c>
      <c r="Q607" s="236" t="s">
        <v>4</v>
      </c>
      <c r="R607" s="236" t="s">
        <v>4</v>
      </c>
      <c r="S607" s="236" t="s">
        <v>4</v>
      </c>
      <c r="T607" s="236" t="s">
        <v>4</v>
      </c>
      <c r="U607" s="236" t="s">
        <v>4</v>
      </c>
      <c r="V607" s="236" t="s">
        <v>4</v>
      </c>
      <c r="W607" s="236" t="s">
        <v>4</v>
      </c>
      <c r="X607" s="291">
        <v>65.116020000000006</v>
      </c>
      <c r="Y607" s="236">
        <v>65.116020000000006</v>
      </c>
    </row>
    <row r="608" spans="1:25">
      <c r="A608" s="32" t="s">
        <v>23</v>
      </c>
      <c r="B608" s="32" t="s">
        <v>32</v>
      </c>
      <c r="C608" s="328" t="s">
        <v>676</v>
      </c>
      <c r="D608" s="235">
        <v>1.6817899999999999</v>
      </c>
      <c r="E608" s="48" t="s">
        <v>674</v>
      </c>
      <c r="F608" s="48" t="s">
        <v>669</v>
      </c>
      <c r="G608" s="48" t="s">
        <v>667</v>
      </c>
      <c r="H608" s="48" t="s">
        <v>641</v>
      </c>
      <c r="I608" s="48" t="s">
        <v>639</v>
      </c>
      <c r="J608" s="236">
        <v>56.152009999999997</v>
      </c>
      <c r="K608" s="236">
        <v>56.152009999999997</v>
      </c>
      <c r="L608" s="236" t="s">
        <v>4</v>
      </c>
      <c r="M608" s="236" t="s">
        <v>4</v>
      </c>
      <c r="N608" s="236" t="s">
        <v>4</v>
      </c>
      <c r="O608" s="236" t="s">
        <v>4</v>
      </c>
      <c r="P608" s="236" t="s">
        <v>4</v>
      </c>
      <c r="Q608" s="236" t="s">
        <v>4</v>
      </c>
      <c r="R608" s="236" t="s">
        <v>4</v>
      </c>
      <c r="S608" s="236" t="s">
        <v>4</v>
      </c>
      <c r="T608" s="236" t="s">
        <v>4</v>
      </c>
      <c r="U608" s="236" t="s">
        <v>4</v>
      </c>
      <c r="V608" s="236" t="s">
        <v>4</v>
      </c>
      <c r="W608" s="236" t="s">
        <v>4</v>
      </c>
      <c r="X608" s="291">
        <v>56.152009999999997</v>
      </c>
      <c r="Y608" s="236">
        <v>56.152009999999997</v>
      </c>
    </row>
    <row r="609" spans="1:25">
      <c r="A609" s="32" t="s">
        <v>23</v>
      </c>
      <c r="B609" s="32" t="s">
        <v>32</v>
      </c>
      <c r="C609" s="328" t="s">
        <v>677</v>
      </c>
      <c r="D609" s="235">
        <v>1.6817899999999999</v>
      </c>
      <c r="E609" s="48" t="s">
        <v>674</v>
      </c>
      <c r="F609" s="48" t="s">
        <v>669</v>
      </c>
      <c r="G609" s="48" t="s">
        <v>667</v>
      </c>
      <c r="H609" s="48" t="s">
        <v>641</v>
      </c>
      <c r="I609" s="48" t="s">
        <v>639</v>
      </c>
      <c r="J609" s="236">
        <v>132.92785999999995</v>
      </c>
      <c r="K609" s="236">
        <v>132.92786000000001</v>
      </c>
      <c r="L609" s="236" t="s">
        <v>4</v>
      </c>
      <c r="M609" s="236" t="s">
        <v>4</v>
      </c>
      <c r="N609" s="236" t="s">
        <v>4</v>
      </c>
      <c r="O609" s="236" t="s">
        <v>4</v>
      </c>
      <c r="P609" s="236" t="s">
        <v>4</v>
      </c>
      <c r="Q609" s="236" t="s">
        <v>4</v>
      </c>
      <c r="R609" s="236" t="s">
        <v>4</v>
      </c>
      <c r="S609" s="236" t="s">
        <v>4</v>
      </c>
      <c r="T609" s="236" t="s">
        <v>4</v>
      </c>
      <c r="U609" s="236" t="s">
        <v>4</v>
      </c>
      <c r="V609" s="236" t="s">
        <v>4</v>
      </c>
      <c r="W609" s="236" t="s">
        <v>4</v>
      </c>
      <c r="X609" s="291">
        <v>132.92785999999995</v>
      </c>
      <c r="Y609" s="236">
        <v>132.92786000000001</v>
      </c>
    </row>
    <row r="610" spans="1:25">
      <c r="A610" s="32" t="s">
        <v>23</v>
      </c>
      <c r="B610" s="32" t="s">
        <v>32</v>
      </c>
      <c r="C610" s="328" t="s">
        <v>678</v>
      </c>
      <c r="D610" s="235">
        <v>1.6817899999999999</v>
      </c>
      <c r="E610" s="48" t="s">
        <v>674</v>
      </c>
      <c r="F610" s="48" t="s">
        <v>669</v>
      </c>
      <c r="G610" s="48" t="s">
        <v>667</v>
      </c>
      <c r="H610" s="48" t="s">
        <v>641</v>
      </c>
      <c r="I610" s="48" t="s">
        <v>639</v>
      </c>
      <c r="J610" s="236">
        <v>92.530659999999997</v>
      </c>
      <c r="K610" s="236">
        <v>92.530659999999997</v>
      </c>
      <c r="L610" s="236" t="s">
        <v>4</v>
      </c>
      <c r="M610" s="236" t="s">
        <v>4</v>
      </c>
      <c r="N610" s="236" t="s">
        <v>4</v>
      </c>
      <c r="O610" s="236" t="s">
        <v>4</v>
      </c>
      <c r="P610" s="236" t="s">
        <v>4</v>
      </c>
      <c r="Q610" s="236" t="s">
        <v>4</v>
      </c>
      <c r="R610" s="236" t="s">
        <v>4</v>
      </c>
      <c r="S610" s="236" t="s">
        <v>4</v>
      </c>
      <c r="T610" s="236" t="s">
        <v>4</v>
      </c>
      <c r="U610" s="236" t="s">
        <v>4</v>
      </c>
      <c r="V610" s="236" t="s">
        <v>4</v>
      </c>
      <c r="W610" s="236" t="s">
        <v>4</v>
      </c>
      <c r="X610" s="291">
        <v>92.530659999999997</v>
      </c>
      <c r="Y610" s="236">
        <v>92.530659999999997</v>
      </c>
    </row>
    <row r="611" spans="1:25">
      <c r="A611" s="32" t="s">
        <v>19</v>
      </c>
      <c r="B611" s="32" t="s">
        <v>32</v>
      </c>
      <c r="C611" s="328" t="s">
        <v>679</v>
      </c>
      <c r="D611" s="235">
        <v>2</v>
      </c>
      <c r="E611" s="48" t="s">
        <v>679</v>
      </c>
      <c r="F611" s="48" t="s">
        <v>669</v>
      </c>
      <c r="G611" s="48" t="s">
        <v>667</v>
      </c>
      <c r="H611" s="48" t="s">
        <v>641</v>
      </c>
      <c r="I611" s="48" t="s">
        <v>639</v>
      </c>
      <c r="J611" s="236" t="s">
        <v>4</v>
      </c>
      <c r="K611" s="236" t="s">
        <v>4</v>
      </c>
      <c r="L611" s="236">
        <v>65.027080000000026</v>
      </c>
      <c r="M611" s="236">
        <v>65.027079999999998</v>
      </c>
      <c r="N611" s="236" t="s">
        <v>4</v>
      </c>
      <c r="O611" s="236" t="s">
        <v>4</v>
      </c>
      <c r="P611" s="236" t="s">
        <v>4</v>
      </c>
      <c r="Q611" s="236" t="s">
        <v>4</v>
      </c>
      <c r="R611" s="236" t="s">
        <v>4</v>
      </c>
      <c r="S611" s="236" t="s">
        <v>4</v>
      </c>
      <c r="T611" s="236" t="s">
        <v>4</v>
      </c>
      <c r="U611" s="236" t="s">
        <v>4</v>
      </c>
      <c r="V611" s="236" t="s">
        <v>4</v>
      </c>
      <c r="W611" s="236" t="s">
        <v>4</v>
      </c>
      <c r="X611" s="291">
        <v>65.027080000000026</v>
      </c>
      <c r="Y611" s="236">
        <v>65.027079999999998</v>
      </c>
    </row>
    <row r="612" spans="1:25">
      <c r="A612" s="32" t="s">
        <v>23</v>
      </c>
      <c r="B612" s="32" t="s">
        <v>32</v>
      </c>
      <c r="C612" s="328" t="s">
        <v>680</v>
      </c>
      <c r="D612" s="235">
        <v>2</v>
      </c>
      <c r="E612" s="48" t="s">
        <v>679</v>
      </c>
      <c r="F612" s="48" t="s">
        <v>669</v>
      </c>
      <c r="G612" s="48" t="s">
        <v>667</v>
      </c>
      <c r="H612" s="48" t="s">
        <v>641</v>
      </c>
      <c r="I612" s="48" t="s">
        <v>639</v>
      </c>
      <c r="J612" s="236">
        <v>65.027080000000026</v>
      </c>
      <c r="K612" s="236">
        <v>65.027079999999998</v>
      </c>
      <c r="L612" s="236" t="s">
        <v>4</v>
      </c>
      <c r="M612" s="236" t="s">
        <v>4</v>
      </c>
      <c r="N612" s="236" t="s">
        <v>4</v>
      </c>
      <c r="O612" s="236" t="s">
        <v>4</v>
      </c>
      <c r="P612" s="236" t="s">
        <v>4</v>
      </c>
      <c r="Q612" s="236" t="s">
        <v>4</v>
      </c>
      <c r="R612" s="236" t="s">
        <v>4</v>
      </c>
      <c r="S612" s="236" t="s">
        <v>4</v>
      </c>
      <c r="T612" s="236" t="s">
        <v>4</v>
      </c>
      <c r="U612" s="236" t="s">
        <v>4</v>
      </c>
      <c r="V612" s="236" t="s">
        <v>4</v>
      </c>
      <c r="W612" s="236" t="s">
        <v>4</v>
      </c>
      <c r="X612" s="291">
        <v>65.027080000000026</v>
      </c>
      <c r="Y612" s="236">
        <v>65.027079999999998</v>
      </c>
    </row>
    <row r="613" spans="1:25">
      <c r="A613" s="32" t="s">
        <v>19</v>
      </c>
      <c r="B613" s="32" t="s">
        <v>32</v>
      </c>
      <c r="C613" s="328" t="s">
        <v>681</v>
      </c>
      <c r="D613" s="235">
        <v>5</v>
      </c>
      <c r="E613" s="48" t="s">
        <v>681</v>
      </c>
      <c r="F613" s="48" t="s">
        <v>669</v>
      </c>
      <c r="G613" s="48" t="s">
        <v>667</v>
      </c>
      <c r="H613" s="48" t="s">
        <v>641</v>
      </c>
      <c r="I613" s="48" t="s">
        <v>639</v>
      </c>
      <c r="J613" s="236" t="s">
        <v>4</v>
      </c>
      <c r="K613" s="236" t="s">
        <v>4</v>
      </c>
      <c r="L613" s="236">
        <v>56.89813347874648</v>
      </c>
      <c r="M613" s="236">
        <v>56.898130000000002</v>
      </c>
      <c r="N613" s="236" t="s">
        <v>4</v>
      </c>
      <c r="O613" s="236" t="s">
        <v>4</v>
      </c>
      <c r="P613" s="236" t="s">
        <v>4</v>
      </c>
      <c r="Q613" s="236" t="s">
        <v>4</v>
      </c>
      <c r="R613" s="236" t="s">
        <v>4</v>
      </c>
      <c r="S613" s="236" t="s">
        <v>4</v>
      </c>
      <c r="T613" s="236" t="s">
        <v>4</v>
      </c>
      <c r="U613" s="236" t="s">
        <v>4</v>
      </c>
      <c r="V613" s="236" t="s">
        <v>4</v>
      </c>
      <c r="W613" s="236" t="s">
        <v>4</v>
      </c>
      <c r="X613" s="291">
        <v>56.89813347874648</v>
      </c>
      <c r="Y613" s="236">
        <v>56.898130000000002</v>
      </c>
    </row>
    <row r="614" spans="1:25">
      <c r="A614" s="32" t="s">
        <v>23</v>
      </c>
      <c r="B614" s="32" t="s">
        <v>32</v>
      </c>
      <c r="C614" s="328" t="s">
        <v>682</v>
      </c>
      <c r="D614" s="235">
        <v>1.7099800000000001</v>
      </c>
      <c r="E614" s="48" t="s">
        <v>681</v>
      </c>
      <c r="F614" s="48" t="s">
        <v>669</v>
      </c>
      <c r="G614" s="48" t="s">
        <v>667</v>
      </c>
      <c r="H614" s="48" t="s">
        <v>641</v>
      </c>
      <c r="I614" s="48" t="s">
        <v>639</v>
      </c>
      <c r="J614" s="236">
        <v>72.360089423769509</v>
      </c>
      <c r="K614" s="236">
        <v>72.36009</v>
      </c>
      <c r="L614" s="236" t="s">
        <v>4</v>
      </c>
      <c r="M614" s="236" t="s">
        <v>4</v>
      </c>
      <c r="N614" s="236" t="s">
        <v>4</v>
      </c>
      <c r="O614" s="236" t="s">
        <v>4</v>
      </c>
      <c r="P614" s="236" t="s">
        <v>4</v>
      </c>
      <c r="Q614" s="236" t="s">
        <v>4</v>
      </c>
      <c r="R614" s="236" t="s">
        <v>4</v>
      </c>
      <c r="S614" s="236" t="s">
        <v>4</v>
      </c>
      <c r="T614" s="236" t="s">
        <v>4</v>
      </c>
      <c r="U614" s="236" t="s">
        <v>4</v>
      </c>
      <c r="V614" s="236" t="s">
        <v>4</v>
      </c>
      <c r="W614" s="236" t="s">
        <v>4</v>
      </c>
      <c r="X614" s="291">
        <v>72.360089423769509</v>
      </c>
      <c r="Y614" s="236">
        <v>72.36009</v>
      </c>
    </row>
    <row r="615" spans="1:25">
      <c r="A615" s="32" t="s">
        <v>23</v>
      </c>
      <c r="B615" s="32" t="s">
        <v>32</v>
      </c>
      <c r="C615" s="328" t="s">
        <v>683</v>
      </c>
      <c r="D615" s="235">
        <v>1.7099800000000001</v>
      </c>
      <c r="E615" s="48" t="s">
        <v>681</v>
      </c>
      <c r="F615" s="48" t="s">
        <v>669</v>
      </c>
      <c r="G615" s="48" t="s">
        <v>667</v>
      </c>
      <c r="H615" s="48" t="s">
        <v>641</v>
      </c>
      <c r="I615" s="48" t="s">
        <v>639</v>
      </c>
      <c r="J615" s="236">
        <v>57.020060000000001</v>
      </c>
      <c r="K615" s="236">
        <v>57.020060000000001</v>
      </c>
      <c r="L615" s="236" t="s">
        <v>4</v>
      </c>
      <c r="M615" s="236" t="s">
        <v>4</v>
      </c>
      <c r="N615" s="236" t="s">
        <v>4</v>
      </c>
      <c r="O615" s="236" t="s">
        <v>4</v>
      </c>
      <c r="P615" s="236" t="s">
        <v>4</v>
      </c>
      <c r="Q615" s="236" t="s">
        <v>4</v>
      </c>
      <c r="R615" s="236" t="s">
        <v>4</v>
      </c>
      <c r="S615" s="236" t="s">
        <v>4</v>
      </c>
      <c r="T615" s="236" t="s">
        <v>4</v>
      </c>
      <c r="U615" s="236" t="s">
        <v>4</v>
      </c>
      <c r="V615" s="236" t="s">
        <v>4</v>
      </c>
      <c r="W615" s="236" t="s">
        <v>4</v>
      </c>
      <c r="X615" s="291">
        <v>57.020060000000001</v>
      </c>
      <c r="Y615" s="236">
        <v>57.020060000000001</v>
      </c>
    </row>
    <row r="616" spans="1:25">
      <c r="A616" s="32" t="s">
        <v>23</v>
      </c>
      <c r="B616" s="32" t="s">
        <v>32</v>
      </c>
      <c r="C616" s="328" t="s">
        <v>684</v>
      </c>
      <c r="D616" s="235">
        <v>1.7099800000000001</v>
      </c>
      <c r="E616" s="48" t="s">
        <v>681</v>
      </c>
      <c r="F616" s="48" t="s">
        <v>669</v>
      </c>
      <c r="G616" s="48" t="s">
        <v>667</v>
      </c>
      <c r="H616" s="48" t="s">
        <v>641</v>
      </c>
      <c r="I616" s="48" t="s">
        <v>639</v>
      </c>
      <c r="J616" s="236">
        <v>44.644431231334416</v>
      </c>
      <c r="K616" s="236">
        <v>44.64443</v>
      </c>
      <c r="L616" s="236" t="s">
        <v>4</v>
      </c>
      <c r="M616" s="236" t="s">
        <v>4</v>
      </c>
      <c r="N616" s="236" t="s">
        <v>4</v>
      </c>
      <c r="O616" s="236" t="s">
        <v>4</v>
      </c>
      <c r="P616" s="236" t="s">
        <v>4</v>
      </c>
      <c r="Q616" s="236" t="s">
        <v>4</v>
      </c>
      <c r="R616" s="236" t="s">
        <v>4</v>
      </c>
      <c r="S616" s="236" t="s">
        <v>4</v>
      </c>
      <c r="T616" s="236" t="s">
        <v>4</v>
      </c>
      <c r="U616" s="236" t="s">
        <v>4</v>
      </c>
      <c r="V616" s="236" t="s">
        <v>4</v>
      </c>
      <c r="W616" s="236" t="s">
        <v>4</v>
      </c>
      <c r="X616" s="291">
        <v>44.644431231334416</v>
      </c>
      <c r="Y616" s="236">
        <v>44.64443</v>
      </c>
    </row>
    <row r="617" spans="1:25">
      <c r="A617" s="32" t="s">
        <v>19</v>
      </c>
      <c r="B617" s="32" t="s">
        <v>32</v>
      </c>
      <c r="C617" s="328" t="s">
        <v>685</v>
      </c>
      <c r="D617" s="235">
        <v>2</v>
      </c>
      <c r="E617" s="48" t="s">
        <v>685</v>
      </c>
      <c r="F617" s="48" t="s">
        <v>669</v>
      </c>
      <c r="G617" s="48" t="s">
        <v>667</v>
      </c>
      <c r="H617" s="48" t="s">
        <v>641</v>
      </c>
      <c r="I617" s="48" t="s">
        <v>639</v>
      </c>
      <c r="J617" s="236" t="s">
        <v>4</v>
      </c>
      <c r="K617" s="236" t="s">
        <v>4</v>
      </c>
      <c r="L617" s="236">
        <v>51.055964558948581</v>
      </c>
      <c r="M617" s="236">
        <v>51.055959999999999</v>
      </c>
      <c r="N617" s="236" t="s">
        <v>4</v>
      </c>
      <c r="O617" s="236" t="s">
        <v>4</v>
      </c>
      <c r="P617" s="236" t="s">
        <v>4</v>
      </c>
      <c r="Q617" s="236" t="s">
        <v>4</v>
      </c>
      <c r="R617" s="236" t="s">
        <v>4</v>
      </c>
      <c r="S617" s="236" t="s">
        <v>4</v>
      </c>
      <c r="T617" s="236" t="s">
        <v>4</v>
      </c>
      <c r="U617" s="236" t="s">
        <v>4</v>
      </c>
      <c r="V617" s="236" t="s">
        <v>4</v>
      </c>
      <c r="W617" s="236" t="s">
        <v>4</v>
      </c>
      <c r="X617" s="291">
        <v>51.055964558948581</v>
      </c>
      <c r="Y617" s="236">
        <v>51.055959999999999</v>
      </c>
    </row>
    <row r="618" spans="1:25">
      <c r="A618" s="32" t="s">
        <v>23</v>
      </c>
      <c r="B618" s="32" t="s">
        <v>32</v>
      </c>
      <c r="C618" s="328" t="s">
        <v>686</v>
      </c>
      <c r="D618" s="235">
        <v>1.2599199999999999</v>
      </c>
      <c r="E618" s="48" t="s">
        <v>685</v>
      </c>
      <c r="F618" s="48" t="s">
        <v>669</v>
      </c>
      <c r="G618" s="48" t="s">
        <v>667</v>
      </c>
      <c r="H618" s="48" t="s">
        <v>641</v>
      </c>
      <c r="I618" s="48" t="s">
        <v>639</v>
      </c>
      <c r="J618" s="236">
        <v>53.209753870032202</v>
      </c>
      <c r="K618" s="236">
        <v>53.20975</v>
      </c>
      <c r="L618" s="236" t="s">
        <v>4</v>
      </c>
      <c r="M618" s="236" t="s">
        <v>4</v>
      </c>
      <c r="N618" s="236" t="s">
        <v>4</v>
      </c>
      <c r="O618" s="236" t="s">
        <v>4</v>
      </c>
      <c r="P618" s="236" t="s">
        <v>4</v>
      </c>
      <c r="Q618" s="236" t="s">
        <v>4</v>
      </c>
      <c r="R618" s="236" t="s">
        <v>4</v>
      </c>
      <c r="S618" s="236" t="s">
        <v>4</v>
      </c>
      <c r="T618" s="236" t="s">
        <v>4</v>
      </c>
      <c r="U618" s="236" t="s">
        <v>4</v>
      </c>
      <c r="V618" s="236" t="s">
        <v>4</v>
      </c>
      <c r="W618" s="236" t="s">
        <v>4</v>
      </c>
      <c r="X618" s="291">
        <v>53.209753870032202</v>
      </c>
      <c r="Y618" s="236">
        <v>53.20975</v>
      </c>
    </row>
    <row r="619" spans="1:25">
      <c r="A619" s="32" t="s">
        <v>23</v>
      </c>
      <c r="B619" s="32" t="s">
        <v>32</v>
      </c>
      <c r="C619" s="328" t="s">
        <v>687</v>
      </c>
      <c r="D619" s="235">
        <v>1.2599199999999999</v>
      </c>
      <c r="E619" s="48" t="s">
        <v>685</v>
      </c>
      <c r="F619" s="48" t="s">
        <v>669</v>
      </c>
      <c r="G619" s="48" t="s">
        <v>667</v>
      </c>
      <c r="H619" s="48" t="s">
        <v>641</v>
      </c>
      <c r="I619" s="48" t="s">
        <v>639</v>
      </c>
      <c r="J619" s="236">
        <v>39.876066061504261</v>
      </c>
      <c r="K619" s="236">
        <v>39.876069999999999</v>
      </c>
      <c r="L619" s="236" t="s">
        <v>4</v>
      </c>
      <c r="M619" s="236" t="s">
        <v>4</v>
      </c>
      <c r="N619" s="236" t="s">
        <v>4</v>
      </c>
      <c r="O619" s="236" t="s">
        <v>4</v>
      </c>
      <c r="P619" s="236" t="s">
        <v>4</v>
      </c>
      <c r="Q619" s="236" t="s">
        <v>4</v>
      </c>
      <c r="R619" s="236" t="s">
        <v>4</v>
      </c>
      <c r="S619" s="236" t="s">
        <v>4</v>
      </c>
      <c r="T619" s="236" t="s">
        <v>4</v>
      </c>
      <c r="U619" s="236" t="s">
        <v>4</v>
      </c>
      <c r="V619" s="236" t="s">
        <v>4</v>
      </c>
      <c r="W619" s="236" t="s">
        <v>4</v>
      </c>
      <c r="X619" s="291">
        <v>39.876066061504261</v>
      </c>
      <c r="Y619" s="236">
        <v>39.876069999999999</v>
      </c>
    </row>
    <row r="620" spans="1:25">
      <c r="A620" s="32" t="s">
        <v>23</v>
      </c>
      <c r="B620" s="32" t="s">
        <v>32</v>
      </c>
      <c r="C620" s="328" t="s">
        <v>688</v>
      </c>
      <c r="D620" s="235">
        <v>1.2599199999999999</v>
      </c>
      <c r="E620" s="48" t="s">
        <v>685</v>
      </c>
      <c r="F620" s="48" t="s">
        <v>669</v>
      </c>
      <c r="G620" s="48" t="s">
        <v>667</v>
      </c>
      <c r="H620" s="48" t="s">
        <v>641</v>
      </c>
      <c r="I620" s="48" t="s">
        <v>639</v>
      </c>
      <c r="J620" s="236">
        <v>62.724310974494628</v>
      </c>
      <c r="K620" s="236">
        <v>62.724310000000003</v>
      </c>
      <c r="L620" s="236" t="s">
        <v>4</v>
      </c>
      <c r="M620" s="236" t="s">
        <v>4</v>
      </c>
      <c r="N620" s="236" t="s">
        <v>4</v>
      </c>
      <c r="O620" s="236" t="s">
        <v>4</v>
      </c>
      <c r="P620" s="236" t="s">
        <v>4</v>
      </c>
      <c r="Q620" s="236" t="s">
        <v>4</v>
      </c>
      <c r="R620" s="236" t="s">
        <v>4</v>
      </c>
      <c r="S620" s="236" t="s">
        <v>4</v>
      </c>
      <c r="T620" s="236" t="s">
        <v>4</v>
      </c>
      <c r="U620" s="236" t="s">
        <v>4</v>
      </c>
      <c r="V620" s="236" t="s">
        <v>4</v>
      </c>
      <c r="W620" s="236" t="s">
        <v>4</v>
      </c>
      <c r="X620" s="291">
        <v>62.724310974494628</v>
      </c>
      <c r="Y620" s="236">
        <v>62.724310000000003</v>
      </c>
    </row>
    <row r="621" spans="1:25">
      <c r="A621" s="32" t="s">
        <v>19</v>
      </c>
      <c r="B621" s="32" t="s">
        <v>32</v>
      </c>
      <c r="C621" s="328" t="s">
        <v>689</v>
      </c>
      <c r="D621" s="235">
        <v>13</v>
      </c>
      <c r="E621" s="48" t="s">
        <v>689</v>
      </c>
      <c r="F621" s="48" t="s">
        <v>669</v>
      </c>
      <c r="G621" s="48" t="s">
        <v>667</v>
      </c>
      <c r="H621" s="48" t="s">
        <v>641</v>
      </c>
      <c r="I621" s="48" t="s">
        <v>639</v>
      </c>
      <c r="J621" s="236" t="s">
        <v>4</v>
      </c>
      <c r="K621" s="236" t="s">
        <v>4</v>
      </c>
      <c r="L621" s="236">
        <v>75.988192833675654</v>
      </c>
      <c r="M621" s="236">
        <v>75.988190000000003</v>
      </c>
      <c r="N621" s="236" t="s">
        <v>4</v>
      </c>
      <c r="O621" s="236" t="s">
        <v>4</v>
      </c>
      <c r="P621" s="236" t="s">
        <v>4</v>
      </c>
      <c r="Q621" s="236" t="s">
        <v>4</v>
      </c>
      <c r="R621" s="236" t="s">
        <v>4</v>
      </c>
      <c r="S621" s="236" t="s">
        <v>4</v>
      </c>
      <c r="T621" s="236" t="s">
        <v>4</v>
      </c>
      <c r="U621" s="236" t="s">
        <v>4</v>
      </c>
      <c r="V621" s="236" t="s">
        <v>4</v>
      </c>
      <c r="W621" s="236" t="s">
        <v>4</v>
      </c>
      <c r="X621" s="291">
        <v>75.988192833675654</v>
      </c>
      <c r="Y621" s="236">
        <v>75.988190000000003</v>
      </c>
    </row>
    <row r="622" spans="1:25">
      <c r="A622" s="32" t="s">
        <v>23</v>
      </c>
      <c r="B622" s="32" t="s">
        <v>32</v>
      </c>
      <c r="C622" s="328" t="s">
        <v>690</v>
      </c>
      <c r="D622" s="235">
        <v>1.89883</v>
      </c>
      <c r="E622" s="48" t="s">
        <v>689</v>
      </c>
      <c r="F622" s="48" t="s">
        <v>669</v>
      </c>
      <c r="G622" s="48" t="s">
        <v>667</v>
      </c>
      <c r="H622" s="48" t="s">
        <v>641</v>
      </c>
      <c r="I622" s="48" t="s">
        <v>639</v>
      </c>
      <c r="J622" s="236">
        <v>99.352440352316165</v>
      </c>
      <c r="K622" s="236">
        <v>99.352440000000001</v>
      </c>
      <c r="L622" s="236" t="s">
        <v>4</v>
      </c>
      <c r="M622" s="236" t="s">
        <v>4</v>
      </c>
      <c r="N622" s="236" t="s">
        <v>4</v>
      </c>
      <c r="O622" s="236" t="s">
        <v>4</v>
      </c>
      <c r="P622" s="236" t="s">
        <v>4</v>
      </c>
      <c r="Q622" s="236" t="s">
        <v>4</v>
      </c>
      <c r="R622" s="236" t="s">
        <v>4</v>
      </c>
      <c r="S622" s="236" t="s">
        <v>4</v>
      </c>
      <c r="T622" s="236" t="s">
        <v>4</v>
      </c>
      <c r="U622" s="236" t="s">
        <v>4</v>
      </c>
      <c r="V622" s="236" t="s">
        <v>4</v>
      </c>
      <c r="W622" s="236" t="s">
        <v>4</v>
      </c>
      <c r="X622" s="291">
        <v>99.352440352316165</v>
      </c>
      <c r="Y622" s="236">
        <v>99.352440000000001</v>
      </c>
    </row>
    <row r="623" spans="1:25">
      <c r="A623" s="32" t="s">
        <v>23</v>
      </c>
      <c r="B623" s="32" t="s">
        <v>32</v>
      </c>
      <c r="C623" s="328" t="s">
        <v>691</v>
      </c>
      <c r="D623" s="235">
        <v>1.89883</v>
      </c>
      <c r="E623" s="48" t="s">
        <v>689</v>
      </c>
      <c r="F623" s="48" t="s">
        <v>669</v>
      </c>
      <c r="G623" s="48" t="s">
        <v>667</v>
      </c>
      <c r="H623" s="48" t="s">
        <v>641</v>
      </c>
      <c r="I623" s="48" t="s">
        <v>639</v>
      </c>
      <c r="J623" s="236">
        <v>53.708033758368266</v>
      </c>
      <c r="K623" s="236">
        <v>53.708030000000001</v>
      </c>
      <c r="L623" s="236" t="s">
        <v>4</v>
      </c>
      <c r="M623" s="236" t="s">
        <v>4</v>
      </c>
      <c r="N623" s="236" t="s">
        <v>4</v>
      </c>
      <c r="O623" s="236" t="s">
        <v>4</v>
      </c>
      <c r="P623" s="236" t="s">
        <v>4</v>
      </c>
      <c r="Q623" s="236" t="s">
        <v>4</v>
      </c>
      <c r="R623" s="236" t="s">
        <v>4</v>
      </c>
      <c r="S623" s="236" t="s">
        <v>4</v>
      </c>
      <c r="T623" s="236" t="s">
        <v>4</v>
      </c>
      <c r="U623" s="236" t="s">
        <v>4</v>
      </c>
      <c r="V623" s="236" t="s">
        <v>4</v>
      </c>
      <c r="W623" s="236" t="s">
        <v>4</v>
      </c>
      <c r="X623" s="291">
        <v>53.708033758368266</v>
      </c>
      <c r="Y623" s="236">
        <v>53.708030000000001</v>
      </c>
    </row>
    <row r="624" spans="1:25">
      <c r="A624" s="32" t="s">
        <v>23</v>
      </c>
      <c r="B624" s="32" t="s">
        <v>32</v>
      </c>
      <c r="C624" s="328" t="s">
        <v>692</v>
      </c>
      <c r="D624" s="235">
        <v>1.89883</v>
      </c>
      <c r="E624" s="48" t="s">
        <v>689</v>
      </c>
      <c r="F624" s="48" t="s">
        <v>669</v>
      </c>
      <c r="G624" s="48" t="s">
        <v>667</v>
      </c>
      <c r="H624" s="48" t="s">
        <v>641</v>
      </c>
      <c r="I624" s="48" t="s">
        <v>639</v>
      </c>
      <c r="J624" s="236">
        <v>116.62886312808621</v>
      </c>
      <c r="K624" s="236">
        <v>116.62886</v>
      </c>
      <c r="L624" s="236" t="s">
        <v>4</v>
      </c>
      <c r="M624" s="236" t="s">
        <v>4</v>
      </c>
      <c r="N624" s="236" t="s">
        <v>4</v>
      </c>
      <c r="O624" s="236" t="s">
        <v>4</v>
      </c>
      <c r="P624" s="236" t="s">
        <v>4</v>
      </c>
      <c r="Q624" s="236" t="s">
        <v>4</v>
      </c>
      <c r="R624" s="236" t="s">
        <v>4</v>
      </c>
      <c r="S624" s="236" t="s">
        <v>4</v>
      </c>
      <c r="T624" s="236" t="s">
        <v>4</v>
      </c>
      <c r="U624" s="236" t="s">
        <v>4</v>
      </c>
      <c r="V624" s="236" t="s">
        <v>4</v>
      </c>
      <c r="W624" s="236" t="s">
        <v>4</v>
      </c>
      <c r="X624" s="291">
        <v>116.62886312808621</v>
      </c>
      <c r="Y624" s="236">
        <v>116.62886</v>
      </c>
    </row>
    <row r="625" spans="1:25">
      <c r="A625" s="32" t="s">
        <v>23</v>
      </c>
      <c r="B625" s="32" t="s">
        <v>32</v>
      </c>
      <c r="C625" s="328" t="s">
        <v>693</v>
      </c>
      <c r="D625" s="235">
        <v>1.89883</v>
      </c>
      <c r="E625" s="48" t="s">
        <v>689</v>
      </c>
      <c r="F625" s="48" t="s">
        <v>669</v>
      </c>
      <c r="G625" s="48" t="s">
        <v>667</v>
      </c>
      <c r="H625" s="48" t="s">
        <v>641</v>
      </c>
      <c r="I625" s="48" t="s">
        <v>639</v>
      </c>
      <c r="J625" s="236">
        <v>53.574808849170743</v>
      </c>
      <c r="K625" s="236">
        <v>53.574809999999999</v>
      </c>
      <c r="L625" s="236" t="s">
        <v>4</v>
      </c>
      <c r="M625" s="236" t="s">
        <v>4</v>
      </c>
      <c r="N625" s="236" t="s">
        <v>4</v>
      </c>
      <c r="O625" s="236" t="s">
        <v>4</v>
      </c>
      <c r="P625" s="236" t="s">
        <v>4</v>
      </c>
      <c r="Q625" s="236" t="s">
        <v>4</v>
      </c>
      <c r="R625" s="236" t="s">
        <v>4</v>
      </c>
      <c r="S625" s="236" t="s">
        <v>4</v>
      </c>
      <c r="T625" s="236" t="s">
        <v>4</v>
      </c>
      <c r="U625" s="236" t="s">
        <v>4</v>
      </c>
      <c r="V625" s="236" t="s">
        <v>4</v>
      </c>
      <c r="W625" s="236" t="s">
        <v>4</v>
      </c>
      <c r="X625" s="291">
        <v>53.574808849170743</v>
      </c>
      <c r="Y625" s="236">
        <v>53.574809999999999</v>
      </c>
    </row>
    <row r="626" spans="1:25">
      <c r="A626" s="32" t="s">
        <v>19</v>
      </c>
      <c r="B626" s="32" t="s">
        <v>32</v>
      </c>
      <c r="C626" s="328" t="s">
        <v>694</v>
      </c>
      <c r="D626" s="235">
        <v>6</v>
      </c>
      <c r="E626" s="48" t="s">
        <v>694</v>
      </c>
      <c r="F626" s="48" t="s">
        <v>669</v>
      </c>
      <c r="G626" s="48" t="s">
        <v>667</v>
      </c>
      <c r="H626" s="48" t="s">
        <v>641</v>
      </c>
      <c r="I626" s="48" t="s">
        <v>639</v>
      </c>
      <c r="J626" s="236" t="s">
        <v>4</v>
      </c>
      <c r="K626" s="236" t="s">
        <v>4</v>
      </c>
      <c r="L626" s="236">
        <v>83.330829239030706</v>
      </c>
      <c r="M626" s="236">
        <v>83.330830000000006</v>
      </c>
      <c r="N626" s="236" t="s">
        <v>4</v>
      </c>
      <c r="O626" s="236" t="s">
        <v>4</v>
      </c>
      <c r="P626" s="236" t="s">
        <v>4</v>
      </c>
      <c r="Q626" s="236" t="s">
        <v>4</v>
      </c>
      <c r="R626" s="236" t="s">
        <v>4</v>
      </c>
      <c r="S626" s="236" t="s">
        <v>4</v>
      </c>
      <c r="T626" s="236" t="s">
        <v>4</v>
      </c>
      <c r="U626" s="236" t="s">
        <v>4</v>
      </c>
      <c r="V626" s="236" t="s">
        <v>4</v>
      </c>
      <c r="W626" s="236" t="s">
        <v>4</v>
      </c>
      <c r="X626" s="291">
        <v>83.330829239030706</v>
      </c>
      <c r="Y626" s="236">
        <v>83.330830000000006</v>
      </c>
    </row>
    <row r="627" spans="1:25">
      <c r="A627" s="32" t="s">
        <v>23</v>
      </c>
      <c r="B627" s="32" t="s">
        <v>32</v>
      </c>
      <c r="C627" s="328" t="s">
        <v>695</v>
      </c>
      <c r="D627" s="235">
        <v>1.8171200000000001</v>
      </c>
      <c r="E627" s="48" t="s">
        <v>694</v>
      </c>
      <c r="F627" s="48" t="s">
        <v>669</v>
      </c>
      <c r="G627" s="48" t="s">
        <v>667</v>
      </c>
      <c r="H627" s="48" t="s">
        <v>641</v>
      </c>
      <c r="I627" s="48" t="s">
        <v>639</v>
      </c>
      <c r="J627" s="236">
        <v>97.105053181510783</v>
      </c>
      <c r="K627" s="236">
        <v>97.105050000000006</v>
      </c>
      <c r="L627" s="236" t="s">
        <v>4</v>
      </c>
      <c r="M627" s="236" t="s">
        <v>4</v>
      </c>
      <c r="N627" s="236" t="s">
        <v>4</v>
      </c>
      <c r="O627" s="236" t="s">
        <v>4</v>
      </c>
      <c r="P627" s="236" t="s">
        <v>4</v>
      </c>
      <c r="Q627" s="236" t="s">
        <v>4</v>
      </c>
      <c r="R627" s="236" t="s">
        <v>4</v>
      </c>
      <c r="S627" s="236" t="s">
        <v>4</v>
      </c>
      <c r="T627" s="236" t="s">
        <v>4</v>
      </c>
      <c r="U627" s="236" t="s">
        <v>4</v>
      </c>
      <c r="V627" s="236" t="s">
        <v>4</v>
      </c>
      <c r="W627" s="236" t="s">
        <v>4</v>
      </c>
      <c r="X627" s="291">
        <v>97.105053181510783</v>
      </c>
      <c r="Y627" s="236">
        <v>97.105050000000006</v>
      </c>
    </row>
    <row r="628" spans="1:25">
      <c r="A628" s="32" t="s">
        <v>23</v>
      </c>
      <c r="B628" s="32" t="s">
        <v>32</v>
      </c>
      <c r="C628" s="328" t="s">
        <v>696</v>
      </c>
      <c r="D628" s="235">
        <v>1.8171200000000001</v>
      </c>
      <c r="E628" s="48" t="s">
        <v>694</v>
      </c>
      <c r="F628" s="48" t="s">
        <v>669</v>
      </c>
      <c r="G628" s="48" t="s">
        <v>667</v>
      </c>
      <c r="H628" s="48" t="s">
        <v>641</v>
      </c>
      <c r="I628" s="48" t="s">
        <v>639</v>
      </c>
      <c r="J628" s="236">
        <v>59.590260000000001</v>
      </c>
      <c r="K628" s="236">
        <v>59.590260000000001</v>
      </c>
      <c r="L628" s="236" t="s">
        <v>4</v>
      </c>
      <c r="M628" s="236" t="s">
        <v>4</v>
      </c>
      <c r="N628" s="236" t="s">
        <v>4</v>
      </c>
      <c r="O628" s="236" t="s">
        <v>4</v>
      </c>
      <c r="P628" s="236" t="s">
        <v>4</v>
      </c>
      <c r="Q628" s="236" t="s">
        <v>4</v>
      </c>
      <c r="R628" s="236" t="s">
        <v>4</v>
      </c>
      <c r="S628" s="236" t="s">
        <v>4</v>
      </c>
      <c r="T628" s="236" t="s">
        <v>4</v>
      </c>
      <c r="U628" s="236" t="s">
        <v>4</v>
      </c>
      <c r="V628" s="236" t="s">
        <v>4</v>
      </c>
      <c r="W628" s="236" t="s">
        <v>4</v>
      </c>
      <c r="X628" s="291">
        <v>59.590260000000001</v>
      </c>
      <c r="Y628" s="236">
        <v>59.590260000000001</v>
      </c>
    </row>
    <row r="629" spans="1:25">
      <c r="A629" s="32" t="s">
        <v>23</v>
      </c>
      <c r="B629" s="32" t="s">
        <v>32</v>
      </c>
      <c r="C629" s="328" t="s">
        <v>697</v>
      </c>
      <c r="D629" s="235">
        <v>1.8171200000000001</v>
      </c>
      <c r="E629" s="48" t="s">
        <v>694</v>
      </c>
      <c r="F629" s="48" t="s">
        <v>669</v>
      </c>
      <c r="G629" s="48" t="s">
        <v>667</v>
      </c>
      <c r="H629" s="48" t="s">
        <v>641</v>
      </c>
      <c r="I629" s="48" t="s">
        <v>639</v>
      </c>
      <c r="J629" s="236">
        <v>100</v>
      </c>
      <c r="K629" s="236">
        <v>100</v>
      </c>
      <c r="L629" s="236" t="s">
        <v>4</v>
      </c>
      <c r="M629" s="236" t="s">
        <v>4</v>
      </c>
      <c r="N629" s="236" t="s">
        <v>4</v>
      </c>
      <c r="O629" s="236" t="s">
        <v>4</v>
      </c>
      <c r="P629" s="236" t="s">
        <v>4</v>
      </c>
      <c r="Q629" s="236" t="s">
        <v>4</v>
      </c>
      <c r="R629" s="236" t="s">
        <v>4</v>
      </c>
      <c r="S629" s="236" t="s">
        <v>4</v>
      </c>
      <c r="T629" s="236" t="s">
        <v>4</v>
      </c>
      <c r="U629" s="236" t="s">
        <v>4</v>
      </c>
      <c r="V629" s="236" t="s">
        <v>4</v>
      </c>
      <c r="W629" s="236" t="s">
        <v>4</v>
      </c>
      <c r="X629" s="291">
        <v>100</v>
      </c>
      <c r="Y629" s="236">
        <v>100</v>
      </c>
    </row>
    <row r="630" spans="1:25">
      <c r="A630" s="32" t="s">
        <v>16</v>
      </c>
      <c r="B630" s="32" t="s">
        <v>4</v>
      </c>
      <c r="C630" s="328" t="s">
        <v>698</v>
      </c>
      <c r="D630" s="235">
        <v>4</v>
      </c>
      <c r="E630" s="48" t="s">
        <v>4</v>
      </c>
      <c r="F630" s="48" t="s">
        <v>698</v>
      </c>
      <c r="G630" s="48" t="s">
        <v>667</v>
      </c>
      <c r="H630" s="48" t="s">
        <v>641</v>
      </c>
      <c r="I630" s="48" t="s">
        <v>639</v>
      </c>
      <c r="J630" s="236" t="s">
        <v>4</v>
      </c>
      <c r="K630" s="236" t="s">
        <v>4</v>
      </c>
      <c r="L630" s="236" t="s">
        <v>4</v>
      </c>
      <c r="M630" s="236" t="s">
        <v>4</v>
      </c>
      <c r="N630" s="236">
        <v>106.2030431553473</v>
      </c>
      <c r="O630" s="236">
        <v>106.20304</v>
      </c>
      <c r="P630" s="236" t="s">
        <v>4</v>
      </c>
      <c r="Q630" s="236" t="s">
        <v>4</v>
      </c>
      <c r="R630" s="236" t="s">
        <v>4</v>
      </c>
      <c r="S630" s="236" t="s">
        <v>4</v>
      </c>
      <c r="T630" s="236" t="s">
        <v>4</v>
      </c>
      <c r="U630" s="236" t="s">
        <v>4</v>
      </c>
      <c r="V630" s="236" t="s">
        <v>4</v>
      </c>
      <c r="W630" s="236" t="s">
        <v>4</v>
      </c>
      <c r="X630" s="291">
        <v>106.2030431553473</v>
      </c>
      <c r="Y630" s="236">
        <v>106.20304</v>
      </c>
    </row>
    <row r="631" spans="1:25">
      <c r="A631" s="32" t="s">
        <v>19</v>
      </c>
      <c r="B631" s="32" t="s">
        <v>32</v>
      </c>
      <c r="C631" s="328" t="s">
        <v>700</v>
      </c>
      <c r="D631" s="235">
        <v>2</v>
      </c>
      <c r="E631" s="48" t="s">
        <v>700</v>
      </c>
      <c r="F631" s="48" t="s">
        <v>698</v>
      </c>
      <c r="G631" s="48" t="s">
        <v>667</v>
      </c>
      <c r="H631" s="48" t="s">
        <v>641</v>
      </c>
      <c r="I631" s="48" t="s">
        <v>639</v>
      </c>
      <c r="J631" s="236" t="s">
        <v>4</v>
      </c>
      <c r="K631" s="236" t="s">
        <v>4</v>
      </c>
      <c r="L631" s="236">
        <v>99.747856573411184</v>
      </c>
      <c r="M631" s="236">
        <v>99.747860000000003</v>
      </c>
      <c r="N631" s="236" t="s">
        <v>4</v>
      </c>
      <c r="O631" s="236" t="s">
        <v>4</v>
      </c>
      <c r="P631" s="236" t="s">
        <v>4</v>
      </c>
      <c r="Q631" s="236" t="s">
        <v>4</v>
      </c>
      <c r="R631" s="236" t="s">
        <v>4</v>
      </c>
      <c r="S631" s="236" t="s">
        <v>4</v>
      </c>
      <c r="T631" s="236" t="s">
        <v>4</v>
      </c>
      <c r="U631" s="236" t="s">
        <v>4</v>
      </c>
      <c r="V631" s="236" t="s">
        <v>4</v>
      </c>
      <c r="W631" s="236" t="s">
        <v>4</v>
      </c>
      <c r="X631" s="291">
        <v>99.747856573411184</v>
      </c>
      <c r="Y631" s="236">
        <v>99.747860000000003</v>
      </c>
    </row>
    <row r="632" spans="1:25">
      <c r="A632" s="32" t="s">
        <v>23</v>
      </c>
      <c r="B632" s="32" t="s">
        <v>32</v>
      </c>
      <c r="C632" s="328" t="s">
        <v>701</v>
      </c>
      <c r="D632" s="235">
        <v>1.2599199999999999</v>
      </c>
      <c r="E632" s="48" t="s">
        <v>700</v>
      </c>
      <c r="F632" s="48" t="s">
        <v>698</v>
      </c>
      <c r="G632" s="48" t="s">
        <v>667</v>
      </c>
      <c r="H632" s="48" t="s">
        <v>641</v>
      </c>
      <c r="I632" s="48" t="s">
        <v>639</v>
      </c>
      <c r="J632" s="236">
        <v>122.17753719060704</v>
      </c>
      <c r="K632" s="236">
        <v>122.17753999999999</v>
      </c>
      <c r="L632" s="236" t="s">
        <v>4</v>
      </c>
      <c r="M632" s="236" t="s">
        <v>4</v>
      </c>
      <c r="N632" s="236" t="s">
        <v>4</v>
      </c>
      <c r="O632" s="236" t="s">
        <v>4</v>
      </c>
      <c r="P632" s="236" t="s">
        <v>4</v>
      </c>
      <c r="Q632" s="236" t="s">
        <v>4</v>
      </c>
      <c r="R632" s="236" t="s">
        <v>4</v>
      </c>
      <c r="S632" s="236" t="s">
        <v>4</v>
      </c>
      <c r="T632" s="236" t="s">
        <v>4</v>
      </c>
      <c r="U632" s="236" t="s">
        <v>4</v>
      </c>
      <c r="V632" s="236" t="s">
        <v>4</v>
      </c>
      <c r="W632" s="236" t="s">
        <v>4</v>
      </c>
      <c r="X632" s="291">
        <v>122.17753719060704</v>
      </c>
      <c r="Y632" s="236">
        <v>122.17753999999999</v>
      </c>
    </row>
    <row r="633" spans="1:25">
      <c r="A633" s="32" t="s">
        <v>23</v>
      </c>
      <c r="B633" s="32" t="s">
        <v>32</v>
      </c>
      <c r="C633" s="328" t="s">
        <v>702</v>
      </c>
      <c r="D633" s="235">
        <v>1.2599199999999999</v>
      </c>
      <c r="E633" s="48" t="s">
        <v>700</v>
      </c>
      <c r="F633" s="48" t="s">
        <v>698</v>
      </c>
      <c r="G633" s="48" t="s">
        <v>667</v>
      </c>
      <c r="H633" s="48" t="s">
        <v>641</v>
      </c>
      <c r="I633" s="48" t="s">
        <v>639</v>
      </c>
      <c r="J633" s="236">
        <v>95.668196856179932</v>
      </c>
      <c r="K633" s="236">
        <v>95.668199999999999</v>
      </c>
      <c r="L633" s="236" t="s">
        <v>4</v>
      </c>
      <c r="M633" s="236" t="s">
        <v>4</v>
      </c>
      <c r="N633" s="236" t="s">
        <v>4</v>
      </c>
      <c r="O633" s="236" t="s">
        <v>4</v>
      </c>
      <c r="P633" s="236" t="s">
        <v>4</v>
      </c>
      <c r="Q633" s="236" t="s">
        <v>4</v>
      </c>
      <c r="R633" s="236" t="s">
        <v>4</v>
      </c>
      <c r="S633" s="236" t="s">
        <v>4</v>
      </c>
      <c r="T633" s="236" t="s">
        <v>4</v>
      </c>
      <c r="U633" s="236" t="s">
        <v>4</v>
      </c>
      <c r="V633" s="236" t="s">
        <v>4</v>
      </c>
      <c r="W633" s="236" t="s">
        <v>4</v>
      </c>
      <c r="X633" s="291">
        <v>95.668196856179932</v>
      </c>
      <c r="Y633" s="236">
        <v>95.668199999999999</v>
      </c>
    </row>
    <row r="634" spans="1:25">
      <c r="A634" s="32" t="s">
        <v>23</v>
      </c>
      <c r="B634" s="32" t="s">
        <v>32</v>
      </c>
      <c r="C634" s="328" t="s">
        <v>703</v>
      </c>
      <c r="D634" s="235">
        <v>1.2599199999999999</v>
      </c>
      <c r="E634" s="48" t="s">
        <v>700</v>
      </c>
      <c r="F634" s="48" t="s">
        <v>698</v>
      </c>
      <c r="G634" s="48" t="s">
        <v>667</v>
      </c>
      <c r="H634" s="48" t="s">
        <v>641</v>
      </c>
      <c r="I634" s="48" t="s">
        <v>639</v>
      </c>
      <c r="J634" s="236">
        <v>84.908615882856452</v>
      </c>
      <c r="K634" s="236">
        <v>84.908619999999999</v>
      </c>
      <c r="L634" s="236" t="s">
        <v>4</v>
      </c>
      <c r="M634" s="236" t="s">
        <v>4</v>
      </c>
      <c r="N634" s="236" t="s">
        <v>4</v>
      </c>
      <c r="O634" s="236" t="s">
        <v>4</v>
      </c>
      <c r="P634" s="236" t="s">
        <v>4</v>
      </c>
      <c r="Q634" s="236" t="s">
        <v>4</v>
      </c>
      <c r="R634" s="236" t="s">
        <v>4</v>
      </c>
      <c r="S634" s="236" t="s">
        <v>4</v>
      </c>
      <c r="T634" s="236" t="s">
        <v>4</v>
      </c>
      <c r="U634" s="236" t="s">
        <v>4</v>
      </c>
      <c r="V634" s="236" t="s">
        <v>4</v>
      </c>
      <c r="W634" s="236" t="s">
        <v>4</v>
      </c>
      <c r="X634" s="291">
        <v>84.908615882856452</v>
      </c>
      <c r="Y634" s="236">
        <v>84.908619999999999</v>
      </c>
    </row>
    <row r="635" spans="1:25">
      <c r="A635" s="32" t="s">
        <v>19</v>
      </c>
      <c r="B635" s="32" t="s">
        <v>32</v>
      </c>
      <c r="C635" s="328" t="s">
        <v>704</v>
      </c>
      <c r="D635" s="235">
        <v>2</v>
      </c>
      <c r="E635" s="48" t="s">
        <v>704</v>
      </c>
      <c r="F635" s="48" t="s">
        <v>698</v>
      </c>
      <c r="G635" s="48" t="s">
        <v>667</v>
      </c>
      <c r="H635" s="48" t="s">
        <v>641</v>
      </c>
      <c r="I635" s="48" t="s">
        <v>639</v>
      </c>
      <c r="J635" s="236" t="s">
        <v>4</v>
      </c>
      <c r="K635" s="236" t="s">
        <v>4</v>
      </c>
      <c r="L635" s="236">
        <v>112.65822973728341</v>
      </c>
      <c r="M635" s="236">
        <v>112.65823</v>
      </c>
      <c r="N635" s="236" t="s">
        <v>4</v>
      </c>
      <c r="O635" s="236" t="s">
        <v>4</v>
      </c>
      <c r="P635" s="236" t="s">
        <v>4</v>
      </c>
      <c r="Q635" s="236" t="s">
        <v>4</v>
      </c>
      <c r="R635" s="236" t="s">
        <v>4</v>
      </c>
      <c r="S635" s="236" t="s">
        <v>4</v>
      </c>
      <c r="T635" s="236" t="s">
        <v>4</v>
      </c>
      <c r="U635" s="236" t="s">
        <v>4</v>
      </c>
      <c r="V635" s="236" t="s">
        <v>4</v>
      </c>
      <c r="W635" s="236" t="s">
        <v>4</v>
      </c>
      <c r="X635" s="291">
        <v>112.65822973728341</v>
      </c>
      <c r="Y635" s="236">
        <v>112.65823</v>
      </c>
    </row>
    <row r="636" spans="1:25">
      <c r="A636" s="32" t="s">
        <v>23</v>
      </c>
      <c r="B636" s="32" t="s">
        <v>32</v>
      </c>
      <c r="C636" s="328" t="s">
        <v>705</v>
      </c>
      <c r="D636" s="235">
        <v>2</v>
      </c>
      <c r="E636" s="48" t="s">
        <v>704</v>
      </c>
      <c r="F636" s="48" t="s">
        <v>698</v>
      </c>
      <c r="G636" s="48" t="s">
        <v>667</v>
      </c>
      <c r="H636" s="48" t="s">
        <v>641</v>
      </c>
      <c r="I636" s="48" t="s">
        <v>639</v>
      </c>
      <c r="J636" s="236">
        <v>112.65822973728341</v>
      </c>
      <c r="K636" s="236">
        <v>112.65823</v>
      </c>
      <c r="L636" s="236" t="s">
        <v>4</v>
      </c>
      <c r="M636" s="236" t="s">
        <v>4</v>
      </c>
      <c r="N636" s="236" t="s">
        <v>4</v>
      </c>
      <c r="O636" s="236" t="s">
        <v>4</v>
      </c>
      <c r="P636" s="236" t="s">
        <v>4</v>
      </c>
      <c r="Q636" s="236" t="s">
        <v>4</v>
      </c>
      <c r="R636" s="236" t="s">
        <v>4</v>
      </c>
      <c r="S636" s="236" t="s">
        <v>4</v>
      </c>
      <c r="T636" s="236" t="s">
        <v>4</v>
      </c>
      <c r="U636" s="236" t="s">
        <v>4</v>
      </c>
      <c r="V636" s="236" t="s">
        <v>4</v>
      </c>
      <c r="W636" s="236" t="s">
        <v>4</v>
      </c>
      <c r="X636" s="291">
        <v>112.65822973728341</v>
      </c>
      <c r="Y636" s="236">
        <v>112.65823</v>
      </c>
    </row>
    <row r="637" spans="1:25">
      <c r="A637" s="32" t="s">
        <v>16</v>
      </c>
      <c r="B637" s="32" t="s">
        <v>4</v>
      </c>
      <c r="C637" s="328" t="s">
        <v>706</v>
      </c>
      <c r="D637" s="235">
        <v>79</v>
      </c>
      <c r="E637" s="48" t="s">
        <v>4</v>
      </c>
      <c r="F637" s="48" t="s">
        <v>706</v>
      </c>
      <c r="G637" s="48" t="s">
        <v>667</v>
      </c>
      <c r="H637" s="48" t="s">
        <v>641</v>
      </c>
      <c r="I637" s="48" t="s">
        <v>639</v>
      </c>
      <c r="J637" s="236" t="s">
        <v>4</v>
      </c>
      <c r="K637" s="236" t="s">
        <v>4</v>
      </c>
      <c r="L637" s="236" t="s">
        <v>4</v>
      </c>
      <c r="M637" s="236" t="s">
        <v>4</v>
      </c>
      <c r="N637" s="236">
        <v>85.785350394621332</v>
      </c>
      <c r="O637" s="236">
        <v>85.785349999999994</v>
      </c>
      <c r="P637" s="236" t="s">
        <v>4</v>
      </c>
      <c r="Q637" s="236" t="s">
        <v>4</v>
      </c>
      <c r="R637" s="236" t="s">
        <v>4</v>
      </c>
      <c r="S637" s="236" t="s">
        <v>4</v>
      </c>
      <c r="T637" s="236" t="s">
        <v>4</v>
      </c>
      <c r="U637" s="236" t="s">
        <v>4</v>
      </c>
      <c r="V637" s="236" t="s">
        <v>4</v>
      </c>
      <c r="W637" s="236" t="s">
        <v>4</v>
      </c>
      <c r="X637" s="291">
        <v>85.785350394621332</v>
      </c>
      <c r="Y637" s="236">
        <v>85.785349999999994</v>
      </c>
    </row>
    <row r="638" spans="1:25">
      <c r="A638" s="32" t="s">
        <v>19</v>
      </c>
      <c r="B638" s="32" t="s">
        <v>20</v>
      </c>
      <c r="C638" s="328" t="s">
        <v>708</v>
      </c>
      <c r="D638" s="235">
        <v>35</v>
      </c>
      <c r="E638" s="48" t="s">
        <v>708</v>
      </c>
      <c r="F638" s="48" t="s">
        <v>706</v>
      </c>
      <c r="G638" s="48" t="s">
        <v>667</v>
      </c>
      <c r="H638" s="48" t="s">
        <v>641</v>
      </c>
      <c r="I638" s="48" t="s">
        <v>639</v>
      </c>
      <c r="J638" s="236" t="s">
        <v>4</v>
      </c>
      <c r="K638" s="236" t="s">
        <v>4</v>
      </c>
      <c r="L638" s="236">
        <v>92.581537690732517</v>
      </c>
      <c r="M638" s="236">
        <v>92.581540000000004</v>
      </c>
      <c r="N638" s="236" t="s">
        <v>4</v>
      </c>
      <c r="O638" s="236" t="s">
        <v>4</v>
      </c>
      <c r="P638" s="236" t="s">
        <v>4</v>
      </c>
      <c r="Q638" s="236" t="s">
        <v>4</v>
      </c>
      <c r="R638" s="236" t="s">
        <v>4</v>
      </c>
      <c r="S638" s="236" t="s">
        <v>4</v>
      </c>
      <c r="T638" s="236" t="s">
        <v>4</v>
      </c>
      <c r="U638" s="236" t="s">
        <v>4</v>
      </c>
      <c r="V638" s="236" t="s">
        <v>4</v>
      </c>
      <c r="W638" s="236" t="s">
        <v>4</v>
      </c>
      <c r="X638" s="291">
        <v>92.581537690732517</v>
      </c>
      <c r="Y638" s="236">
        <v>92.581540000000004</v>
      </c>
    </row>
    <row r="639" spans="1:25">
      <c r="A639" s="32" t="s">
        <v>23</v>
      </c>
      <c r="B639" s="32" t="s">
        <v>20</v>
      </c>
      <c r="C639" s="328" t="s">
        <v>709</v>
      </c>
      <c r="D639" s="235">
        <v>15</v>
      </c>
      <c r="E639" s="48" t="s">
        <v>708</v>
      </c>
      <c r="F639" s="48" t="s">
        <v>706</v>
      </c>
      <c r="G639" s="48" t="s">
        <v>667</v>
      </c>
      <c r="H639" s="48" t="s">
        <v>641</v>
      </c>
      <c r="I639" s="48" t="s">
        <v>639</v>
      </c>
      <c r="J639" s="236">
        <v>117.66934830813541</v>
      </c>
      <c r="K639" s="236">
        <v>117.66934999999999</v>
      </c>
      <c r="L639" s="236" t="s">
        <v>4</v>
      </c>
      <c r="M639" s="236" t="s">
        <v>4</v>
      </c>
      <c r="N639" s="236" t="s">
        <v>4</v>
      </c>
      <c r="O639" s="236" t="s">
        <v>4</v>
      </c>
      <c r="P639" s="236" t="s">
        <v>4</v>
      </c>
      <c r="Q639" s="236" t="s">
        <v>4</v>
      </c>
      <c r="R639" s="236" t="s">
        <v>4</v>
      </c>
      <c r="S639" s="236" t="s">
        <v>4</v>
      </c>
      <c r="T639" s="236" t="s">
        <v>4</v>
      </c>
      <c r="U639" s="236" t="s">
        <v>4</v>
      </c>
      <c r="V639" s="236" t="s">
        <v>4</v>
      </c>
      <c r="W639" s="236" t="s">
        <v>4</v>
      </c>
      <c r="X639" s="291">
        <v>117.66934830813541</v>
      </c>
      <c r="Y639" s="236">
        <v>117.66934999999999</v>
      </c>
    </row>
    <row r="640" spans="1:25">
      <c r="A640" s="32" t="s">
        <v>23</v>
      </c>
      <c r="B640" s="32" t="s">
        <v>20</v>
      </c>
      <c r="C640" s="328" t="s">
        <v>710</v>
      </c>
      <c r="D640" s="235">
        <v>5</v>
      </c>
      <c r="E640" s="48" t="s">
        <v>708</v>
      </c>
      <c r="F640" s="48" t="s">
        <v>706</v>
      </c>
      <c r="G640" s="48" t="s">
        <v>667</v>
      </c>
      <c r="H640" s="48" t="s">
        <v>641</v>
      </c>
      <c r="I640" s="48" t="s">
        <v>639</v>
      </c>
      <c r="J640" s="236">
        <v>83.714260117470957</v>
      </c>
      <c r="K640" s="236">
        <v>83.714259999999996</v>
      </c>
      <c r="L640" s="236" t="s">
        <v>4</v>
      </c>
      <c r="M640" s="236" t="s">
        <v>4</v>
      </c>
      <c r="N640" s="236" t="s">
        <v>4</v>
      </c>
      <c r="O640" s="236" t="s">
        <v>4</v>
      </c>
      <c r="P640" s="236" t="s">
        <v>4</v>
      </c>
      <c r="Q640" s="236" t="s">
        <v>4</v>
      </c>
      <c r="R640" s="236" t="s">
        <v>4</v>
      </c>
      <c r="S640" s="236" t="s">
        <v>4</v>
      </c>
      <c r="T640" s="236" t="s">
        <v>4</v>
      </c>
      <c r="U640" s="236" t="s">
        <v>4</v>
      </c>
      <c r="V640" s="236" t="s">
        <v>4</v>
      </c>
      <c r="W640" s="236" t="s">
        <v>4</v>
      </c>
      <c r="X640" s="291">
        <v>83.714260117470957</v>
      </c>
      <c r="Y640" s="236">
        <v>83.714259999999996</v>
      </c>
    </row>
    <row r="641" spans="1:25">
      <c r="A641" s="32" t="s">
        <v>23</v>
      </c>
      <c r="B641" s="32" t="s">
        <v>20</v>
      </c>
      <c r="C641" s="328" t="s">
        <v>711</v>
      </c>
      <c r="D641" s="235">
        <v>2</v>
      </c>
      <c r="E641" s="48" t="s">
        <v>708</v>
      </c>
      <c r="F641" s="48" t="s">
        <v>706</v>
      </c>
      <c r="G641" s="48" t="s">
        <v>667</v>
      </c>
      <c r="H641" s="48" t="s">
        <v>641</v>
      </c>
      <c r="I641" s="48" t="s">
        <v>639</v>
      </c>
      <c r="J641" s="236">
        <v>105.32569472371183</v>
      </c>
      <c r="K641" s="236">
        <v>105.32568999999999</v>
      </c>
      <c r="L641" s="236" t="s">
        <v>4</v>
      </c>
      <c r="M641" s="236" t="s">
        <v>4</v>
      </c>
      <c r="N641" s="236" t="s">
        <v>4</v>
      </c>
      <c r="O641" s="236" t="s">
        <v>4</v>
      </c>
      <c r="P641" s="236" t="s">
        <v>4</v>
      </c>
      <c r="Q641" s="236" t="s">
        <v>4</v>
      </c>
      <c r="R641" s="236" t="s">
        <v>4</v>
      </c>
      <c r="S641" s="236" t="s">
        <v>4</v>
      </c>
      <c r="T641" s="236" t="s">
        <v>4</v>
      </c>
      <c r="U641" s="236" t="s">
        <v>4</v>
      </c>
      <c r="V641" s="236" t="s">
        <v>4</v>
      </c>
      <c r="W641" s="236" t="s">
        <v>4</v>
      </c>
      <c r="X641" s="291">
        <v>105.32569472371183</v>
      </c>
      <c r="Y641" s="236">
        <v>105.32568999999999</v>
      </c>
    </row>
    <row r="642" spans="1:25">
      <c r="A642" s="32" t="s">
        <v>23</v>
      </c>
      <c r="B642" s="32" t="s">
        <v>20</v>
      </c>
      <c r="C642" s="328" t="s">
        <v>712</v>
      </c>
      <c r="D642" s="235">
        <v>13</v>
      </c>
      <c r="E642" s="48" t="s">
        <v>708</v>
      </c>
      <c r="F642" s="48" t="s">
        <v>706</v>
      </c>
      <c r="G642" s="48" t="s">
        <v>667</v>
      </c>
      <c r="H642" s="48" t="s">
        <v>641</v>
      </c>
      <c r="I642" s="48" t="s">
        <v>639</v>
      </c>
      <c r="J642" s="236">
        <v>65.083915732217577</v>
      </c>
      <c r="K642" s="236">
        <v>65.083920000000006</v>
      </c>
      <c r="L642" s="236" t="s">
        <v>4</v>
      </c>
      <c r="M642" s="236" t="s">
        <v>4</v>
      </c>
      <c r="N642" s="236" t="s">
        <v>4</v>
      </c>
      <c r="O642" s="236" t="s">
        <v>4</v>
      </c>
      <c r="P642" s="236" t="s">
        <v>4</v>
      </c>
      <c r="Q642" s="236" t="s">
        <v>4</v>
      </c>
      <c r="R642" s="236" t="s">
        <v>4</v>
      </c>
      <c r="S642" s="236" t="s">
        <v>4</v>
      </c>
      <c r="T642" s="236" t="s">
        <v>4</v>
      </c>
      <c r="U642" s="236" t="s">
        <v>4</v>
      </c>
      <c r="V642" s="236" t="s">
        <v>4</v>
      </c>
      <c r="W642" s="236" t="s">
        <v>4</v>
      </c>
      <c r="X642" s="291">
        <v>65.083915732217577</v>
      </c>
      <c r="Y642" s="236">
        <v>65.083920000000006</v>
      </c>
    </row>
    <row r="643" spans="1:25">
      <c r="A643" s="32" t="s">
        <v>19</v>
      </c>
      <c r="B643" s="32" t="s">
        <v>32</v>
      </c>
      <c r="C643" s="328" t="s">
        <v>713</v>
      </c>
      <c r="D643" s="235">
        <v>8</v>
      </c>
      <c r="E643" s="48" t="s">
        <v>713</v>
      </c>
      <c r="F643" s="48" t="s">
        <v>706</v>
      </c>
      <c r="G643" s="48" t="s">
        <v>667</v>
      </c>
      <c r="H643" s="48" t="s">
        <v>641</v>
      </c>
      <c r="I643" s="48" t="s">
        <v>639</v>
      </c>
      <c r="J643" s="236" t="s">
        <v>4</v>
      </c>
      <c r="K643" s="236" t="s">
        <v>4</v>
      </c>
      <c r="L643" s="236">
        <v>78.40870112378704</v>
      </c>
      <c r="M643" s="236">
        <v>78.408699999999996</v>
      </c>
      <c r="N643" s="236" t="s">
        <v>4</v>
      </c>
      <c r="O643" s="236" t="s">
        <v>4</v>
      </c>
      <c r="P643" s="236" t="s">
        <v>4</v>
      </c>
      <c r="Q643" s="236" t="s">
        <v>4</v>
      </c>
      <c r="R643" s="236" t="s">
        <v>4</v>
      </c>
      <c r="S643" s="236" t="s">
        <v>4</v>
      </c>
      <c r="T643" s="236" t="s">
        <v>4</v>
      </c>
      <c r="U643" s="236" t="s">
        <v>4</v>
      </c>
      <c r="V643" s="236" t="s">
        <v>4</v>
      </c>
      <c r="W643" s="236" t="s">
        <v>4</v>
      </c>
      <c r="X643" s="291">
        <v>78.40870112378704</v>
      </c>
      <c r="Y643" s="236">
        <v>78.408699999999996</v>
      </c>
    </row>
    <row r="644" spans="1:25">
      <c r="A644" s="32" t="s">
        <v>23</v>
      </c>
      <c r="B644" s="32" t="s">
        <v>32</v>
      </c>
      <c r="C644" s="328" t="s">
        <v>714</v>
      </c>
      <c r="D644" s="235">
        <v>2.82843</v>
      </c>
      <c r="E644" s="48" t="s">
        <v>713</v>
      </c>
      <c r="F644" s="48" t="s">
        <v>706</v>
      </c>
      <c r="G644" s="48" t="s">
        <v>667</v>
      </c>
      <c r="H644" s="48" t="s">
        <v>641</v>
      </c>
      <c r="I644" s="48" t="s">
        <v>639</v>
      </c>
      <c r="J644" s="236">
        <v>67.071445323669025</v>
      </c>
      <c r="K644" s="236">
        <v>67.071449999999999</v>
      </c>
      <c r="L644" s="236" t="s">
        <v>4</v>
      </c>
      <c r="M644" s="236" t="s">
        <v>4</v>
      </c>
      <c r="N644" s="236" t="s">
        <v>4</v>
      </c>
      <c r="O644" s="236" t="s">
        <v>4</v>
      </c>
      <c r="P644" s="236" t="s">
        <v>4</v>
      </c>
      <c r="Q644" s="236" t="s">
        <v>4</v>
      </c>
      <c r="R644" s="236" t="s">
        <v>4</v>
      </c>
      <c r="S644" s="236" t="s">
        <v>4</v>
      </c>
      <c r="T644" s="236" t="s">
        <v>4</v>
      </c>
      <c r="U644" s="236" t="s">
        <v>4</v>
      </c>
      <c r="V644" s="236" t="s">
        <v>4</v>
      </c>
      <c r="W644" s="236" t="s">
        <v>4</v>
      </c>
      <c r="X644" s="291">
        <v>67.071445323669025</v>
      </c>
      <c r="Y644" s="236">
        <v>67.071449999999999</v>
      </c>
    </row>
    <row r="645" spans="1:25">
      <c r="A645" s="32" t="s">
        <v>23</v>
      </c>
      <c r="B645" s="32" t="s">
        <v>32</v>
      </c>
      <c r="C645" s="328" t="s">
        <v>715</v>
      </c>
      <c r="D645" s="235">
        <v>2.82843</v>
      </c>
      <c r="E645" s="48" t="s">
        <v>713</v>
      </c>
      <c r="F645" s="48" t="s">
        <v>706</v>
      </c>
      <c r="G645" s="48" t="s">
        <v>667</v>
      </c>
      <c r="H645" s="48" t="s">
        <v>641</v>
      </c>
      <c r="I645" s="48" t="s">
        <v>639</v>
      </c>
      <c r="J645" s="236">
        <v>91.662321905411602</v>
      </c>
      <c r="K645" s="236">
        <v>91.662319999999994</v>
      </c>
      <c r="L645" s="236" t="s">
        <v>4</v>
      </c>
      <c r="M645" s="236" t="s">
        <v>4</v>
      </c>
      <c r="N645" s="236" t="s">
        <v>4</v>
      </c>
      <c r="O645" s="236" t="s">
        <v>4</v>
      </c>
      <c r="P645" s="236" t="s">
        <v>4</v>
      </c>
      <c r="Q645" s="236" t="s">
        <v>4</v>
      </c>
      <c r="R645" s="236" t="s">
        <v>4</v>
      </c>
      <c r="S645" s="236" t="s">
        <v>4</v>
      </c>
      <c r="T645" s="236" t="s">
        <v>4</v>
      </c>
      <c r="U645" s="236" t="s">
        <v>4</v>
      </c>
      <c r="V645" s="236" t="s">
        <v>4</v>
      </c>
      <c r="W645" s="236" t="s">
        <v>4</v>
      </c>
      <c r="X645" s="291">
        <v>91.662321905411602</v>
      </c>
      <c r="Y645" s="236">
        <v>91.662319999999994</v>
      </c>
    </row>
    <row r="646" spans="1:25">
      <c r="A646" s="32" t="s">
        <v>19</v>
      </c>
      <c r="B646" s="32" t="s">
        <v>32</v>
      </c>
      <c r="C646" s="328" t="s">
        <v>716</v>
      </c>
      <c r="D646" s="235">
        <v>9</v>
      </c>
      <c r="E646" s="48" t="s">
        <v>716</v>
      </c>
      <c r="F646" s="48" t="s">
        <v>706</v>
      </c>
      <c r="G646" s="48" t="s">
        <v>667</v>
      </c>
      <c r="H646" s="48" t="s">
        <v>641</v>
      </c>
      <c r="I646" s="48" t="s">
        <v>639</v>
      </c>
      <c r="J646" s="236" t="s">
        <v>4</v>
      </c>
      <c r="K646" s="236" t="s">
        <v>4</v>
      </c>
      <c r="L646" s="236">
        <v>105.43557281241596</v>
      </c>
      <c r="M646" s="236">
        <v>105.43557</v>
      </c>
      <c r="N646" s="236" t="s">
        <v>4</v>
      </c>
      <c r="O646" s="236" t="s">
        <v>4</v>
      </c>
      <c r="P646" s="236" t="s">
        <v>4</v>
      </c>
      <c r="Q646" s="236" t="s">
        <v>4</v>
      </c>
      <c r="R646" s="236" t="s">
        <v>4</v>
      </c>
      <c r="S646" s="236" t="s">
        <v>4</v>
      </c>
      <c r="T646" s="236" t="s">
        <v>4</v>
      </c>
      <c r="U646" s="236" t="s">
        <v>4</v>
      </c>
      <c r="V646" s="236" t="s">
        <v>4</v>
      </c>
      <c r="W646" s="236" t="s">
        <v>4</v>
      </c>
      <c r="X646" s="291">
        <v>105.43557281241596</v>
      </c>
      <c r="Y646" s="236">
        <v>105.43557</v>
      </c>
    </row>
    <row r="647" spans="1:25">
      <c r="A647" s="32" t="s">
        <v>23</v>
      </c>
      <c r="B647" s="32" t="s">
        <v>32</v>
      </c>
      <c r="C647" s="328" t="s">
        <v>717</v>
      </c>
      <c r="D647" s="235">
        <v>3</v>
      </c>
      <c r="E647" s="48" t="s">
        <v>716</v>
      </c>
      <c r="F647" s="48" t="s">
        <v>706</v>
      </c>
      <c r="G647" s="48" t="s">
        <v>667</v>
      </c>
      <c r="H647" s="48" t="s">
        <v>641</v>
      </c>
      <c r="I647" s="48" t="s">
        <v>639</v>
      </c>
      <c r="J647" s="236">
        <v>108.60516295293185</v>
      </c>
      <c r="K647" s="236">
        <v>108.60516</v>
      </c>
      <c r="L647" s="236" t="s">
        <v>4</v>
      </c>
      <c r="M647" s="236" t="s">
        <v>4</v>
      </c>
      <c r="N647" s="236" t="s">
        <v>4</v>
      </c>
      <c r="O647" s="236" t="s">
        <v>4</v>
      </c>
      <c r="P647" s="236" t="s">
        <v>4</v>
      </c>
      <c r="Q647" s="236" t="s">
        <v>4</v>
      </c>
      <c r="R647" s="236" t="s">
        <v>4</v>
      </c>
      <c r="S647" s="236" t="s">
        <v>4</v>
      </c>
      <c r="T647" s="236" t="s">
        <v>4</v>
      </c>
      <c r="U647" s="236" t="s">
        <v>4</v>
      </c>
      <c r="V647" s="236" t="s">
        <v>4</v>
      </c>
      <c r="W647" s="236" t="s">
        <v>4</v>
      </c>
      <c r="X647" s="291">
        <v>108.60516295293185</v>
      </c>
      <c r="Y647" s="236">
        <v>108.60516</v>
      </c>
    </row>
    <row r="648" spans="1:25">
      <c r="A648" s="32" t="s">
        <v>23</v>
      </c>
      <c r="B648" s="32" t="s">
        <v>32</v>
      </c>
      <c r="C648" s="328" t="s">
        <v>718</v>
      </c>
      <c r="D648" s="235">
        <v>3</v>
      </c>
      <c r="E648" s="48" t="s">
        <v>716</v>
      </c>
      <c r="F648" s="48" t="s">
        <v>706</v>
      </c>
      <c r="G648" s="48" t="s">
        <v>667</v>
      </c>
      <c r="H648" s="48" t="s">
        <v>641</v>
      </c>
      <c r="I648" s="48" t="s">
        <v>639</v>
      </c>
      <c r="J648" s="236">
        <v>102.35848565597283</v>
      </c>
      <c r="K648" s="236">
        <v>102.35849</v>
      </c>
      <c r="L648" s="236" t="s">
        <v>4</v>
      </c>
      <c r="M648" s="236" t="s">
        <v>4</v>
      </c>
      <c r="N648" s="236" t="s">
        <v>4</v>
      </c>
      <c r="O648" s="236" t="s">
        <v>4</v>
      </c>
      <c r="P648" s="236" t="s">
        <v>4</v>
      </c>
      <c r="Q648" s="236" t="s">
        <v>4</v>
      </c>
      <c r="R648" s="236" t="s">
        <v>4</v>
      </c>
      <c r="S648" s="236" t="s">
        <v>4</v>
      </c>
      <c r="T648" s="236" t="s">
        <v>4</v>
      </c>
      <c r="U648" s="236" t="s">
        <v>4</v>
      </c>
      <c r="V648" s="236" t="s">
        <v>4</v>
      </c>
      <c r="W648" s="236" t="s">
        <v>4</v>
      </c>
      <c r="X648" s="291">
        <v>102.35848565597283</v>
      </c>
      <c r="Y648" s="236">
        <v>102.35849</v>
      </c>
    </row>
    <row r="649" spans="1:25">
      <c r="A649" s="32" t="s">
        <v>19</v>
      </c>
      <c r="B649" s="32" t="s">
        <v>32</v>
      </c>
      <c r="C649" s="328" t="s">
        <v>719</v>
      </c>
      <c r="D649" s="235">
        <v>3</v>
      </c>
      <c r="E649" s="48" t="s">
        <v>719</v>
      </c>
      <c r="F649" s="48" t="s">
        <v>706</v>
      </c>
      <c r="G649" s="48" t="s">
        <v>667</v>
      </c>
      <c r="H649" s="48" t="s">
        <v>641</v>
      </c>
      <c r="I649" s="48" t="s">
        <v>639</v>
      </c>
      <c r="J649" s="236" t="s">
        <v>4</v>
      </c>
      <c r="K649" s="236" t="s">
        <v>4</v>
      </c>
      <c r="L649" s="236">
        <v>96.657517324495416</v>
      </c>
      <c r="M649" s="236">
        <v>96.657520000000005</v>
      </c>
      <c r="N649" s="236" t="s">
        <v>4</v>
      </c>
      <c r="O649" s="236" t="s">
        <v>4</v>
      </c>
      <c r="P649" s="236" t="s">
        <v>4</v>
      </c>
      <c r="Q649" s="236" t="s">
        <v>4</v>
      </c>
      <c r="R649" s="236" t="s">
        <v>4</v>
      </c>
      <c r="S649" s="236" t="s">
        <v>4</v>
      </c>
      <c r="T649" s="236" t="s">
        <v>4</v>
      </c>
      <c r="U649" s="236" t="s">
        <v>4</v>
      </c>
      <c r="V649" s="236" t="s">
        <v>4</v>
      </c>
      <c r="W649" s="236" t="s">
        <v>4</v>
      </c>
      <c r="X649" s="291">
        <v>96.657517324495416</v>
      </c>
      <c r="Y649" s="236">
        <v>96.657520000000005</v>
      </c>
    </row>
    <row r="650" spans="1:25">
      <c r="A650" s="32" t="s">
        <v>23</v>
      </c>
      <c r="B650" s="32" t="s">
        <v>32</v>
      </c>
      <c r="C650" s="328" t="s">
        <v>720</v>
      </c>
      <c r="D650" s="235">
        <v>3</v>
      </c>
      <c r="E650" s="48" t="s">
        <v>719</v>
      </c>
      <c r="F650" s="48" t="s">
        <v>706</v>
      </c>
      <c r="G650" s="48" t="s">
        <v>667</v>
      </c>
      <c r="H650" s="48" t="s">
        <v>641</v>
      </c>
      <c r="I650" s="48" t="s">
        <v>639</v>
      </c>
      <c r="J650" s="236">
        <v>96.657517324495416</v>
      </c>
      <c r="K650" s="236">
        <v>96.657520000000005</v>
      </c>
      <c r="L650" s="236" t="s">
        <v>4</v>
      </c>
      <c r="M650" s="236" t="s">
        <v>4</v>
      </c>
      <c r="N650" s="236" t="s">
        <v>4</v>
      </c>
      <c r="O650" s="236" t="s">
        <v>4</v>
      </c>
      <c r="P650" s="236" t="s">
        <v>4</v>
      </c>
      <c r="Q650" s="236" t="s">
        <v>4</v>
      </c>
      <c r="R650" s="236" t="s">
        <v>4</v>
      </c>
      <c r="S650" s="236" t="s">
        <v>4</v>
      </c>
      <c r="T650" s="236" t="s">
        <v>4</v>
      </c>
      <c r="U650" s="236" t="s">
        <v>4</v>
      </c>
      <c r="V650" s="236" t="s">
        <v>4</v>
      </c>
      <c r="W650" s="236" t="s">
        <v>4</v>
      </c>
      <c r="X650" s="291">
        <v>96.657517324495416</v>
      </c>
      <c r="Y650" s="236">
        <v>96.657520000000005</v>
      </c>
    </row>
    <row r="651" spans="1:25">
      <c r="A651" s="32" t="s">
        <v>19</v>
      </c>
      <c r="B651" s="32" t="s">
        <v>32</v>
      </c>
      <c r="C651" s="328" t="s">
        <v>721</v>
      </c>
      <c r="D651" s="235">
        <v>22</v>
      </c>
      <c r="E651" s="48" t="s">
        <v>721</v>
      </c>
      <c r="F651" s="48" t="s">
        <v>706</v>
      </c>
      <c r="G651" s="48" t="s">
        <v>667</v>
      </c>
      <c r="H651" s="48" t="s">
        <v>641</v>
      </c>
      <c r="I651" s="48" t="s">
        <v>639</v>
      </c>
      <c r="J651" s="236" t="s">
        <v>4</v>
      </c>
      <c r="K651" s="236" t="s">
        <v>4</v>
      </c>
      <c r="L651" s="236">
        <v>70.300773096761134</v>
      </c>
      <c r="M651" s="236">
        <v>70.30077</v>
      </c>
      <c r="N651" s="236" t="s">
        <v>4</v>
      </c>
      <c r="O651" s="236" t="s">
        <v>4</v>
      </c>
      <c r="P651" s="236" t="s">
        <v>4</v>
      </c>
      <c r="Q651" s="236" t="s">
        <v>4</v>
      </c>
      <c r="R651" s="236" t="s">
        <v>4</v>
      </c>
      <c r="S651" s="236" t="s">
        <v>4</v>
      </c>
      <c r="T651" s="236" t="s">
        <v>4</v>
      </c>
      <c r="U651" s="236" t="s">
        <v>4</v>
      </c>
      <c r="V651" s="236" t="s">
        <v>4</v>
      </c>
      <c r="W651" s="236" t="s">
        <v>4</v>
      </c>
      <c r="X651" s="291">
        <v>70.300773096761134</v>
      </c>
      <c r="Y651" s="236">
        <v>70.30077</v>
      </c>
    </row>
    <row r="652" spans="1:25">
      <c r="A652" s="32" t="s">
        <v>23</v>
      </c>
      <c r="B652" s="32" t="s">
        <v>32</v>
      </c>
      <c r="C652" s="328" t="s">
        <v>722</v>
      </c>
      <c r="D652" s="235">
        <v>2.16574</v>
      </c>
      <c r="E652" s="48" t="s">
        <v>721</v>
      </c>
      <c r="F652" s="48" t="s">
        <v>706</v>
      </c>
      <c r="G652" s="48" t="s">
        <v>667</v>
      </c>
      <c r="H652" s="48" t="s">
        <v>641</v>
      </c>
      <c r="I652" s="48" t="s">
        <v>639</v>
      </c>
      <c r="J652" s="236">
        <v>107.86900000000003</v>
      </c>
      <c r="K652" s="236">
        <v>107.869</v>
      </c>
      <c r="L652" s="236" t="s">
        <v>4</v>
      </c>
      <c r="M652" s="236" t="s">
        <v>4</v>
      </c>
      <c r="N652" s="236" t="s">
        <v>4</v>
      </c>
      <c r="O652" s="236" t="s">
        <v>4</v>
      </c>
      <c r="P652" s="236" t="s">
        <v>4</v>
      </c>
      <c r="Q652" s="236" t="s">
        <v>4</v>
      </c>
      <c r="R652" s="236" t="s">
        <v>4</v>
      </c>
      <c r="S652" s="236" t="s">
        <v>4</v>
      </c>
      <c r="T652" s="236" t="s">
        <v>4</v>
      </c>
      <c r="U652" s="236" t="s">
        <v>4</v>
      </c>
      <c r="V652" s="236" t="s">
        <v>4</v>
      </c>
      <c r="W652" s="236" t="s">
        <v>4</v>
      </c>
      <c r="X652" s="291">
        <v>107.86900000000003</v>
      </c>
      <c r="Y652" s="236">
        <v>107.869</v>
      </c>
    </row>
    <row r="653" spans="1:25">
      <c r="A653" s="32" t="s">
        <v>23</v>
      </c>
      <c r="B653" s="32" t="s">
        <v>32</v>
      </c>
      <c r="C653" s="328" t="s">
        <v>723</v>
      </c>
      <c r="D653" s="235">
        <v>2.16574</v>
      </c>
      <c r="E653" s="48" t="s">
        <v>721</v>
      </c>
      <c r="F653" s="48" t="s">
        <v>706</v>
      </c>
      <c r="G653" s="48" t="s">
        <v>667</v>
      </c>
      <c r="H653" s="48" t="s">
        <v>641</v>
      </c>
      <c r="I653" s="48" t="s">
        <v>639</v>
      </c>
      <c r="J653" s="236">
        <v>27.647296811015572</v>
      </c>
      <c r="K653" s="236">
        <v>27.647300000000001</v>
      </c>
      <c r="L653" s="236" t="s">
        <v>4</v>
      </c>
      <c r="M653" s="236" t="s">
        <v>4</v>
      </c>
      <c r="N653" s="236" t="s">
        <v>4</v>
      </c>
      <c r="O653" s="236" t="s">
        <v>4</v>
      </c>
      <c r="P653" s="236" t="s">
        <v>4</v>
      </c>
      <c r="Q653" s="236" t="s">
        <v>4</v>
      </c>
      <c r="R653" s="236" t="s">
        <v>4</v>
      </c>
      <c r="S653" s="236" t="s">
        <v>4</v>
      </c>
      <c r="T653" s="236" t="s">
        <v>4</v>
      </c>
      <c r="U653" s="236" t="s">
        <v>4</v>
      </c>
      <c r="V653" s="236" t="s">
        <v>4</v>
      </c>
      <c r="W653" s="236" t="s">
        <v>4</v>
      </c>
      <c r="X653" s="291">
        <v>27.647296811015572</v>
      </c>
      <c r="Y653" s="236">
        <v>27.647300000000001</v>
      </c>
    </row>
    <row r="654" spans="1:25">
      <c r="A654" s="32" t="s">
        <v>23</v>
      </c>
      <c r="B654" s="32" t="s">
        <v>32</v>
      </c>
      <c r="C654" s="328" t="s">
        <v>724</v>
      </c>
      <c r="D654" s="235">
        <v>2.16574</v>
      </c>
      <c r="E654" s="48" t="s">
        <v>721</v>
      </c>
      <c r="F654" s="48" t="s">
        <v>706</v>
      </c>
      <c r="G654" s="48" t="s">
        <v>667</v>
      </c>
      <c r="H654" s="48" t="s">
        <v>641</v>
      </c>
      <c r="I654" s="48" t="s">
        <v>639</v>
      </c>
      <c r="J654" s="236">
        <v>94.714627284768213</v>
      </c>
      <c r="K654" s="236">
        <v>94.71463</v>
      </c>
      <c r="L654" s="236" t="s">
        <v>4</v>
      </c>
      <c r="M654" s="236" t="s">
        <v>4</v>
      </c>
      <c r="N654" s="236" t="s">
        <v>4</v>
      </c>
      <c r="O654" s="236" t="s">
        <v>4</v>
      </c>
      <c r="P654" s="236" t="s">
        <v>4</v>
      </c>
      <c r="Q654" s="236" t="s">
        <v>4</v>
      </c>
      <c r="R654" s="236" t="s">
        <v>4</v>
      </c>
      <c r="S654" s="236" t="s">
        <v>4</v>
      </c>
      <c r="T654" s="236" t="s">
        <v>4</v>
      </c>
      <c r="U654" s="236" t="s">
        <v>4</v>
      </c>
      <c r="V654" s="236" t="s">
        <v>4</v>
      </c>
      <c r="W654" s="236" t="s">
        <v>4</v>
      </c>
      <c r="X654" s="291">
        <v>94.714627284768213</v>
      </c>
      <c r="Y654" s="236">
        <v>94.71463</v>
      </c>
    </row>
    <row r="655" spans="1:25">
      <c r="A655" s="32" t="s">
        <v>23</v>
      </c>
      <c r="B655" s="32" t="s">
        <v>32</v>
      </c>
      <c r="C655" s="328" t="s">
        <v>725</v>
      </c>
      <c r="D655" s="235">
        <v>2.16574</v>
      </c>
      <c r="E655" s="48" t="s">
        <v>721</v>
      </c>
      <c r="F655" s="48" t="s">
        <v>706</v>
      </c>
      <c r="G655" s="48" t="s">
        <v>667</v>
      </c>
      <c r="H655" s="48" t="s">
        <v>641</v>
      </c>
      <c r="I655" s="48" t="s">
        <v>639</v>
      </c>
      <c r="J655" s="236">
        <v>86.471704897733588</v>
      </c>
      <c r="K655" s="236">
        <v>86.471699999999998</v>
      </c>
      <c r="L655" s="236" t="s">
        <v>4</v>
      </c>
      <c r="M655" s="236" t="s">
        <v>4</v>
      </c>
      <c r="N655" s="236" t="s">
        <v>4</v>
      </c>
      <c r="O655" s="236" t="s">
        <v>4</v>
      </c>
      <c r="P655" s="236" t="s">
        <v>4</v>
      </c>
      <c r="Q655" s="236" t="s">
        <v>4</v>
      </c>
      <c r="R655" s="236" t="s">
        <v>4</v>
      </c>
      <c r="S655" s="236" t="s">
        <v>4</v>
      </c>
      <c r="T655" s="236" t="s">
        <v>4</v>
      </c>
      <c r="U655" s="236" t="s">
        <v>4</v>
      </c>
      <c r="V655" s="236" t="s">
        <v>4</v>
      </c>
      <c r="W655" s="236" t="s">
        <v>4</v>
      </c>
      <c r="X655" s="291">
        <v>86.471704897733588</v>
      </c>
      <c r="Y655" s="236">
        <v>86.471699999999998</v>
      </c>
    </row>
    <row r="656" spans="1:25">
      <c r="A656" s="32" t="s">
        <v>19</v>
      </c>
      <c r="B656" s="32" t="s">
        <v>32</v>
      </c>
      <c r="C656" s="328" t="s">
        <v>726</v>
      </c>
      <c r="D656" s="235">
        <v>2</v>
      </c>
      <c r="E656" s="48" t="s">
        <v>726</v>
      </c>
      <c r="F656" s="48" t="s">
        <v>706</v>
      </c>
      <c r="G656" s="48" t="s">
        <v>667</v>
      </c>
      <c r="H656" s="48" t="s">
        <v>641</v>
      </c>
      <c r="I656" s="48" t="s">
        <v>639</v>
      </c>
      <c r="J656" s="236" t="s">
        <v>4</v>
      </c>
      <c r="K656" s="236" t="s">
        <v>4</v>
      </c>
      <c r="L656" s="236">
        <v>61.954768797587782</v>
      </c>
      <c r="M656" s="236">
        <v>61.954770000000003</v>
      </c>
      <c r="N656" s="236" t="s">
        <v>4</v>
      </c>
      <c r="O656" s="236" t="s">
        <v>4</v>
      </c>
      <c r="P656" s="236" t="s">
        <v>4</v>
      </c>
      <c r="Q656" s="236" t="s">
        <v>4</v>
      </c>
      <c r="R656" s="236" t="s">
        <v>4</v>
      </c>
      <c r="S656" s="236" t="s">
        <v>4</v>
      </c>
      <c r="T656" s="236" t="s">
        <v>4</v>
      </c>
      <c r="U656" s="236" t="s">
        <v>4</v>
      </c>
      <c r="V656" s="236" t="s">
        <v>4</v>
      </c>
      <c r="W656" s="236" t="s">
        <v>4</v>
      </c>
      <c r="X656" s="291">
        <v>61.954768797587782</v>
      </c>
      <c r="Y656" s="236">
        <v>61.954770000000003</v>
      </c>
    </row>
    <row r="657" spans="1:25">
      <c r="A657" s="32" t="s">
        <v>23</v>
      </c>
      <c r="B657" s="32" t="s">
        <v>32</v>
      </c>
      <c r="C657" s="328" t="s">
        <v>727</v>
      </c>
      <c r="D657" s="235">
        <v>2</v>
      </c>
      <c r="E657" s="48" t="s">
        <v>726</v>
      </c>
      <c r="F657" s="48" t="s">
        <v>706</v>
      </c>
      <c r="G657" s="48" t="s">
        <v>667</v>
      </c>
      <c r="H657" s="48" t="s">
        <v>641</v>
      </c>
      <c r="I657" s="48" t="s">
        <v>639</v>
      </c>
      <c r="J657" s="236">
        <v>61.954768797587782</v>
      </c>
      <c r="K657" s="236">
        <v>61.954770000000003</v>
      </c>
      <c r="L657" s="236" t="s">
        <v>4</v>
      </c>
      <c r="M657" s="236" t="s">
        <v>4</v>
      </c>
      <c r="N657" s="236" t="s">
        <v>4</v>
      </c>
      <c r="O657" s="236" t="s">
        <v>4</v>
      </c>
      <c r="P657" s="236" t="s">
        <v>4</v>
      </c>
      <c r="Q657" s="236" t="s">
        <v>4</v>
      </c>
      <c r="R657" s="236" t="s">
        <v>4</v>
      </c>
      <c r="S657" s="236" t="s">
        <v>4</v>
      </c>
      <c r="T657" s="236" t="s">
        <v>4</v>
      </c>
      <c r="U657" s="236" t="s">
        <v>4</v>
      </c>
      <c r="V657" s="236" t="s">
        <v>4</v>
      </c>
      <c r="W657" s="236" t="s">
        <v>4</v>
      </c>
      <c r="X657" s="291">
        <v>61.954768797587782</v>
      </c>
      <c r="Y657" s="236">
        <v>61.954770000000003</v>
      </c>
    </row>
    <row r="658" spans="1:25">
      <c r="A658" s="32" t="s">
        <v>16</v>
      </c>
      <c r="B658" s="32" t="s">
        <v>4</v>
      </c>
      <c r="C658" s="328" t="s">
        <v>728</v>
      </c>
      <c r="D658" s="235">
        <v>16</v>
      </c>
      <c r="E658" s="48" t="s">
        <v>4</v>
      </c>
      <c r="F658" s="48" t="s">
        <v>728</v>
      </c>
      <c r="G658" s="48" t="s">
        <v>667</v>
      </c>
      <c r="H658" s="48" t="s">
        <v>641</v>
      </c>
      <c r="I658" s="48" t="s">
        <v>639</v>
      </c>
      <c r="J658" s="236" t="s">
        <v>4</v>
      </c>
      <c r="K658" s="236" t="s">
        <v>4</v>
      </c>
      <c r="L658" s="236" t="s">
        <v>4</v>
      </c>
      <c r="M658" s="236" t="s">
        <v>4</v>
      </c>
      <c r="N658" s="236">
        <v>107.7082852038038</v>
      </c>
      <c r="O658" s="236">
        <v>107.70829000000001</v>
      </c>
      <c r="P658" s="236" t="s">
        <v>4</v>
      </c>
      <c r="Q658" s="236" t="s">
        <v>4</v>
      </c>
      <c r="R658" s="236" t="s">
        <v>4</v>
      </c>
      <c r="S658" s="236" t="s">
        <v>4</v>
      </c>
      <c r="T658" s="236" t="s">
        <v>4</v>
      </c>
      <c r="U658" s="236" t="s">
        <v>4</v>
      </c>
      <c r="V658" s="236" t="s">
        <v>4</v>
      </c>
      <c r="W658" s="236" t="s">
        <v>4</v>
      </c>
      <c r="X658" s="291">
        <v>107.7082852038038</v>
      </c>
      <c r="Y658" s="236">
        <v>107.70829000000001</v>
      </c>
    </row>
    <row r="659" spans="1:25">
      <c r="A659" s="32" t="s">
        <v>19</v>
      </c>
      <c r="B659" s="32" t="s">
        <v>32</v>
      </c>
      <c r="C659" s="328" t="s">
        <v>730</v>
      </c>
      <c r="D659" s="235">
        <v>9</v>
      </c>
      <c r="E659" s="48" t="s">
        <v>730</v>
      </c>
      <c r="F659" s="48" t="s">
        <v>728</v>
      </c>
      <c r="G659" s="48" t="s">
        <v>667</v>
      </c>
      <c r="H659" s="48" t="s">
        <v>641</v>
      </c>
      <c r="I659" s="48" t="s">
        <v>639</v>
      </c>
      <c r="J659" s="236" t="s">
        <v>4</v>
      </c>
      <c r="K659" s="236" t="s">
        <v>4</v>
      </c>
      <c r="L659" s="236">
        <v>110.73436301745929</v>
      </c>
      <c r="M659" s="236">
        <v>110.73436</v>
      </c>
      <c r="N659" s="236" t="s">
        <v>4</v>
      </c>
      <c r="O659" s="236" t="s">
        <v>4</v>
      </c>
      <c r="P659" s="236" t="s">
        <v>4</v>
      </c>
      <c r="Q659" s="236" t="s">
        <v>4</v>
      </c>
      <c r="R659" s="236" t="s">
        <v>4</v>
      </c>
      <c r="S659" s="236" t="s">
        <v>4</v>
      </c>
      <c r="T659" s="236" t="s">
        <v>4</v>
      </c>
      <c r="U659" s="236" t="s">
        <v>4</v>
      </c>
      <c r="V659" s="236" t="s">
        <v>4</v>
      </c>
      <c r="W659" s="236" t="s">
        <v>4</v>
      </c>
      <c r="X659" s="291">
        <v>110.73436301745929</v>
      </c>
      <c r="Y659" s="236">
        <v>110.73436</v>
      </c>
    </row>
    <row r="660" spans="1:25">
      <c r="A660" s="32" t="s">
        <v>23</v>
      </c>
      <c r="B660" s="32" t="s">
        <v>32</v>
      </c>
      <c r="C660" s="328" t="s">
        <v>731</v>
      </c>
      <c r="D660" s="235">
        <v>3</v>
      </c>
      <c r="E660" s="48" t="s">
        <v>730</v>
      </c>
      <c r="F660" s="48" t="s">
        <v>728</v>
      </c>
      <c r="G660" s="48" t="s">
        <v>667</v>
      </c>
      <c r="H660" s="48" t="s">
        <v>641</v>
      </c>
      <c r="I660" s="48" t="s">
        <v>639</v>
      </c>
      <c r="J660" s="236">
        <v>98.219417958810197</v>
      </c>
      <c r="K660" s="236">
        <v>98.21942</v>
      </c>
      <c r="L660" s="236" t="s">
        <v>4</v>
      </c>
      <c r="M660" s="236" t="s">
        <v>4</v>
      </c>
      <c r="N660" s="236" t="s">
        <v>4</v>
      </c>
      <c r="O660" s="236" t="s">
        <v>4</v>
      </c>
      <c r="P660" s="236" t="s">
        <v>4</v>
      </c>
      <c r="Q660" s="236" t="s">
        <v>4</v>
      </c>
      <c r="R660" s="236" t="s">
        <v>4</v>
      </c>
      <c r="S660" s="236" t="s">
        <v>4</v>
      </c>
      <c r="T660" s="236" t="s">
        <v>4</v>
      </c>
      <c r="U660" s="236" t="s">
        <v>4</v>
      </c>
      <c r="V660" s="236" t="s">
        <v>4</v>
      </c>
      <c r="W660" s="236" t="s">
        <v>4</v>
      </c>
      <c r="X660" s="291">
        <v>98.219417958810197</v>
      </c>
      <c r="Y660" s="236">
        <v>98.21942</v>
      </c>
    </row>
    <row r="661" spans="1:25">
      <c r="A661" s="32" t="s">
        <v>23</v>
      </c>
      <c r="B661" s="32" t="s">
        <v>32</v>
      </c>
      <c r="C661" s="328" t="s">
        <v>732</v>
      </c>
      <c r="D661" s="235">
        <v>3</v>
      </c>
      <c r="E661" s="48" t="s">
        <v>730</v>
      </c>
      <c r="F661" s="48" t="s">
        <v>728</v>
      </c>
      <c r="G661" s="48" t="s">
        <v>667</v>
      </c>
      <c r="H661" s="48" t="s">
        <v>641</v>
      </c>
      <c r="I661" s="48" t="s">
        <v>639</v>
      </c>
      <c r="J661" s="236">
        <v>124.84394030948904</v>
      </c>
      <c r="K661" s="236">
        <v>124.84394</v>
      </c>
      <c r="L661" s="236" t="s">
        <v>4</v>
      </c>
      <c r="M661" s="236" t="s">
        <v>4</v>
      </c>
      <c r="N661" s="236" t="s">
        <v>4</v>
      </c>
      <c r="O661" s="236" t="s">
        <v>4</v>
      </c>
      <c r="P661" s="236" t="s">
        <v>4</v>
      </c>
      <c r="Q661" s="236" t="s">
        <v>4</v>
      </c>
      <c r="R661" s="236" t="s">
        <v>4</v>
      </c>
      <c r="S661" s="236" t="s">
        <v>4</v>
      </c>
      <c r="T661" s="236" t="s">
        <v>4</v>
      </c>
      <c r="U661" s="236" t="s">
        <v>4</v>
      </c>
      <c r="V661" s="236" t="s">
        <v>4</v>
      </c>
      <c r="W661" s="236" t="s">
        <v>4</v>
      </c>
      <c r="X661" s="291">
        <v>124.84394030948904</v>
      </c>
      <c r="Y661" s="236">
        <v>124.84394</v>
      </c>
    </row>
    <row r="662" spans="1:25">
      <c r="A662" s="32" t="s">
        <v>19</v>
      </c>
      <c r="B662" s="32" t="s">
        <v>32</v>
      </c>
      <c r="C662" s="328" t="s">
        <v>733</v>
      </c>
      <c r="D662" s="235">
        <v>3</v>
      </c>
      <c r="E662" s="48" t="s">
        <v>733</v>
      </c>
      <c r="F662" s="48" t="s">
        <v>728</v>
      </c>
      <c r="G662" s="48" t="s">
        <v>667</v>
      </c>
      <c r="H662" s="48" t="s">
        <v>641</v>
      </c>
      <c r="I662" s="48" t="s">
        <v>639</v>
      </c>
      <c r="J662" s="236" t="s">
        <v>4</v>
      </c>
      <c r="K662" s="236" t="s">
        <v>4</v>
      </c>
      <c r="L662" s="236">
        <v>108.34715172055243</v>
      </c>
      <c r="M662" s="236">
        <v>108.34715</v>
      </c>
      <c r="N662" s="236" t="s">
        <v>4</v>
      </c>
      <c r="O662" s="236" t="s">
        <v>4</v>
      </c>
      <c r="P662" s="236" t="s">
        <v>4</v>
      </c>
      <c r="Q662" s="236" t="s">
        <v>4</v>
      </c>
      <c r="R662" s="236" t="s">
        <v>4</v>
      </c>
      <c r="S662" s="236" t="s">
        <v>4</v>
      </c>
      <c r="T662" s="236" t="s">
        <v>4</v>
      </c>
      <c r="U662" s="236" t="s">
        <v>4</v>
      </c>
      <c r="V662" s="236" t="s">
        <v>4</v>
      </c>
      <c r="W662" s="236" t="s">
        <v>4</v>
      </c>
      <c r="X662" s="291">
        <v>108.34715172055243</v>
      </c>
      <c r="Y662" s="236">
        <v>108.34715</v>
      </c>
    </row>
    <row r="663" spans="1:25">
      <c r="A663" s="32" t="s">
        <v>23</v>
      </c>
      <c r="B663" s="32" t="s">
        <v>32</v>
      </c>
      <c r="C663" s="328" t="s">
        <v>734</v>
      </c>
      <c r="D663" s="235">
        <v>1.7320500000000001</v>
      </c>
      <c r="E663" s="48" t="s">
        <v>733</v>
      </c>
      <c r="F663" s="48" t="s">
        <v>728</v>
      </c>
      <c r="G663" s="48" t="s">
        <v>667</v>
      </c>
      <c r="H663" s="48" t="s">
        <v>641</v>
      </c>
      <c r="I663" s="48" t="s">
        <v>639</v>
      </c>
      <c r="J663" s="236">
        <v>138.30379430079242</v>
      </c>
      <c r="K663" s="236">
        <v>138.30378999999999</v>
      </c>
      <c r="L663" s="236" t="s">
        <v>4</v>
      </c>
      <c r="M663" s="236" t="s">
        <v>4</v>
      </c>
      <c r="N663" s="236" t="s">
        <v>4</v>
      </c>
      <c r="O663" s="236" t="s">
        <v>4</v>
      </c>
      <c r="P663" s="236" t="s">
        <v>4</v>
      </c>
      <c r="Q663" s="236" t="s">
        <v>4</v>
      </c>
      <c r="R663" s="236" t="s">
        <v>4</v>
      </c>
      <c r="S663" s="236" t="s">
        <v>4</v>
      </c>
      <c r="T663" s="236" t="s">
        <v>4</v>
      </c>
      <c r="U663" s="236" t="s">
        <v>4</v>
      </c>
      <c r="V663" s="236" t="s">
        <v>4</v>
      </c>
      <c r="W663" s="236" t="s">
        <v>4</v>
      </c>
      <c r="X663" s="291">
        <v>138.30379430079242</v>
      </c>
      <c r="Y663" s="236">
        <v>138.30378999999999</v>
      </c>
    </row>
    <row r="664" spans="1:25">
      <c r="A664" s="32" t="s">
        <v>23</v>
      </c>
      <c r="B664" s="32" t="s">
        <v>32</v>
      </c>
      <c r="C664" s="328" t="s">
        <v>735</v>
      </c>
      <c r="D664" s="235">
        <v>1.7320500000000001</v>
      </c>
      <c r="E664" s="48" t="s">
        <v>733</v>
      </c>
      <c r="F664" s="48" t="s">
        <v>728</v>
      </c>
      <c r="G664" s="48" t="s">
        <v>667</v>
      </c>
      <c r="H664" s="48" t="s">
        <v>641</v>
      </c>
      <c r="I664" s="48" t="s">
        <v>639</v>
      </c>
      <c r="J664" s="236">
        <v>84.879126746337917</v>
      </c>
      <c r="K664" s="236">
        <v>84.879130000000004</v>
      </c>
      <c r="L664" s="236" t="s">
        <v>4</v>
      </c>
      <c r="M664" s="236" t="s">
        <v>4</v>
      </c>
      <c r="N664" s="236" t="s">
        <v>4</v>
      </c>
      <c r="O664" s="236" t="s">
        <v>4</v>
      </c>
      <c r="P664" s="236" t="s">
        <v>4</v>
      </c>
      <c r="Q664" s="236" t="s">
        <v>4</v>
      </c>
      <c r="R664" s="236" t="s">
        <v>4</v>
      </c>
      <c r="S664" s="236" t="s">
        <v>4</v>
      </c>
      <c r="T664" s="236" t="s">
        <v>4</v>
      </c>
      <c r="U664" s="236" t="s">
        <v>4</v>
      </c>
      <c r="V664" s="236" t="s">
        <v>4</v>
      </c>
      <c r="W664" s="236" t="s">
        <v>4</v>
      </c>
      <c r="X664" s="291">
        <v>84.879126746337917</v>
      </c>
      <c r="Y664" s="236">
        <v>84.879130000000004</v>
      </c>
    </row>
    <row r="665" spans="1:25">
      <c r="A665" s="32" t="s">
        <v>19</v>
      </c>
      <c r="B665" s="32" t="s">
        <v>32</v>
      </c>
      <c r="C665" s="328" t="s">
        <v>736</v>
      </c>
      <c r="D665" s="235">
        <v>2</v>
      </c>
      <c r="E665" s="48" t="s">
        <v>736</v>
      </c>
      <c r="F665" s="48" t="s">
        <v>728</v>
      </c>
      <c r="G665" s="48" t="s">
        <v>667</v>
      </c>
      <c r="H665" s="48" t="s">
        <v>641</v>
      </c>
      <c r="I665" s="48" t="s">
        <v>639</v>
      </c>
      <c r="J665" s="236" t="s">
        <v>4</v>
      </c>
      <c r="K665" s="236" t="s">
        <v>4</v>
      </c>
      <c r="L665" s="236">
        <v>88.570981820728164</v>
      </c>
      <c r="M665" s="236">
        <v>88.570980000000006</v>
      </c>
      <c r="N665" s="236" t="s">
        <v>4</v>
      </c>
      <c r="O665" s="236" t="s">
        <v>4</v>
      </c>
      <c r="P665" s="236" t="s">
        <v>4</v>
      </c>
      <c r="Q665" s="236" t="s">
        <v>4</v>
      </c>
      <c r="R665" s="236" t="s">
        <v>4</v>
      </c>
      <c r="S665" s="236" t="s">
        <v>4</v>
      </c>
      <c r="T665" s="236" t="s">
        <v>4</v>
      </c>
      <c r="U665" s="236" t="s">
        <v>4</v>
      </c>
      <c r="V665" s="236" t="s">
        <v>4</v>
      </c>
      <c r="W665" s="236" t="s">
        <v>4</v>
      </c>
      <c r="X665" s="291">
        <v>88.570981820728164</v>
      </c>
      <c r="Y665" s="236">
        <v>88.570980000000006</v>
      </c>
    </row>
    <row r="666" spans="1:25">
      <c r="A666" s="32" t="s">
        <v>23</v>
      </c>
      <c r="B666" s="32" t="s">
        <v>32</v>
      </c>
      <c r="C666" s="328" t="s">
        <v>737</v>
      </c>
      <c r="D666" s="235">
        <v>2</v>
      </c>
      <c r="E666" s="48" t="s">
        <v>736</v>
      </c>
      <c r="F666" s="48" t="s">
        <v>728</v>
      </c>
      <c r="G666" s="48" t="s">
        <v>667</v>
      </c>
      <c r="H666" s="48" t="s">
        <v>641</v>
      </c>
      <c r="I666" s="48" t="s">
        <v>639</v>
      </c>
      <c r="J666" s="236">
        <v>88.570981820728164</v>
      </c>
      <c r="K666" s="236">
        <v>88.570980000000006</v>
      </c>
      <c r="L666" s="236" t="s">
        <v>4</v>
      </c>
      <c r="M666" s="236" t="s">
        <v>4</v>
      </c>
      <c r="N666" s="236" t="s">
        <v>4</v>
      </c>
      <c r="O666" s="236" t="s">
        <v>4</v>
      </c>
      <c r="P666" s="236" t="s">
        <v>4</v>
      </c>
      <c r="Q666" s="236" t="s">
        <v>4</v>
      </c>
      <c r="R666" s="236" t="s">
        <v>4</v>
      </c>
      <c r="S666" s="236" t="s">
        <v>4</v>
      </c>
      <c r="T666" s="236" t="s">
        <v>4</v>
      </c>
      <c r="U666" s="236" t="s">
        <v>4</v>
      </c>
      <c r="V666" s="236" t="s">
        <v>4</v>
      </c>
      <c r="W666" s="236" t="s">
        <v>4</v>
      </c>
      <c r="X666" s="291">
        <v>88.570981820728164</v>
      </c>
      <c r="Y666" s="236">
        <v>88.570980000000006</v>
      </c>
    </row>
    <row r="667" spans="1:25">
      <c r="A667" s="32" t="s">
        <v>19</v>
      </c>
      <c r="B667" s="32" t="s">
        <v>32</v>
      </c>
      <c r="C667" s="328" t="s">
        <v>738</v>
      </c>
      <c r="D667" s="235">
        <v>2</v>
      </c>
      <c r="E667" s="48" t="s">
        <v>738</v>
      </c>
      <c r="F667" s="48" t="s">
        <v>728</v>
      </c>
      <c r="G667" s="48" t="s">
        <v>667</v>
      </c>
      <c r="H667" s="48" t="s">
        <v>641</v>
      </c>
      <c r="I667" s="48" t="s">
        <v>639</v>
      </c>
      <c r="J667" s="236" t="s">
        <v>4</v>
      </c>
      <c r="K667" s="236" t="s">
        <v>4</v>
      </c>
      <c r="L667" s="236">
        <v>112.26993865030676</v>
      </c>
      <c r="M667" s="236">
        <v>112.26994000000001</v>
      </c>
      <c r="N667" s="236" t="s">
        <v>4</v>
      </c>
      <c r="O667" s="236" t="s">
        <v>4</v>
      </c>
      <c r="P667" s="236" t="s">
        <v>4</v>
      </c>
      <c r="Q667" s="236" t="s">
        <v>4</v>
      </c>
      <c r="R667" s="236" t="s">
        <v>4</v>
      </c>
      <c r="S667" s="236" t="s">
        <v>4</v>
      </c>
      <c r="T667" s="236" t="s">
        <v>4</v>
      </c>
      <c r="U667" s="236" t="s">
        <v>4</v>
      </c>
      <c r="V667" s="236" t="s">
        <v>4</v>
      </c>
      <c r="W667" s="236" t="s">
        <v>4</v>
      </c>
      <c r="X667" s="291">
        <v>112.26993865030676</v>
      </c>
      <c r="Y667" s="236">
        <v>112.26994000000001</v>
      </c>
    </row>
    <row r="668" spans="1:25">
      <c r="A668" s="32" t="s">
        <v>23</v>
      </c>
      <c r="B668" s="32" t="s">
        <v>32</v>
      </c>
      <c r="C668" s="328" t="s">
        <v>739</v>
      </c>
      <c r="D668" s="235">
        <v>2</v>
      </c>
      <c r="E668" s="48" t="s">
        <v>738</v>
      </c>
      <c r="F668" s="48" t="s">
        <v>728</v>
      </c>
      <c r="G668" s="48" t="s">
        <v>667</v>
      </c>
      <c r="H668" s="48" t="s">
        <v>641</v>
      </c>
      <c r="I668" s="48" t="s">
        <v>639</v>
      </c>
      <c r="J668" s="236">
        <v>112.26993865030676</v>
      </c>
      <c r="K668" s="236">
        <v>112.26994000000001</v>
      </c>
      <c r="L668" s="236" t="s">
        <v>4</v>
      </c>
      <c r="M668" s="236" t="s">
        <v>4</v>
      </c>
      <c r="N668" s="236" t="s">
        <v>4</v>
      </c>
      <c r="O668" s="236" t="s">
        <v>4</v>
      </c>
      <c r="P668" s="236" t="s">
        <v>4</v>
      </c>
      <c r="Q668" s="236" t="s">
        <v>4</v>
      </c>
      <c r="R668" s="236" t="s">
        <v>4</v>
      </c>
      <c r="S668" s="236" t="s">
        <v>4</v>
      </c>
      <c r="T668" s="236" t="s">
        <v>4</v>
      </c>
      <c r="U668" s="236" t="s">
        <v>4</v>
      </c>
      <c r="V668" s="236" t="s">
        <v>4</v>
      </c>
      <c r="W668" s="236" t="s">
        <v>4</v>
      </c>
      <c r="X668" s="291">
        <v>112.26993865030676</v>
      </c>
      <c r="Y668" s="236">
        <v>112.26994000000001</v>
      </c>
    </row>
    <row r="669" spans="1:25">
      <c r="A669" s="32" t="s">
        <v>16</v>
      </c>
      <c r="B669" s="32" t="s">
        <v>4</v>
      </c>
      <c r="C669" s="328" t="s">
        <v>740</v>
      </c>
      <c r="D669" s="235">
        <v>25</v>
      </c>
      <c r="E669" s="48" t="s">
        <v>4</v>
      </c>
      <c r="F669" s="48" t="s">
        <v>740</v>
      </c>
      <c r="G669" s="48" t="s">
        <v>667</v>
      </c>
      <c r="H669" s="48" t="s">
        <v>641</v>
      </c>
      <c r="I669" s="48" t="s">
        <v>639</v>
      </c>
      <c r="J669" s="236" t="s">
        <v>4</v>
      </c>
      <c r="K669" s="236" t="s">
        <v>4</v>
      </c>
      <c r="L669" s="236" t="s">
        <v>4</v>
      </c>
      <c r="M669" s="236" t="s">
        <v>4</v>
      </c>
      <c r="N669" s="236">
        <v>105.46203670412089</v>
      </c>
      <c r="O669" s="236">
        <v>105.46204</v>
      </c>
      <c r="P669" s="236" t="s">
        <v>4</v>
      </c>
      <c r="Q669" s="236" t="s">
        <v>4</v>
      </c>
      <c r="R669" s="236" t="s">
        <v>4</v>
      </c>
      <c r="S669" s="236" t="s">
        <v>4</v>
      </c>
      <c r="T669" s="236" t="s">
        <v>4</v>
      </c>
      <c r="U669" s="236" t="s">
        <v>4</v>
      </c>
      <c r="V669" s="236" t="s">
        <v>4</v>
      </c>
      <c r="W669" s="236" t="s">
        <v>4</v>
      </c>
      <c r="X669" s="291">
        <v>105.46203670412089</v>
      </c>
      <c r="Y669" s="236">
        <v>105.46204</v>
      </c>
    </row>
    <row r="670" spans="1:25">
      <c r="A670" s="32" t="s">
        <v>19</v>
      </c>
      <c r="B670" s="32" t="s">
        <v>32</v>
      </c>
      <c r="C670" s="328" t="s">
        <v>742</v>
      </c>
      <c r="D670" s="235">
        <v>5</v>
      </c>
      <c r="E670" s="48" t="s">
        <v>742</v>
      </c>
      <c r="F670" s="48" t="s">
        <v>740</v>
      </c>
      <c r="G670" s="48" t="s">
        <v>667</v>
      </c>
      <c r="H670" s="48" t="s">
        <v>641</v>
      </c>
      <c r="I670" s="48" t="s">
        <v>639</v>
      </c>
      <c r="J670" s="236" t="s">
        <v>4</v>
      </c>
      <c r="K670" s="236" t="s">
        <v>4</v>
      </c>
      <c r="L670" s="236">
        <v>103.28387658316902</v>
      </c>
      <c r="M670" s="236">
        <v>103.28388</v>
      </c>
      <c r="N670" s="236" t="s">
        <v>4</v>
      </c>
      <c r="O670" s="236" t="s">
        <v>4</v>
      </c>
      <c r="P670" s="236" t="s">
        <v>4</v>
      </c>
      <c r="Q670" s="236" t="s">
        <v>4</v>
      </c>
      <c r="R670" s="236" t="s">
        <v>4</v>
      </c>
      <c r="S670" s="236" t="s">
        <v>4</v>
      </c>
      <c r="T670" s="236" t="s">
        <v>4</v>
      </c>
      <c r="U670" s="236" t="s">
        <v>4</v>
      </c>
      <c r="V670" s="236" t="s">
        <v>4</v>
      </c>
      <c r="W670" s="236" t="s">
        <v>4</v>
      </c>
      <c r="X670" s="291">
        <v>103.28387658316902</v>
      </c>
      <c r="Y670" s="236">
        <v>103.28388</v>
      </c>
    </row>
    <row r="671" spans="1:25">
      <c r="A671" s="32" t="s">
        <v>23</v>
      </c>
      <c r="B671" s="32" t="s">
        <v>32</v>
      </c>
      <c r="C671" s="328" t="s">
        <v>743</v>
      </c>
      <c r="D671" s="235">
        <v>2.2360699999999998</v>
      </c>
      <c r="E671" s="48" t="s">
        <v>742</v>
      </c>
      <c r="F671" s="48" t="s">
        <v>740</v>
      </c>
      <c r="G671" s="48" t="s">
        <v>667</v>
      </c>
      <c r="H671" s="48" t="s">
        <v>641</v>
      </c>
      <c r="I671" s="48" t="s">
        <v>639</v>
      </c>
      <c r="J671" s="236">
        <v>108.69025213914944</v>
      </c>
      <c r="K671" s="236">
        <v>108.69025000000001</v>
      </c>
      <c r="L671" s="236" t="s">
        <v>4</v>
      </c>
      <c r="M671" s="236" t="s">
        <v>4</v>
      </c>
      <c r="N671" s="236" t="s">
        <v>4</v>
      </c>
      <c r="O671" s="236" t="s">
        <v>4</v>
      </c>
      <c r="P671" s="236" t="s">
        <v>4</v>
      </c>
      <c r="Q671" s="236" t="s">
        <v>4</v>
      </c>
      <c r="R671" s="236" t="s">
        <v>4</v>
      </c>
      <c r="S671" s="236" t="s">
        <v>4</v>
      </c>
      <c r="T671" s="236" t="s">
        <v>4</v>
      </c>
      <c r="U671" s="236" t="s">
        <v>4</v>
      </c>
      <c r="V671" s="236" t="s">
        <v>4</v>
      </c>
      <c r="W671" s="236" t="s">
        <v>4</v>
      </c>
      <c r="X671" s="291">
        <v>108.69025213914944</v>
      </c>
      <c r="Y671" s="236">
        <v>108.69025000000001</v>
      </c>
    </row>
    <row r="672" spans="1:25">
      <c r="A672" s="32" t="s">
        <v>23</v>
      </c>
      <c r="B672" s="32" t="s">
        <v>32</v>
      </c>
      <c r="C672" s="328" t="s">
        <v>744</v>
      </c>
      <c r="D672" s="235">
        <v>2.2360699999999998</v>
      </c>
      <c r="E672" s="48" t="s">
        <v>742</v>
      </c>
      <c r="F672" s="48" t="s">
        <v>740</v>
      </c>
      <c r="G672" s="48" t="s">
        <v>667</v>
      </c>
      <c r="H672" s="48" t="s">
        <v>641</v>
      </c>
      <c r="I672" s="48" t="s">
        <v>639</v>
      </c>
      <c r="J672" s="236">
        <v>98.146420236382085</v>
      </c>
      <c r="K672" s="236">
        <v>98.146420000000006</v>
      </c>
      <c r="L672" s="236" t="s">
        <v>4</v>
      </c>
      <c r="M672" s="236" t="s">
        <v>4</v>
      </c>
      <c r="N672" s="236" t="s">
        <v>4</v>
      </c>
      <c r="O672" s="236" t="s">
        <v>4</v>
      </c>
      <c r="P672" s="236" t="s">
        <v>4</v>
      </c>
      <c r="Q672" s="236" t="s">
        <v>4</v>
      </c>
      <c r="R672" s="236" t="s">
        <v>4</v>
      </c>
      <c r="S672" s="236" t="s">
        <v>4</v>
      </c>
      <c r="T672" s="236" t="s">
        <v>4</v>
      </c>
      <c r="U672" s="236" t="s">
        <v>4</v>
      </c>
      <c r="V672" s="236" t="s">
        <v>4</v>
      </c>
      <c r="W672" s="236" t="s">
        <v>4</v>
      </c>
      <c r="X672" s="291">
        <v>98.146420236382085</v>
      </c>
      <c r="Y672" s="236">
        <v>98.146420000000006</v>
      </c>
    </row>
    <row r="673" spans="1:25">
      <c r="A673" s="32" t="s">
        <v>19</v>
      </c>
      <c r="B673" s="32" t="s">
        <v>32</v>
      </c>
      <c r="C673" s="328" t="s">
        <v>745</v>
      </c>
      <c r="D673" s="235">
        <v>2</v>
      </c>
      <c r="E673" s="48" t="s">
        <v>745</v>
      </c>
      <c r="F673" s="48" t="s">
        <v>740</v>
      </c>
      <c r="G673" s="48" t="s">
        <v>667</v>
      </c>
      <c r="H673" s="48" t="s">
        <v>641</v>
      </c>
      <c r="I673" s="48" t="s">
        <v>639</v>
      </c>
      <c r="J673" s="236" t="s">
        <v>4</v>
      </c>
      <c r="K673" s="236" t="s">
        <v>4</v>
      </c>
      <c r="L673" s="236">
        <v>100.82310905274582</v>
      </c>
      <c r="M673" s="236">
        <v>100.82311</v>
      </c>
      <c r="N673" s="236" t="s">
        <v>4</v>
      </c>
      <c r="O673" s="236" t="s">
        <v>4</v>
      </c>
      <c r="P673" s="236" t="s">
        <v>4</v>
      </c>
      <c r="Q673" s="236" t="s">
        <v>4</v>
      </c>
      <c r="R673" s="236" t="s">
        <v>4</v>
      </c>
      <c r="S673" s="236" t="s">
        <v>4</v>
      </c>
      <c r="T673" s="236" t="s">
        <v>4</v>
      </c>
      <c r="U673" s="236" t="s">
        <v>4</v>
      </c>
      <c r="V673" s="236" t="s">
        <v>4</v>
      </c>
      <c r="W673" s="236" t="s">
        <v>4</v>
      </c>
      <c r="X673" s="291">
        <v>100.82310905274582</v>
      </c>
      <c r="Y673" s="236">
        <v>100.82311</v>
      </c>
    </row>
    <row r="674" spans="1:25">
      <c r="A674" s="32" t="s">
        <v>23</v>
      </c>
      <c r="B674" s="32" t="s">
        <v>32</v>
      </c>
      <c r="C674" s="328" t="s">
        <v>746</v>
      </c>
      <c r="D674" s="235">
        <v>1.41421</v>
      </c>
      <c r="E674" s="48" t="s">
        <v>745</v>
      </c>
      <c r="F674" s="48" t="s">
        <v>740</v>
      </c>
      <c r="G674" s="48" t="s">
        <v>667</v>
      </c>
      <c r="H674" s="48" t="s">
        <v>641</v>
      </c>
      <c r="I674" s="48" t="s">
        <v>639</v>
      </c>
      <c r="J674" s="236">
        <v>103.7321234626796</v>
      </c>
      <c r="K674" s="236">
        <v>103.73211999999999</v>
      </c>
      <c r="L674" s="236" t="s">
        <v>4</v>
      </c>
      <c r="M674" s="236" t="s">
        <v>4</v>
      </c>
      <c r="N674" s="236" t="s">
        <v>4</v>
      </c>
      <c r="O674" s="236" t="s">
        <v>4</v>
      </c>
      <c r="P674" s="236" t="s">
        <v>4</v>
      </c>
      <c r="Q674" s="236" t="s">
        <v>4</v>
      </c>
      <c r="R674" s="236" t="s">
        <v>4</v>
      </c>
      <c r="S674" s="236" t="s">
        <v>4</v>
      </c>
      <c r="T674" s="236" t="s">
        <v>4</v>
      </c>
      <c r="U674" s="236" t="s">
        <v>4</v>
      </c>
      <c r="V674" s="236" t="s">
        <v>4</v>
      </c>
      <c r="W674" s="236" t="s">
        <v>4</v>
      </c>
      <c r="X674" s="291">
        <v>103.7321234626796</v>
      </c>
      <c r="Y674" s="236">
        <v>103.73211999999999</v>
      </c>
    </row>
    <row r="675" spans="1:25">
      <c r="A675" s="32" t="s">
        <v>23</v>
      </c>
      <c r="B675" s="32" t="s">
        <v>32</v>
      </c>
      <c r="C675" s="328" t="s">
        <v>747</v>
      </c>
      <c r="D675" s="235">
        <v>1.41421</v>
      </c>
      <c r="E675" s="48" t="s">
        <v>745</v>
      </c>
      <c r="F675" s="48" t="s">
        <v>740</v>
      </c>
      <c r="G675" s="48" t="s">
        <v>667</v>
      </c>
      <c r="H675" s="48" t="s">
        <v>641</v>
      </c>
      <c r="I675" s="48" t="s">
        <v>639</v>
      </c>
      <c r="J675" s="236">
        <v>97.995673661487459</v>
      </c>
      <c r="K675" s="236">
        <v>97.995670000000004</v>
      </c>
      <c r="L675" s="236" t="s">
        <v>4</v>
      </c>
      <c r="M675" s="236" t="s">
        <v>4</v>
      </c>
      <c r="N675" s="236" t="s">
        <v>4</v>
      </c>
      <c r="O675" s="236" t="s">
        <v>4</v>
      </c>
      <c r="P675" s="236" t="s">
        <v>4</v>
      </c>
      <c r="Q675" s="236" t="s">
        <v>4</v>
      </c>
      <c r="R675" s="236" t="s">
        <v>4</v>
      </c>
      <c r="S675" s="236" t="s">
        <v>4</v>
      </c>
      <c r="T675" s="236" t="s">
        <v>4</v>
      </c>
      <c r="U675" s="236" t="s">
        <v>4</v>
      </c>
      <c r="V675" s="236" t="s">
        <v>4</v>
      </c>
      <c r="W675" s="236" t="s">
        <v>4</v>
      </c>
      <c r="X675" s="291">
        <v>97.995673661487459</v>
      </c>
      <c r="Y675" s="236">
        <v>97.995670000000004</v>
      </c>
    </row>
    <row r="676" spans="1:25">
      <c r="A676" s="32" t="s">
        <v>19</v>
      </c>
      <c r="B676" s="32" t="s">
        <v>32</v>
      </c>
      <c r="C676" s="328" t="s">
        <v>748</v>
      </c>
      <c r="D676" s="235">
        <v>16</v>
      </c>
      <c r="E676" s="48" t="s">
        <v>748</v>
      </c>
      <c r="F676" s="48" t="s">
        <v>740</v>
      </c>
      <c r="G676" s="48" t="s">
        <v>667</v>
      </c>
      <c r="H676" s="48" t="s">
        <v>641</v>
      </c>
      <c r="I676" s="48" t="s">
        <v>639</v>
      </c>
      <c r="J676" s="236" t="s">
        <v>4</v>
      </c>
      <c r="K676" s="236" t="s">
        <v>4</v>
      </c>
      <c r="L676" s="236">
        <v>107.33334531743573</v>
      </c>
      <c r="M676" s="236">
        <v>107.33335</v>
      </c>
      <c r="N676" s="236" t="s">
        <v>4</v>
      </c>
      <c r="O676" s="236" t="s">
        <v>4</v>
      </c>
      <c r="P676" s="236" t="s">
        <v>4</v>
      </c>
      <c r="Q676" s="236" t="s">
        <v>4</v>
      </c>
      <c r="R676" s="236" t="s">
        <v>4</v>
      </c>
      <c r="S676" s="236" t="s">
        <v>4</v>
      </c>
      <c r="T676" s="236" t="s">
        <v>4</v>
      </c>
      <c r="U676" s="236" t="s">
        <v>4</v>
      </c>
      <c r="V676" s="236" t="s">
        <v>4</v>
      </c>
      <c r="W676" s="236" t="s">
        <v>4</v>
      </c>
      <c r="X676" s="291">
        <v>107.33334531743573</v>
      </c>
      <c r="Y676" s="236">
        <v>107.33335</v>
      </c>
    </row>
    <row r="677" spans="1:25">
      <c r="A677" s="32" t="s">
        <v>23</v>
      </c>
      <c r="B677" s="32" t="s">
        <v>32</v>
      </c>
      <c r="C677" s="328" t="s">
        <v>749</v>
      </c>
      <c r="D677" s="235">
        <v>2.5198399999999999</v>
      </c>
      <c r="E677" s="48" t="s">
        <v>748</v>
      </c>
      <c r="F677" s="48" t="s">
        <v>740</v>
      </c>
      <c r="G677" s="48" t="s">
        <v>667</v>
      </c>
      <c r="H677" s="48" t="s">
        <v>641</v>
      </c>
      <c r="I677" s="48" t="s">
        <v>639</v>
      </c>
      <c r="J677" s="236">
        <v>117.00638384230655</v>
      </c>
      <c r="K677" s="236">
        <v>117.00637999999999</v>
      </c>
      <c r="L677" s="236" t="s">
        <v>4</v>
      </c>
      <c r="M677" s="236" t="s">
        <v>4</v>
      </c>
      <c r="N677" s="236" t="s">
        <v>4</v>
      </c>
      <c r="O677" s="236" t="s">
        <v>4</v>
      </c>
      <c r="P677" s="236" t="s">
        <v>4</v>
      </c>
      <c r="Q677" s="236" t="s">
        <v>4</v>
      </c>
      <c r="R677" s="236" t="s">
        <v>4</v>
      </c>
      <c r="S677" s="236" t="s">
        <v>4</v>
      </c>
      <c r="T677" s="236" t="s">
        <v>4</v>
      </c>
      <c r="U677" s="236" t="s">
        <v>4</v>
      </c>
      <c r="V677" s="236" t="s">
        <v>4</v>
      </c>
      <c r="W677" s="236" t="s">
        <v>4</v>
      </c>
      <c r="X677" s="291">
        <v>117.00638384230655</v>
      </c>
      <c r="Y677" s="236">
        <v>117.00637999999999</v>
      </c>
    </row>
    <row r="678" spans="1:25">
      <c r="A678" s="32" t="s">
        <v>23</v>
      </c>
      <c r="B678" s="32" t="s">
        <v>32</v>
      </c>
      <c r="C678" s="328" t="s">
        <v>750</v>
      </c>
      <c r="D678" s="235">
        <v>2.5198399999999999</v>
      </c>
      <c r="E678" s="48" t="s">
        <v>748</v>
      </c>
      <c r="F678" s="48" t="s">
        <v>740</v>
      </c>
      <c r="G678" s="48" t="s">
        <v>667</v>
      </c>
      <c r="H678" s="48" t="s">
        <v>641</v>
      </c>
      <c r="I678" s="48" t="s">
        <v>639</v>
      </c>
      <c r="J678" s="236">
        <v>101.58139988967886</v>
      </c>
      <c r="K678" s="236">
        <v>101.5814</v>
      </c>
      <c r="L678" s="236" t="s">
        <v>4</v>
      </c>
      <c r="M678" s="236" t="s">
        <v>4</v>
      </c>
      <c r="N678" s="236" t="s">
        <v>4</v>
      </c>
      <c r="O678" s="236" t="s">
        <v>4</v>
      </c>
      <c r="P678" s="236" t="s">
        <v>4</v>
      </c>
      <c r="Q678" s="236" t="s">
        <v>4</v>
      </c>
      <c r="R678" s="236" t="s">
        <v>4</v>
      </c>
      <c r="S678" s="236" t="s">
        <v>4</v>
      </c>
      <c r="T678" s="236" t="s">
        <v>4</v>
      </c>
      <c r="U678" s="236" t="s">
        <v>4</v>
      </c>
      <c r="V678" s="236" t="s">
        <v>4</v>
      </c>
      <c r="W678" s="236" t="s">
        <v>4</v>
      </c>
      <c r="X678" s="291">
        <v>101.58139988967886</v>
      </c>
      <c r="Y678" s="236">
        <v>101.5814</v>
      </c>
    </row>
    <row r="679" spans="1:25">
      <c r="A679" s="32" t="s">
        <v>23</v>
      </c>
      <c r="B679" s="32" t="s">
        <v>32</v>
      </c>
      <c r="C679" s="328" t="s">
        <v>751</v>
      </c>
      <c r="D679" s="235">
        <v>2.5198399999999999</v>
      </c>
      <c r="E679" s="48" t="s">
        <v>748</v>
      </c>
      <c r="F679" s="48" t="s">
        <v>740</v>
      </c>
      <c r="G679" s="48" t="s">
        <v>667</v>
      </c>
      <c r="H679" s="48" t="s">
        <v>641</v>
      </c>
      <c r="I679" s="48" t="s">
        <v>639</v>
      </c>
      <c r="J679" s="236">
        <v>104.03518540145984</v>
      </c>
      <c r="K679" s="236">
        <v>104.03519</v>
      </c>
      <c r="L679" s="236" t="s">
        <v>4</v>
      </c>
      <c r="M679" s="236" t="s">
        <v>4</v>
      </c>
      <c r="N679" s="236" t="s">
        <v>4</v>
      </c>
      <c r="O679" s="236" t="s">
        <v>4</v>
      </c>
      <c r="P679" s="236" t="s">
        <v>4</v>
      </c>
      <c r="Q679" s="236" t="s">
        <v>4</v>
      </c>
      <c r="R679" s="236" t="s">
        <v>4</v>
      </c>
      <c r="S679" s="236" t="s">
        <v>4</v>
      </c>
      <c r="T679" s="236" t="s">
        <v>4</v>
      </c>
      <c r="U679" s="236" t="s">
        <v>4</v>
      </c>
      <c r="V679" s="236" t="s">
        <v>4</v>
      </c>
      <c r="W679" s="236" t="s">
        <v>4</v>
      </c>
      <c r="X679" s="291">
        <v>104.03518540145984</v>
      </c>
      <c r="Y679" s="236">
        <v>104.03519</v>
      </c>
    </row>
    <row r="680" spans="1:25">
      <c r="A680" s="32" t="s">
        <v>19</v>
      </c>
      <c r="B680" s="32" t="s">
        <v>32</v>
      </c>
      <c r="C680" s="328" t="s">
        <v>752</v>
      </c>
      <c r="D680" s="235">
        <v>2</v>
      </c>
      <c r="E680" s="48" t="s">
        <v>752</v>
      </c>
      <c r="F680" s="48" t="s">
        <v>740</v>
      </c>
      <c r="G680" s="48" t="s">
        <v>667</v>
      </c>
      <c r="H680" s="48" t="s">
        <v>641</v>
      </c>
      <c r="I680" s="48" t="s">
        <v>639</v>
      </c>
      <c r="J680" s="236" t="s">
        <v>4</v>
      </c>
      <c r="K680" s="236" t="s">
        <v>4</v>
      </c>
      <c r="L680" s="236">
        <v>100.57589575135685</v>
      </c>
      <c r="M680" s="236">
        <v>100.5759</v>
      </c>
      <c r="N680" s="236" t="s">
        <v>4</v>
      </c>
      <c r="O680" s="236" t="s">
        <v>4</v>
      </c>
      <c r="P680" s="236" t="s">
        <v>4</v>
      </c>
      <c r="Q680" s="236" t="s">
        <v>4</v>
      </c>
      <c r="R680" s="236" t="s">
        <v>4</v>
      </c>
      <c r="S680" s="236" t="s">
        <v>4</v>
      </c>
      <c r="T680" s="236" t="s">
        <v>4</v>
      </c>
      <c r="U680" s="236" t="s">
        <v>4</v>
      </c>
      <c r="V680" s="236" t="s">
        <v>4</v>
      </c>
      <c r="W680" s="236" t="s">
        <v>4</v>
      </c>
      <c r="X680" s="291">
        <v>100.57589575135685</v>
      </c>
      <c r="Y680" s="236">
        <v>100.5759</v>
      </c>
    </row>
    <row r="681" spans="1:25">
      <c r="A681" s="32" t="s">
        <v>23</v>
      </c>
      <c r="B681" s="32" t="s">
        <v>32</v>
      </c>
      <c r="C681" s="328" t="s">
        <v>753</v>
      </c>
      <c r="D681" s="235">
        <v>1.41421</v>
      </c>
      <c r="E681" s="48" t="s">
        <v>752</v>
      </c>
      <c r="F681" s="48" t="s">
        <v>740</v>
      </c>
      <c r="G681" s="48" t="s">
        <v>667</v>
      </c>
      <c r="H681" s="48" t="s">
        <v>641</v>
      </c>
      <c r="I681" s="48" t="s">
        <v>639</v>
      </c>
      <c r="J681" s="236">
        <v>105.77617142322096</v>
      </c>
      <c r="K681" s="236">
        <v>105.77616999999999</v>
      </c>
      <c r="L681" s="236" t="s">
        <v>4</v>
      </c>
      <c r="M681" s="236" t="s">
        <v>4</v>
      </c>
      <c r="N681" s="236" t="s">
        <v>4</v>
      </c>
      <c r="O681" s="236" t="s">
        <v>4</v>
      </c>
      <c r="P681" s="236" t="s">
        <v>4</v>
      </c>
      <c r="Q681" s="236" t="s">
        <v>4</v>
      </c>
      <c r="R681" s="236" t="s">
        <v>4</v>
      </c>
      <c r="S681" s="236" t="s">
        <v>4</v>
      </c>
      <c r="T681" s="236" t="s">
        <v>4</v>
      </c>
      <c r="U681" s="236" t="s">
        <v>4</v>
      </c>
      <c r="V681" s="236" t="s">
        <v>4</v>
      </c>
      <c r="W681" s="236" t="s">
        <v>4</v>
      </c>
      <c r="X681" s="291">
        <v>105.77617142322096</v>
      </c>
      <c r="Y681" s="236">
        <v>105.77616999999999</v>
      </c>
    </row>
    <row r="682" spans="1:25">
      <c r="A682" s="32" t="s">
        <v>23</v>
      </c>
      <c r="B682" s="32" t="s">
        <v>32</v>
      </c>
      <c r="C682" s="328" t="s">
        <v>754</v>
      </c>
      <c r="D682" s="235">
        <v>1.41421</v>
      </c>
      <c r="E682" s="48" t="s">
        <v>752</v>
      </c>
      <c r="F682" s="48" t="s">
        <v>740</v>
      </c>
      <c r="G682" s="48" t="s">
        <v>667</v>
      </c>
      <c r="H682" s="48" t="s">
        <v>641</v>
      </c>
      <c r="I682" s="48" t="s">
        <v>639</v>
      </c>
      <c r="J682" s="236">
        <v>95.631281318687925</v>
      </c>
      <c r="K682" s="236">
        <v>95.631280000000004</v>
      </c>
      <c r="L682" s="236" t="s">
        <v>4</v>
      </c>
      <c r="M682" s="236" t="s">
        <v>4</v>
      </c>
      <c r="N682" s="236" t="s">
        <v>4</v>
      </c>
      <c r="O682" s="236" t="s">
        <v>4</v>
      </c>
      <c r="P682" s="236" t="s">
        <v>4</v>
      </c>
      <c r="Q682" s="236" t="s">
        <v>4</v>
      </c>
      <c r="R682" s="236" t="s">
        <v>4</v>
      </c>
      <c r="S682" s="236" t="s">
        <v>4</v>
      </c>
      <c r="T682" s="236" t="s">
        <v>4</v>
      </c>
      <c r="U682" s="236" t="s">
        <v>4</v>
      </c>
      <c r="V682" s="236" t="s">
        <v>4</v>
      </c>
      <c r="W682" s="236" t="s">
        <v>4</v>
      </c>
      <c r="X682" s="291">
        <v>95.631281318687925</v>
      </c>
      <c r="Y682" s="236">
        <v>95.631280000000004</v>
      </c>
    </row>
    <row r="683" spans="1:25">
      <c r="A683" s="32" t="s">
        <v>16</v>
      </c>
      <c r="B683" s="32" t="s">
        <v>4</v>
      </c>
      <c r="C683" s="328" t="s">
        <v>755</v>
      </c>
      <c r="D683" s="235">
        <v>24</v>
      </c>
      <c r="E683" s="48" t="s">
        <v>4</v>
      </c>
      <c r="F683" s="48" t="s">
        <v>755</v>
      </c>
      <c r="G683" s="48" t="s">
        <v>667</v>
      </c>
      <c r="H683" s="48" t="s">
        <v>641</v>
      </c>
      <c r="I683" s="48" t="s">
        <v>639</v>
      </c>
      <c r="J683" s="236" t="s">
        <v>4</v>
      </c>
      <c r="K683" s="236" t="s">
        <v>4</v>
      </c>
      <c r="L683" s="236" t="s">
        <v>4</v>
      </c>
      <c r="M683" s="236" t="s">
        <v>4</v>
      </c>
      <c r="N683" s="236">
        <v>84.776344085792729</v>
      </c>
      <c r="O683" s="236">
        <v>84.776340000000005</v>
      </c>
      <c r="P683" s="236" t="s">
        <v>4</v>
      </c>
      <c r="Q683" s="236" t="s">
        <v>4</v>
      </c>
      <c r="R683" s="236" t="s">
        <v>4</v>
      </c>
      <c r="S683" s="236" t="s">
        <v>4</v>
      </c>
      <c r="T683" s="236" t="s">
        <v>4</v>
      </c>
      <c r="U683" s="236" t="s">
        <v>4</v>
      </c>
      <c r="V683" s="236" t="s">
        <v>4</v>
      </c>
      <c r="W683" s="236" t="s">
        <v>4</v>
      </c>
      <c r="X683" s="291">
        <v>84.776344085792729</v>
      </c>
      <c r="Y683" s="236">
        <v>84.776340000000005</v>
      </c>
    </row>
    <row r="684" spans="1:25">
      <c r="A684" s="32" t="s">
        <v>19</v>
      </c>
      <c r="B684" s="32" t="s">
        <v>32</v>
      </c>
      <c r="C684" s="328" t="s">
        <v>757</v>
      </c>
      <c r="D684" s="235">
        <v>5</v>
      </c>
      <c r="E684" s="48" t="s">
        <v>757</v>
      </c>
      <c r="F684" s="48" t="s">
        <v>755</v>
      </c>
      <c r="G684" s="48" t="s">
        <v>667</v>
      </c>
      <c r="H684" s="48" t="s">
        <v>641</v>
      </c>
      <c r="I684" s="48" t="s">
        <v>639</v>
      </c>
      <c r="J684" s="236" t="s">
        <v>4</v>
      </c>
      <c r="K684" s="236" t="s">
        <v>4</v>
      </c>
      <c r="L684" s="236">
        <v>68.678361741669946</v>
      </c>
      <c r="M684" s="236">
        <v>68.678359999999998</v>
      </c>
      <c r="N684" s="236" t="s">
        <v>4</v>
      </c>
      <c r="O684" s="236" t="s">
        <v>4</v>
      </c>
      <c r="P684" s="236" t="s">
        <v>4</v>
      </c>
      <c r="Q684" s="236" t="s">
        <v>4</v>
      </c>
      <c r="R684" s="236" t="s">
        <v>4</v>
      </c>
      <c r="S684" s="236" t="s">
        <v>4</v>
      </c>
      <c r="T684" s="236" t="s">
        <v>4</v>
      </c>
      <c r="U684" s="236" t="s">
        <v>4</v>
      </c>
      <c r="V684" s="236" t="s">
        <v>4</v>
      </c>
      <c r="W684" s="236" t="s">
        <v>4</v>
      </c>
      <c r="X684" s="291">
        <v>68.678361741669946</v>
      </c>
      <c r="Y684" s="236">
        <v>68.678359999999998</v>
      </c>
    </row>
    <row r="685" spans="1:25">
      <c r="A685" s="32" t="s">
        <v>23</v>
      </c>
      <c r="B685" s="32" t="s">
        <v>32</v>
      </c>
      <c r="C685" s="328" t="s">
        <v>758</v>
      </c>
      <c r="D685" s="235">
        <v>2.2360699999999998</v>
      </c>
      <c r="E685" s="48" t="s">
        <v>757</v>
      </c>
      <c r="F685" s="48" t="s">
        <v>755</v>
      </c>
      <c r="G685" s="48" t="s">
        <v>667</v>
      </c>
      <c r="H685" s="48" t="s">
        <v>641</v>
      </c>
      <c r="I685" s="48" t="s">
        <v>639</v>
      </c>
      <c r="J685" s="236">
        <v>62.234923486231715</v>
      </c>
      <c r="K685" s="236">
        <v>62.234920000000002</v>
      </c>
      <c r="L685" s="236" t="s">
        <v>4</v>
      </c>
      <c r="M685" s="236" t="s">
        <v>4</v>
      </c>
      <c r="N685" s="236" t="s">
        <v>4</v>
      </c>
      <c r="O685" s="236" t="s">
        <v>4</v>
      </c>
      <c r="P685" s="236" t="s">
        <v>4</v>
      </c>
      <c r="Q685" s="236" t="s">
        <v>4</v>
      </c>
      <c r="R685" s="236" t="s">
        <v>4</v>
      </c>
      <c r="S685" s="236" t="s">
        <v>4</v>
      </c>
      <c r="T685" s="236" t="s">
        <v>4</v>
      </c>
      <c r="U685" s="236" t="s">
        <v>4</v>
      </c>
      <c r="V685" s="236" t="s">
        <v>4</v>
      </c>
      <c r="W685" s="236" t="s">
        <v>4</v>
      </c>
      <c r="X685" s="291">
        <v>62.234923486231715</v>
      </c>
      <c r="Y685" s="236">
        <v>62.234920000000002</v>
      </c>
    </row>
    <row r="686" spans="1:25">
      <c r="A686" s="32" t="s">
        <v>23</v>
      </c>
      <c r="B686" s="32" t="s">
        <v>32</v>
      </c>
      <c r="C686" s="328" t="s">
        <v>759</v>
      </c>
      <c r="D686" s="235">
        <v>2.2360699999999998</v>
      </c>
      <c r="E686" s="48" t="s">
        <v>757</v>
      </c>
      <c r="F686" s="48" t="s">
        <v>755</v>
      </c>
      <c r="G686" s="48" t="s">
        <v>667</v>
      </c>
      <c r="H686" s="48" t="s">
        <v>641</v>
      </c>
      <c r="I686" s="48" t="s">
        <v>639</v>
      </c>
      <c r="J686" s="236">
        <v>75.78891572933577</v>
      </c>
      <c r="K686" s="236">
        <v>75.788920000000005</v>
      </c>
      <c r="L686" s="236" t="s">
        <v>4</v>
      </c>
      <c r="M686" s="236" t="s">
        <v>4</v>
      </c>
      <c r="N686" s="236" t="s">
        <v>4</v>
      </c>
      <c r="O686" s="236" t="s">
        <v>4</v>
      </c>
      <c r="P686" s="236" t="s">
        <v>4</v>
      </c>
      <c r="Q686" s="236" t="s">
        <v>4</v>
      </c>
      <c r="R686" s="236" t="s">
        <v>4</v>
      </c>
      <c r="S686" s="236" t="s">
        <v>4</v>
      </c>
      <c r="T686" s="236" t="s">
        <v>4</v>
      </c>
      <c r="U686" s="236" t="s">
        <v>4</v>
      </c>
      <c r="V686" s="236" t="s">
        <v>4</v>
      </c>
      <c r="W686" s="236" t="s">
        <v>4</v>
      </c>
      <c r="X686" s="291">
        <v>75.78891572933577</v>
      </c>
      <c r="Y686" s="236">
        <v>75.788920000000005</v>
      </c>
    </row>
    <row r="687" spans="1:25">
      <c r="A687" s="32" t="s">
        <v>19</v>
      </c>
      <c r="B687" s="32" t="s">
        <v>32</v>
      </c>
      <c r="C687" s="328" t="s">
        <v>760</v>
      </c>
      <c r="D687" s="235">
        <v>2</v>
      </c>
      <c r="E687" s="48" t="s">
        <v>760</v>
      </c>
      <c r="F687" s="48" t="s">
        <v>755</v>
      </c>
      <c r="G687" s="48" t="s">
        <v>667</v>
      </c>
      <c r="H687" s="48" t="s">
        <v>641</v>
      </c>
      <c r="I687" s="48" t="s">
        <v>639</v>
      </c>
      <c r="J687" s="236" t="s">
        <v>4</v>
      </c>
      <c r="K687" s="236" t="s">
        <v>4</v>
      </c>
      <c r="L687" s="236">
        <v>78.717197811082784</v>
      </c>
      <c r="M687" s="236">
        <v>78.717200000000005</v>
      </c>
      <c r="N687" s="236" t="s">
        <v>4</v>
      </c>
      <c r="O687" s="236" t="s">
        <v>4</v>
      </c>
      <c r="P687" s="236" t="s">
        <v>4</v>
      </c>
      <c r="Q687" s="236" t="s">
        <v>4</v>
      </c>
      <c r="R687" s="236" t="s">
        <v>4</v>
      </c>
      <c r="S687" s="236" t="s">
        <v>4</v>
      </c>
      <c r="T687" s="236" t="s">
        <v>4</v>
      </c>
      <c r="U687" s="236" t="s">
        <v>4</v>
      </c>
      <c r="V687" s="236" t="s">
        <v>4</v>
      </c>
      <c r="W687" s="236" t="s">
        <v>4</v>
      </c>
      <c r="X687" s="291">
        <v>78.717197811082784</v>
      </c>
      <c r="Y687" s="236">
        <v>78.717200000000005</v>
      </c>
    </row>
    <row r="688" spans="1:25">
      <c r="A688" s="32" t="s">
        <v>23</v>
      </c>
      <c r="B688" s="32" t="s">
        <v>32</v>
      </c>
      <c r="C688" s="328" t="s">
        <v>761</v>
      </c>
      <c r="D688" s="235">
        <v>1.41421</v>
      </c>
      <c r="E688" s="48" t="s">
        <v>760</v>
      </c>
      <c r="F688" s="48" t="s">
        <v>755</v>
      </c>
      <c r="G688" s="48" t="s">
        <v>667</v>
      </c>
      <c r="H688" s="48" t="s">
        <v>641</v>
      </c>
      <c r="I688" s="48" t="s">
        <v>639</v>
      </c>
      <c r="J688" s="236">
        <v>88.224744685526758</v>
      </c>
      <c r="K688" s="236">
        <v>88.224739999999997</v>
      </c>
      <c r="L688" s="236" t="s">
        <v>4</v>
      </c>
      <c r="M688" s="236" t="s">
        <v>4</v>
      </c>
      <c r="N688" s="236" t="s">
        <v>4</v>
      </c>
      <c r="O688" s="236" t="s">
        <v>4</v>
      </c>
      <c r="P688" s="236" t="s">
        <v>4</v>
      </c>
      <c r="Q688" s="236" t="s">
        <v>4</v>
      </c>
      <c r="R688" s="236" t="s">
        <v>4</v>
      </c>
      <c r="S688" s="236" t="s">
        <v>4</v>
      </c>
      <c r="T688" s="236" t="s">
        <v>4</v>
      </c>
      <c r="U688" s="236" t="s">
        <v>4</v>
      </c>
      <c r="V688" s="236" t="s">
        <v>4</v>
      </c>
      <c r="W688" s="236" t="s">
        <v>4</v>
      </c>
      <c r="X688" s="291">
        <v>88.224744685526758</v>
      </c>
      <c r="Y688" s="236">
        <v>88.224739999999997</v>
      </c>
    </row>
    <row r="689" spans="1:25">
      <c r="A689" s="32" t="s">
        <v>23</v>
      </c>
      <c r="B689" s="32" t="s">
        <v>32</v>
      </c>
      <c r="C689" s="328" t="s">
        <v>762</v>
      </c>
      <c r="D689" s="235">
        <v>1.41421</v>
      </c>
      <c r="E689" s="48" t="s">
        <v>760</v>
      </c>
      <c r="F689" s="48" t="s">
        <v>755</v>
      </c>
      <c r="G689" s="48" t="s">
        <v>667</v>
      </c>
      <c r="H689" s="48" t="s">
        <v>641</v>
      </c>
      <c r="I689" s="48" t="s">
        <v>639</v>
      </c>
      <c r="J689" s="236">
        <v>70.234232508305041</v>
      </c>
      <c r="K689" s="236">
        <v>70.234229999999997</v>
      </c>
      <c r="L689" s="236" t="s">
        <v>4</v>
      </c>
      <c r="M689" s="236" t="s">
        <v>4</v>
      </c>
      <c r="N689" s="236" t="s">
        <v>4</v>
      </c>
      <c r="O689" s="236" t="s">
        <v>4</v>
      </c>
      <c r="P689" s="236" t="s">
        <v>4</v>
      </c>
      <c r="Q689" s="236" t="s">
        <v>4</v>
      </c>
      <c r="R689" s="236" t="s">
        <v>4</v>
      </c>
      <c r="S689" s="236" t="s">
        <v>4</v>
      </c>
      <c r="T689" s="236" t="s">
        <v>4</v>
      </c>
      <c r="U689" s="236" t="s">
        <v>4</v>
      </c>
      <c r="V689" s="236" t="s">
        <v>4</v>
      </c>
      <c r="W689" s="236" t="s">
        <v>4</v>
      </c>
      <c r="X689" s="291">
        <v>70.234232508305041</v>
      </c>
      <c r="Y689" s="236">
        <v>70.234229999999997</v>
      </c>
    </row>
    <row r="690" spans="1:25">
      <c r="A690" s="32" t="s">
        <v>19</v>
      </c>
      <c r="B690" s="32" t="s">
        <v>32</v>
      </c>
      <c r="C690" s="328" t="s">
        <v>763</v>
      </c>
      <c r="D690" s="235">
        <v>14</v>
      </c>
      <c r="E690" s="48" t="s">
        <v>763</v>
      </c>
      <c r="F690" s="48" t="s">
        <v>755</v>
      </c>
      <c r="G690" s="48" t="s">
        <v>667</v>
      </c>
      <c r="H690" s="48" t="s">
        <v>641</v>
      </c>
      <c r="I690" s="48" t="s">
        <v>639</v>
      </c>
      <c r="J690" s="236" t="s">
        <v>4</v>
      </c>
      <c r="K690" s="236" t="s">
        <v>4</v>
      </c>
      <c r="L690" s="236">
        <v>88.461503123599584</v>
      </c>
      <c r="M690" s="236">
        <v>88.461500000000001</v>
      </c>
      <c r="N690" s="236" t="s">
        <v>4</v>
      </c>
      <c r="O690" s="236" t="s">
        <v>4</v>
      </c>
      <c r="P690" s="236" t="s">
        <v>4</v>
      </c>
      <c r="Q690" s="236" t="s">
        <v>4</v>
      </c>
      <c r="R690" s="236" t="s">
        <v>4</v>
      </c>
      <c r="S690" s="236" t="s">
        <v>4</v>
      </c>
      <c r="T690" s="236" t="s">
        <v>4</v>
      </c>
      <c r="U690" s="236" t="s">
        <v>4</v>
      </c>
      <c r="V690" s="236" t="s">
        <v>4</v>
      </c>
      <c r="W690" s="236" t="s">
        <v>4</v>
      </c>
      <c r="X690" s="291">
        <v>88.461503123599584</v>
      </c>
      <c r="Y690" s="236">
        <v>88.461500000000001</v>
      </c>
    </row>
    <row r="691" spans="1:25">
      <c r="A691" s="32" t="s">
        <v>23</v>
      </c>
      <c r="B691" s="32" t="s">
        <v>32</v>
      </c>
      <c r="C691" s="328" t="s">
        <v>764</v>
      </c>
      <c r="D691" s="235">
        <v>3.74166</v>
      </c>
      <c r="E691" s="48" t="s">
        <v>763</v>
      </c>
      <c r="F691" s="48" t="s">
        <v>755</v>
      </c>
      <c r="G691" s="48" t="s">
        <v>667</v>
      </c>
      <c r="H691" s="48" t="s">
        <v>641</v>
      </c>
      <c r="I691" s="48" t="s">
        <v>639</v>
      </c>
      <c r="J691" s="236">
        <v>90.823732520785754</v>
      </c>
      <c r="K691" s="236">
        <v>90.823729999999998</v>
      </c>
      <c r="L691" s="236" t="s">
        <v>4</v>
      </c>
      <c r="M691" s="236" t="s">
        <v>4</v>
      </c>
      <c r="N691" s="236" t="s">
        <v>4</v>
      </c>
      <c r="O691" s="236" t="s">
        <v>4</v>
      </c>
      <c r="P691" s="236" t="s">
        <v>4</v>
      </c>
      <c r="Q691" s="236" t="s">
        <v>4</v>
      </c>
      <c r="R691" s="236" t="s">
        <v>4</v>
      </c>
      <c r="S691" s="236" t="s">
        <v>4</v>
      </c>
      <c r="T691" s="236" t="s">
        <v>4</v>
      </c>
      <c r="U691" s="236" t="s">
        <v>4</v>
      </c>
      <c r="V691" s="236" t="s">
        <v>4</v>
      </c>
      <c r="W691" s="236" t="s">
        <v>4</v>
      </c>
      <c r="X691" s="291">
        <v>90.823732520785754</v>
      </c>
      <c r="Y691" s="236">
        <v>90.823729999999998</v>
      </c>
    </row>
    <row r="692" spans="1:25">
      <c r="A692" s="32" t="s">
        <v>23</v>
      </c>
      <c r="B692" s="32" t="s">
        <v>32</v>
      </c>
      <c r="C692" s="328" t="s">
        <v>765</v>
      </c>
      <c r="D692" s="235">
        <v>3.74166</v>
      </c>
      <c r="E692" s="48" t="s">
        <v>763</v>
      </c>
      <c r="F692" s="48" t="s">
        <v>755</v>
      </c>
      <c r="G692" s="48" t="s">
        <v>667</v>
      </c>
      <c r="H692" s="48" t="s">
        <v>641</v>
      </c>
      <c r="I692" s="48" t="s">
        <v>639</v>
      </c>
      <c r="J692" s="236">
        <v>86.160712819148941</v>
      </c>
      <c r="K692" s="236">
        <v>86.160709999999995</v>
      </c>
      <c r="L692" s="236" t="s">
        <v>4</v>
      </c>
      <c r="M692" s="236" t="s">
        <v>4</v>
      </c>
      <c r="N692" s="236" t="s">
        <v>4</v>
      </c>
      <c r="O692" s="236" t="s">
        <v>4</v>
      </c>
      <c r="P692" s="236" t="s">
        <v>4</v>
      </c>
      <c r="Q692" s="236" t="s">
        <v>4</v>
      </c>
      <c r="R692" s="236" t="s">
        <v>4</v>
      </c>
      <c r="S692" s="236" t="s">
        <v>4</v>
      </c>
      <c r="T692" s="236" t="s">
        <v>4</v>
      </c>
      <c r="U692" s="236" t="s">
        <v>4</v>
      </c>
      <c r="V692" s="236" t="s">
        <v>4</v>
      </c>
      <c r="W692" s="236" t="s">
        <v>4</v>
      </c>
      <c r="X692" s="291">
        <v>86.160712819148941</v>
      </c>
      <c r="Y692" s="236">
        <v>86.160709999999995</v>
      </c>
    </row>
    <row r="693" spans="1:25">
      <c r="A693" s="32" t="s">
        <v>19</v>
      </c>
      <c r="B693" s="32" t="s">
        <v>32</v>
      </c>
      <c r="C693" s="328" t="s">
        <v>766</v>
      </c>
      <c r="D693" s="235">
        <v>3</v>
      </c>
      <c r="E693" s="48" t="s">
        <v>766</v>
      </c>
      <c r="F693" s="48" t="s">
        <v>755</v>
      </c>
      <c r="G693" s="48" t="s">
        <v>667</v>
      </c>
      <c r="H693" s="48" t="s">
        <v>641</v>
      </c>
      <c r="I693" s="48" t="s">
        <v>639</v>
      </c>
      <c r="J693" s="236" t="s">
        <v>4</v>
      </c>
      <c r="K693" s="236" t="s">
        <v>4</v>
      </c>
      <c r="L693" s="236">
        <v>98.448336666038614</v>
      </c>
      <c r="M693" s="236">
        <v>98.448340000000002</v>
      </c>
      <c r="N693" s="236" t="s">
        <v>4</v>
      </c>
      <c r="O693" s="236" t="s">
        <v>4</v>
      </c>
      <c r="P693" s="236" t="s">
        <v>4</v>
      </c>
      <c r="Q693" s="236" t="s">
        <v>4</v>
      </c>
      <c r="R693" s="236" t="s">
        <v>4</v>
      </c>
      <c r="S693" s="236" t="s">
        <v>4</v>
      </c>
      <c r="T693" s="236" t="s">
        <v>4</v>
      </c>
      <c r="U693" s="236" t="s">
        <v>4</v>
      </c>
      <c r="V693" s="236" t="s">
        <v>4</v>
      </c>
      <c r="W693" s="236" t="s">
        <v>4</v>
      </c>
      <c r="X693" s="291">
        <v>98.448336666038614</v>
      </c>
      <c r="Y693" s="236">
        <v>98.448340000000002</v>
      </c>
    </row>
    <row r="694" spans="1:25">
      <c r="A694" s="32" t="s">
        <v>23</v>
      </c>
      <c r="B694" s="32" t="s">
        <v>32</v>
      </c>
      <c r="C694" s="328" t="s">
        <v>767</v>
      </c>
      <c r="D694" s="235">
        <v>1.7320500000000001</v>
      </c>
      <c r="E694" s="48" t="s">
        <v>766</v>
      </c>
      <c r="F694" s="48" t="s">
        <v>755</v>
      </c>
      <c r="G694" s="48" t="s">
        <v>667</v>
      </c>
      <c r="H694" s="48" t="s">
        <v>641</v>
      </c>
      <c r="I694" s="48" t="s">
        <v>639</v>
      </c>
      <c r="J694" s="236">
        <v>110.0463650755287</v>
      </c>
      <c r="K694" s="236">
        <v>110.04637</v>
      </c>
      <c r="L694" s="236" t="s">
        <v>4</v>
      </c>
      <c r="M694" s="236" t="s">
        <v>4</v>
      </c>
      <c r="N694" s="236" t="s">
        <v>4</v>
      </c>
      <c r="O694" s="236" t="s">
        <v>4</v>
      </c>
      <c r="P694" s="236" t="s">
        <v>4</v>
      </c>
      <c r="Q694" s="236" t="s">
        <v>4</v>
      </c>
      <c r="R694" s="236" t="s">
        <v>4</v>
      </c>
      <c r="S694" s="236" t="s">
        <v>4</v>
      </c>
      <c r="T694" s="236" t="s">
        <v>4</v>
      </c>
      <c r="U694" s="236" t="s">
        <v>4</v>
      </c>
      <c r="V694" s="236" t="s">
        <v>4</v>
      </c>
      <c r="W694" s="236" t="s">
        <v>4</v>
      </c>
      <c r="X694" s="291">
        <v>110.0463650755287</v>
      </c>
      <c r="Y694" s="236">
        <v>110.04637</v>
      </c>
    </row>
    <row r="695" spans="1:25">
      <c r="A695" s="32" t="s">
        <v>23</v>
      </c>
      <c r="B695" s="32" t="s">
        <v>32</v>
      </c>
      <c r="C695" s="328" t="s">
        <v>768</v>
      </c>
      <c r="D695" s="235">
        <v>1.7320500000000001</v>
      </c>
      <c r="E695" s="48" t="s">
        <v>766</v>
      </c>
      <c r="F695" s="48" t="s">
        <v>755</v>
      </c>
      <c r="G695" s="48" t="s">
        <v>667</v>
      </c>
      <c r="H695" s="48" t="s">
        <v>641</v>
      </c>
      <c r="I695" s="48" t="s">
        <v>639</v>
      </c>
      <c r="J695" s="236">
        <v>88.072649974923479</v>
      </c>
      <c r="K695" s="236">
        <v>88.072649999999996</v>
      </c>
      <c r="L695" s="236" t="s">
        <v>4</v>
      </c>
      <c r="M695" s="236" t="s">
        <v>4</v>
      </c>
      <c r="N695" s="236" t="s">
        <v>4</v>
      </c>
      <c r="O695" s="236" t="s">
        <v>4</v>
      </c>
      <c r="P695" s="236" t="s">
        <v>4</v>
      </c>
      <c r="Q695" s="236" t="s">
        <v>4</v>
      </c>
      <c r="R695" s="236" t="s">
        <v>4</v>
      </c>
      <c r="S695" s="236" t="s">
        <v>4</v>
      </c>
      <c r="T695" s="236" t="s">
        <v>4</v>
      </c>
      <c r="U695" s="236" t="s">
        <v>4</v>
      </c>
      <c r="V695" s="236" t="s">
        <v>4</v>
      </c>
      <c r="W695" s="236" t="s">
        <v>4</v>
      </c>
      <c r="X695" s="291">
        <v>88.072649974923479</v>
      </c>
      <c r="Y695" s="236">
        <v>88.072649999999996</v>
      </c>
    </row>
    <row r="696" spans="1:25">
      <c r="A696" s="32" t="s">
        <v>16</v>
      </c>
      <c r="B696" s="32" t="s">
        <v>4</v>
      </c>
      <c r="C696" s="328" t="s">
        <v>769</v>
      </c>
      <c r="D696" s="235">
        <v>11</v>
      </c>
      <c r="E696" s="48" t="s">
        <v>4</v>
      </c>
      <c r="F696" s="48" t="s">
        <v>769</v>
      </c>
      <c r="G696" s="48" t="s">
        <v>667</v>
      </c>
      <c r="H696" s="48" t="s">
        <v>641</v>
      </c>
      <c r="I696" s="48" t="s">
        <v>639</v>
      </c>
      <c r="J696" s="236" t="s">
        <v>4</v>
      </c>
      <c r="K696" s="236" t="s">
        <v>4</v>
      </c>
      <c r="L696" s="236" t="s">
        <v>4</v>
      </c>
      <c r="M696" s="236" t="s">
        <v>4</v>
      </c>
      <c r="N696" s="236">
        <v>93.510191953244714</v>
      </c>
      <c r="O696" s="236">
        <v>93.510189999999994</v>
      </c>
      <c r="P696" s="236" t="s">
        <v>4</v>
      </c>
      <c r="Q696" s="236" t="s">
        <v>4</v>
      </c>
      <c r="R696" s="236" t="s">
        <v>4</v>
      </c>
      <c r="S696" s="236" t="s">
        <v>4</v>
      </c>
      <c r="T696" s="236" t="s">
        <v>4</v>
      </c>
      <c r="U696" s="236" t="s">
        <v>4</v>
      </c>
      <c r="V696" s="236" t="s">
        <v>4</v>
      </c>
      <c r="W696" s="236" t="s">
        <v>4</v>
      </c>
      <c r="X696" s="291">
        <v>93.510191953244714</v>
      </c>
      <c r="Y696" s="236">
        <v>93.510189999999994</v>
      </c>
    </row>
    <row r="697" spans="1:25">
      <c r="A697" s="32" t="s">
        <v>19</v>
      </c>
      <c r="B697" s="32" t="s">
        <v>32</v>
      </c>
      <c r="C697" s="328" t="s">
        <v>771</v>
      </c>
      <c r="D697" s="235">
        <v>6</v>
      </c>
      <c r="E697" s="48" t="s">
        <v>771</v>
      </c>
      <c r="F697" s="48" t="s">
        <v>769</v>
      </c>
      <c r="G697" s="48" t="s">
        <v>667</v>
      </c>
      <c r="H697" s="48" t="s">
        <v>641</v>
      </c>
      <c r="I697" s="48" t="s">
        <v>639</v>
      </c>
      <c r="J697" s="236" t="s">
        <v>4</v>
      </c>
      <c r="K697" s="236" t="s">
        <v>4</v>
      </c>
      <c r="L697" s="236">
        <v>92.422470910126492</v>
      </c>
      <c r="M697" s="236">
        <v>92.422470000000004</v>
      </c>
      <c r="N697" s="236" t="s">
        <v>4</v>
      </c>
      <c r="O697" s="236" t="s">
        <v>4</v>
      </c>
      <c r="P697" s="236" t="s">
        <v>4</v>
      </c>
      <c r="Q697" s="236" t="s">
        <v>4</v>
      </c>
      <c r="R697" s="236" t="s">
        <v>4</v>
      </c>
      <c r="S697" s="236" t="s">
        <v>4</v>
      </c>
      <c r="T697" s="236" t="s">
        <v>4</v>
      </c>
      <c r="U697" s="236" t="s">
        <v>4</v>
      </c>
      <c r="V697" s="236" t="s">
        <v>4</v>
      </c>
      <c r="W697" s="236" t="s">
        <v>4</v>
      </c>
      <c r="X697" s="291">
        <v>92.422470910126492</v>
      </c>
      <c r="Y697" s="236">
        <v>92.422470000000004</v>
      </c>
    </row>
    <row r="698" spans="1:25">
      <c r="A698" s="32" t="s">
        <v>23</v>
      </c>
      <c r="B698" s="32" t="s">
        <v>32</v>
      </c>
      <c r="C698" s="328" t="s">
        <v>772</v>
      </c>
      <c r="D698" s="235">
        <v>6</v>
      </c>
      <c r="E698" s="48" t="s">
        <v>771</v>
      </c>
      <c r="F698" s="48" t="s">
        <v>769</v>
      </c>
      <c r="G698" s="48" t="s">
        <v>667</v>
      </c>
      <c r="H698" s="48" t="s">
        <v>641</v>
      </c>
      <c r="I698" s="48" t="s">
        <v>639</v>
      </c>
      <c r="J698" s="236">
        <v>92.422470910126492</v>
      </c>
      <c r="K698" s="236">
        <v>92.422470000000004</v>
      </c>
      <c r="L698" s="236" t="s">
        <v>4</v>
      </c>
      <c r="M698" s="236" t="s">
        <v>4</v>
      </c>
      <c r="N698" s="236" t="s">
        <v>4</v>
      </c>
      <c r="O698" s="236" t="s">
        <v>4</v>
      </c>
      <c r="P698" s="236" t="s">
        <v>4</v>
      </c>
      <c r="Q698" s="236" t="s">
        <v>4</v>
      </c>
      <c r="R698" s="236" t="s">
        <v>4</v>
      </c>
      <c r="S698" s="236" t="s">
        <v>4</v>
      </c>
      <c r="T698" s="236" t="s">
        <v>4</v>
      </c>
      <c r="U698" s="236" t="s">
        <v>4</v>
      </c>
      <c r="V698" s="236" t="s">
        <v>4</v>
      </c>
      <c r="W698" s="236" t="s">
        <v>4</v>
      </c>
      <c r="X698" s="291">
        <v>92.422470910126492</v>
      </c>
      <c r="Y698" s="236">
        <v>92.422470000000004</v>
      </c>
    </row>
    <row r="699" spans="1:25">
      <c r="A699" s="32" t="s">
        <v>19</v>
      </c>
      <c r="B699" s="32" t="s">
        <v>32</v>
      </c>
      <c r="C699" s="328" t="s">
        <v>773</v>
      </c>
      <c r="D699" s="235">
        <v>5</v>
      </c>
      <c r="E699" s="48" t="s">
        <v>773</v>
      </c>
      <c r="F699" s="48" t="s">
        <v>769</v>
      </c>
      <c r="G699" s="48" t="s">
        <v>667</v>
      </c>
      <c r="H699" s="48" t="s">
        <v>641</v>
      </c>
      <c r="I699" s="48" t="s">
        <v>639</v>
      </c>
      <c r="J699" s="236" t="s">
        <v>4</v>
      </c>
      <c r="K699" s="236" t="s">
        <v>4</v>
      </c>
      <c r="L699" s="236">
        <v>94.8154572049866</v>
      </c>
      <c r="M699" s="236">
        <v>94.815460000000002</v>
      </c>
      <c r="N699" s="236" t="s">
        <v>4</v>
      </c>
      <c r="O699" s="236" t="s">
        <v>4</v>
      </c>
      <c r="P699" s="236" t="s">
        <v>4</v>
      </c>
      <c r="Q699" s="236" t="s">
        <v>4</v>
      </c>
      <c r="R699" s="236" t="s">
        <v>4</v>
      </c>
      <c r="S699" s="236" t="s">
        <v>4</v>
      </c>
      <c r="T699" s="236" t="s">
        <v>4</v>
      </c>
      <c r="U699" s="236" t="s">
        <v>4</v>
      </c>
      <c r="V699" s="236" t="s">
        <v>4</v>
      </c>
      <c r="W699" s="236" t="s">
        <v>4</v>
      </c>
      <c r="X699" s="291">
        <v>94.8154572049866</v>
      </c>
      <c r="Y699" s="236">
        <v>94.815460000000002</v>
      </c>
    </row>
    <row r="700" spans="1:25">
      <c r="A700" s="32" t="s">
        <v>23</v>
      </c>
      <c r="B700" s="32" t="s">
        <v>32</v>
      </c>
      <c r="C700" s="328" t="s">
        <v>774</v>
      </c>
      <c r="D700" s="235">
        <v>5</v>
      </c>
      <c r="E700" s="48" t="s">
        <v>773</v>
      </c>
      <c r="F700" s="48" t="s">
        <v>769</v>
      </c>
      <c r="G700" s="48" t="s">
        <v>667</v>
      </c>
      <c r="H700" s="48" t="s">
        <v>641</v>
      </c>
      <c r="I700" s="48" t="s">
        <v>639</v>
      </c>
      <c r="J700" s="236">
        <v>94.8154572049866</v>
      </c>
      <c r="K700" s="236">
        <v>94.815460000000002</v>
      </c>
      <c r="L700" s="236" t="s">
        <v>4</v>
      </c>
      <c r="M700" s="236" t="s">
        <v>4</v>
      </c>
      <c r="N700" s="236" t="s">
        <v>4</v>
      </c>
      <c r="O700" s="236" t="s">
        <v>4</v>
      </c>
      <c r="P700" s="236" t="s">
        <v>4</v>
      </c>
      <c r="Q700" s="236" t="s">
        <v>4</v>
      </c>
      <c r="R700" s="236" t="s">
        <v>4</v>
      </c>
      <c r="S700" s="236" t="s">
        <v>4</v>
      </c>
      <c r="T700" s="236" t="s">
        <v>4</v>
      </c>
      <c r="U700" s="236" t="s">
        <v>4</v>
      </c>
      <c r="V700" s="236" t="s">
        <v>4</v>
      </c>
      <c r="W700" s="236" t="s">
        <v>4</v>
      </c>
      <c r="X700" s="291">
        <v>94.8154572049866</v>
      </c>
      <c r="Y700" s="236">
        <v>94.815460000000002</v>
      </c>
    </row>
    <row r="701" spans="1:25">
      <c r="A701" s="32" t="s">
        <v>13</v>
      </c>
      <c r="B701" s="32" t="s">
        <v>4</v>
      </c>
      <c r="C701" s="328" t="s">
        <v>775</v>
      </c>
      <c r="D701" s="235">
        <v>10</v>
      </c>
      <c r="E701" s="48" t="s">
        <v>4</v>
      </c>
      <c r="F701" s="48" t="s">
        <v>4</v>
      </c>
      <c r="G701" s="48" t="s">
        <v>775</v>
      </c>
      <c r="H701" s="48" t="s">
        <v>641</v>
      </c>
      <c r="I701" s="48" t="s">
        <v>639</v>
      </c>
      <c r="J701" s="236" t="s">
        <v>4</v>
      </c>
      <c r="K701" s="236" t="s">
        <v>4</v>
      </c>
      <c r="L701" s="236" t="s">
        <v>4</v>
      </c>
      <c r="M701" s="236" t="s">
        <v>4</v>
      </c>
      <c r="N701" s="236" t="s">
        <v>4</v>
      </c>
      <c r="O701" s="236" t="s">
        <v>4</v>
      </c>
      <c r="P701" s="236">
        <v>85.249269816135609</v>
      </c>
      <c r="Q701" s="236">
        <v>85.249269999999996</v>
      </c>
      <c r="R701" s="236" t="s">
        <v>4</v>
      </c>
      <c r="S701" s="236" t="s">
        <v>4</v>
      </c>
      <c r="T701" s="236" t="s">
        <v>4</v>
      </c>
      <c r="U701" s="236" t="s">
        <v>4</v>
      </c>
      <c r="V701" s="236" t="s">
        <v>4</v>
      </c>
      <c r="W701" s="236" t="s">
        <v>4</v>
      </c>
      <c r="X701" s="291">
        <v>85.249269816135609</v>
      </c>
      <c r="Y701" s="236">
        <v>85.249269999999996</v>
      </c>
    </row>
    <row r="702" spans="1:25">
      <c r="A702" s="32" t="s">
        <v>16</v>
      </c>
      <c r="B702" s="32" t="s">
        <v>4</v>
      </c>
      <c r="C702" s="328" t="s">
        <v>777</v>
      </c>
      <c r="D702" s="235">
        <v>10</v>
      </c>
      <c r="E702" s="48" t="s">
        <v>4</v>
      </c>
      <c r="F702" s="48" t="s">
        <v>777</v>
      </c>
      <c r="G702" s="48" t="s">
        <v>775</v>
      </c>
      <c r="H702" s="48" t="s">
        <v>641</v>
      </c>
      <c r="I702" s="48" t="s">
        <v>639</v>
      </c>
      <c r="J702" s="236" t="s">
        <v>4</v>
      </c>
      <c r="K702" s="236" t="s">
        <v>4</v>
      </c>
      <c r="L702" s="236" t="s">
        <v>4</v>
      </c>
      <c r="M702" s="236" t="s">
        <v>4</v>
      </c>
      <c r="N702" s="236">
        <v>85.249269816135609</v>
      </c>
      <c r="O702" s="236">
        <v>85.249269999999996</v>
      </c>
      <c r="P702" s="236" t="s">
        <v>4</v>
      </c>
      <c r="Q702" s="236" t="s">
        <v>4</v>
      </c>
      <c r="R702" s="236" t="s">
        <v>4</v>
      </c>
      <c r="S702" s="236" t="s">
        <v>4</v>
      </c>
      <c r="T702" s="236" t="s">
        <v>4</v>
      </c>
      <c r="U702" s="236" t="s">
        <v>4</v>
      </c>
      <c r="V702" s="236" t="s">
        <v>4</v>
      </c>
      <c r="W702" s="236" t="s">
        <v>4</v>
      </c>
      <c r="X702" s="291">
        <v>85.249269816135609</v>
      </c>
      <c r="Y702" s="236">
        <v>85.249269999999996</v>
      </c>
    </row>
    <row r="703" spans="1:25">
      <c r="A703" s="32" t="s">
        <v>19</v>
      </c>
      <c r="B703" s="32" t="s">
        <v>32</v>
      </c>
      <c r="C703" s="328" t="s">
        <v>779</v>
      </c>
      <c r="D703" s="235">
        <v>7</v>
      </c>
      <c r="E703" s="48" t="s">
        <v>779</v>
      </c>
      <c r="F703" s="48" t="s">
        <v>777</v>
      </c>
      <c r="G703" s="48" t="s">
        <v>775</v>
      </c>
      <c r="H703" s="48" t="s">
        <v>641</v>
      </c>
      <c r="I703" s="48" t="s">
        <v>639</v>
      </c>
      <c r="J703" s="236" t="s">
        <v>4</v>
      </c>
      <c r="K703" s="236" t="s">
        <v>4</v>
      </c>
      <c r="L703" s="236">
        <v>83.283295773565499</v>
      </c>
      <c r="M703" s="236">
        <v>83.283299999999997</v>
      </c>
      <c r="N703" s="236" t="s">
        <v>4</v>
      </c>
      <c r="O703" s="236" t="s">
        <v>4</v>
      </c>
      <c r="P703" s="236" t="s">
        <v>4</v>
      </c>
      <c r="Q703" s="236" t="s">
        <v>4</v>
      </c>
      <c r="R703" s="236" t="s">
        <v>4</v>
      </c>
      <c r="S703" s="236" t="s">
        <v>4</v>
      </c>
      <c r="T703" s="236" t="s">
        <v>4</v>
      </c>
      <c r="U703" s="236" t="s">
        <v>4</v>
      </c>
      <c r="V703" s="236" t="s">
        <v>4</v>
      </c>
      <c r="W703" s="236" t="s">
        <v>4</v>
      </c>
      <c r="X703" s="291">
        <v>83.283295773565499</v>
      </c>
      <c r="Y703" s="236">
        <v>83.283299999999997</v>
      </c>
    </row>
    <row r="704" spans="1:25">
      <c r="A704" s="32" t="s">
        <v>23</v>
      </c>
      <c r="B704" s="32" t="s">
        <v>32</v>
      </c>
      <c r="C704" s="328" t="s">
        <v>780</v>
      </c>
      <c r="D704" s="235">
        <v>7</v>
      </c>
      <c r="E704" s="48" t="s">
        <v>779</v>
      </c>
      <c r="F704" s="48" t="s">
        <v>777</v>
      </c>
      <c r="G704" s="48" t="s">
        <v>775</v>
      </c>
      <c r="H704" s="48" t="s">
        <v>641</v>
      </c>
      <c r="I704" s="48" t="s">
        <v>639</v>
      </c>
      <c r="J704" s="236">
        <v>83.283295773565499</v>
      </c>
      <c r="K704" s="236">
        <v>83.283299999999997</v>
      </c>
      <c r="L704" s="236" t="s">
        <v>4</v>
      </c>
      <c r="M704" s="236" t="s">
        <v>4</v>
      </c>
      <c r="N704" s="236" t="s">
        <v>4</v>
      </c>
      <c r="O704" s="236" t="s">
        <v>4</v>
      </c>
      <c r="P704" s="236" t="s">
        <v>4</v>
      </c>
      <c r="Q704" s="236" t="s">
        <v>4</v>
      </c>
      <c r="R704" s="236" t="s">
        <v>4</v>
      </c>
      <c r="S704" s="236" t="s">
        <v>4</v>
      </c>
      <c r="T704" s="236" t="s">
        <v>4</v>
      </c>
      <c r="U704" s="236" t="s">
        <v>4</v>
      </c>
      <c r="V704" s="236" t="s">
        <v>4</v>
      </c>
      <c r="W704" s="236" t="s">
        <v>4</v>
      </c>
      <c r="X704" s="291">
        <v>83.283295773565499</v>
      </c>
      <c r="Y704" s="236">
        <v>83.283299999999997</v>
      </c>
    </row>
    <row r="705" spans="1:25">
      <c r="A705" s="32" t="s">
        <v>19</v>
      </c>
      <c r="B705" s="32" t="s">
        <v>32</v>
      </c>
      <c r="C705" s="328" t="s">
        <v>781</v>
      </c>
      <c r="D705" s="235">
        <v>3</v>
      </c>
      <c r="E705" s="48" t="s">
        <v>781</v>
      </c>
      <c r="F705" s="48" t="s">
        <v>777</v>
      </c>
      <c r="G705" s="48" t="s">
        <v>775</v>
      </c>
      <c r="H705" s="48" t="s">
        <v>641</v>
      </c>
      <c r="I705" s="48" t="s">
        <v>639</v>
      </c>
      <c r="J705" s="236" t="s">
        <v>4</v>
      </c>
      <c r="K705" s="236" t="s">
        <v>4</v>
      </c>
      <c r="L705" s="236">
        <v>89.836542582132509</v>
      </c>
      <c r="M705" s="236">
        <v>89.836539999999999</v>
      </c>
      <c r="N705" s="236" t="s">
        <v>4</v>
      </c>
      <c r="O705" s="236" t="s">
        <v>4</v>
      </c>
      <c r="P705" s="236" t="s">
        <v>4</v>
      </c>
      <c r="Q705" s="236" t="s">
        <v>4</v>
      </c>
      <c r="R705" s="236" t="s">
        <v>4</v>
      </c>
      <c r="S705" s="236" t="s">
        <v>4</v>
      </c>
      <c r="T705" s="236" t="s">
        <v>4</v>
      </c>
      <c r="U705" s="236" t="s">
        <v>4</v>
      </c>
      <c r="V705" s="236" t="s">
        <v>4</v>
      </c>
      <c r="W705" s="236" t="s">
        <v>4</v>
      </c>
      <c r="X705" s="291">
        <v>89.836542582132509</v>
      </c>
      <c r="Y705" s="236">
        <v>89.836539999999999</v>
      </c>
    </row>
    <row r="706" spans="1:25">
      <c r="A706" s="32" t="s">
        <v>23</v>
      </c>
      <c r="B706" s="32" t="s">
        <v>32</v>
      </c>
      <c r="C706" s="328" t="s">
        <v>782</v>
      </c>
      <c r="D706" s="235">
        <v>1.7320500000000001</v>
      </c>
      <c r="E706" s="48" t="s">
        <v>781</v>
      </c>
      <c r="F706" s="48" t="s">
        <v>777</v>
      </c>
      <c r="G706" s="48" t="s">
        <v>775</v>
      </c>
      <c r="H706" s="48" t="s">
        <v>641</v>
      </c>
      <c r="I706" s="48" t="s">
        <v>639</v>
      </c>
      <c r="J706" s="236">
        <v>127.78456886682667</v>
      </c>
      <c r="K706" s="236">
        <v>127.78457</v>
      </c>
      <c r="L706" s="236" t="s">
        <v>4</v>
      </c>
      <c r="M706" s="236" t="s">
        <v>4</v>
      </c>
      <c r="N706" s="236" t="s">
        <v>4</v>
      </c>
      <c r="O706" s="236" t="s">
        <v>4</v>
      </c>
      <c r="P706" s="236" t="s">
        <v>4</v>
      </c>
      <c r="Q706" s="236" t="s">
        <v>4</v>
      </c>
      <c r="R706" s="236" t="s">
        <v>4</v>
      </c>
      <c r="S706" s="236" t="s">
        <v>4</v>
      </c>
      <c r="T706" s="236" t="s">
        <v>4</v>
      </c>
      <c r="U706" s="236" t="s">
        <v>4</v>
      </c>
      <c r="V706" s="236" t="s">
        <v>4</v>
      </c>
      <c r="W706" s="236" t="s">
        <v>4</v>
      </c>
      <c r="X706" s="291">
        <v>127.78456886682667</v>
      </c>
      <c r="Y706" s="236">
        <v>127.78457</v>
      </c>
    </row>
    <row r="707" spans="1:25">
      <c r="A707" s="32" t="s">
        <v>23</v>
      </c>
      <c r="B707" s="32" t="s">
        <v>32</v>
      </c>
      <c r="C707" s="328" t="s">
        <v>783</v>
      </c>
      <c r="D707" s="235">
        <v>1.7320500000000001</v>
      </c>
      <c r="E707" s="48" t="s">
        <v>781</v>
      </c>
      <c r="F707" s="48" t="s">
        <v>777</v>
      </c>
      <c r="G707" s="48" t="s">
        <v>775</v>
      </c>
      <c r="H707" s="48" t="s">
        <v>641</v>
      </c>
      <c r="I707" s="48" t="s">
        <v>639</v>
      </c>
      <c r="J707" s="236">
        <v>63.157895000000003</v>
      </c>
      <c r="K707" s="236">
        <v>63.157899999999998</v>
      </c>
      <c r="L707" s="236" t="s">
        <v>4</v>
      </c>
      <c r="M707" s="236" t="s">
        <v>4</v>
      </c>
      <c r="N707" s="236" t="s">
        <v>4</v>
      </c>
      <c r="O707" s="236" t="s">
        <v>4</v>
      </c>
      <c r="P707" s="236" t="s">
        <v>4</v>
      </c>
      <c r="Q707" s="236" t="s">
        <v>4</v>
      </c>
      <c r="R707" s="236" t="s">
        <v>4</v>
      </c>
      <c r="S707" s="236" t="s">
        <v>4</v>
      </c>
      <c r="T707" s="236" t="s">
        <v>4</v>
      </c>
      <c r="U707" s="236" t="s">
        <v>4</v>
      </c>
      <c r="V707" s="236" t="s">
        <v>4</v>
      </c>
      <c r="W707" s="236" t="s">
        <v>4</v>
      </c>
      <c r="X707" s="291">
        <v>63.157895000000003</v>
      </c>
      <c r="Y707" s="236">
        <v>63.157899999999998</v>
      </c>
    </row>
    <row r="708" spans="1:25">
      <c r="A708" s="32" t="s">
        <v>13</v>
      </c>
      <c r="B708" s="32" t="s">
        <v>4</v>
      </c>
      <c r="C708" s="328" t="s">
        <v>784</v>
      </c>
      <c r="D708" s="235">
        <v>65</v>
      </c>
      <c r="E708" s="48" t="s">
        <v>4</v>
      </c>
      <c r="F708" s="48" t="s">
        <v>4</v>
      </c>
      <c r="G708" s="48" t="s">
        <v>784</v>
      </c>
      <c r="H708" s="48" t="s">
        <v>641</v>
      </c>
      <c r="I708" s="48" t="s">
        <v>639</v>
      </c>
      <c r="J708" s="236" t="s">
        <v>4</v>
      </c>
      <c r="K708" s="236" t="s">
        <v>4</v>
      </c>
      <c r="L708" s="236" t="s">
        <v>4</v>
      </c>
      <c r="M708" s="236" t="s">
        <v>4</v>
      </c>
      <c r="N708" s="236" t="s">
        <v>4</v>
      </c>
      <c r="O708" s="236" t="s">
        <v>4</v>
      </c>
      <c r="P708" s="236">
        <v>102.18658619343999</v>
      </c>
      <c r="Q708" s="236">
        <v>102.18659</v>
      </c>
      <c r="R708" s="236" t="s">
        <v>4</v>
      </c>
      <c r="S708" s="236" t="s">
        <v>4</v>
      </c>
      <c r="T708" s="236" t="s">
        <v>4</v>
      </c>
      <c r="U708" s="236" t="s">
        <v>4</v>
      </c>
      <c r="V708" s="236" t="s">
        <v>4</v>
      </c>
      <c r="W708" s="236" t="s">
        <v>4</v>
      </c>
      <c r="X708" s="291">
        <v>102.18658619343999</v>
      </c>
      <c r="Y708" s="236">
        <v>102.18659</v>
      </c>
    </row>
    <row r="709" spans="1:25">
      <c r="A709" s="32" t="s">
        <v>16</v>
      </c>
      <c r="B709" s="32" t="s">
        <v>4</v>
      </c>
      <c r="C709" s="328" t="s">
        <v>786</v>
      </c>
      <c r="D709" s="235">
        <v>14</v>
      </c>
      <c r="E709" s="48" t="s">
        <v>4</v>
      </c>
      <c r="F709" s="48" t="s">
        <v>786</v>
      </c>
      <c r="G709" s="48" t="s">
        <v>784</v>
      </c>
      <c r="H709" s="48" t="s">
        <v>641</v>
      </c>
      <c r="I709" s="48" t="s">
        <v>639</v>
      </c>
      <c r="J709" s="236" t="s">
        <v>4</v>
      </c>
      <c r="K709" s="236" t="s">
        <v>4</v>
      </c>
      <c r="L709" s="236" t="s">
        <v>4</v>
      </c>
      <c r="M709" s="236" t="s">
        <v>4</v>
      </c>
      <c r="N709" s="236">
        <v>102.37423230374837</v>
      </c>
      <c r="O709" s="236">
        <v>102.37423</v>
      </c>
      <c r="P709" s="236" t="s">
        <v>4</v>
      </c>
      <c r="Q709" s="236" t="s">
        <v>4</v>
      </c>
      <c r="R709" s="236" t="s">
        <v>4</v>
      </c>
      <c r="S709" s="236" t="s">
        <v>4</v>
      </c>
      <c r="T709" s="236" t="s">
        <v>4</v>
      </c>
      <c r="U709" s="236" t="s">
        <v>4</v>
      </c>
      <c r="V709" s="236" t="s">
        <v>4</v>
      </c>
      <c r="W709" s="236" t="s">
        <v>4</v>
      </c>
      <c r="X709" s="291">
        <v>102.37423230374837</v>
      </c>
      <c r="Y709" s="236">
        <v>102.37423</v>
      </c>
    </row>
    <row r="710" spans="1:25">
      <c r="A710" s="32" t="s">
        <v>19</v>
      </c>
      <c r="B710" s="32" t="s">
        <v>20</v>
      </c>
      <c r="C710" s="328" t="s">
        <v>788</v>
      </c>
      <c r="D710" s="235">
        <v>14</v>
      </c>
      <c r="E710" s="48" t="s">
        <v>788</v>
      </c>
      <c r="F710" s="48" t="s">
        <v>786</v>
      </c>
      <c r="G710" s="48" t="s">
        <v>784</v>
      </c>
      <c r="H710" s="48" t="s">
        <v>641</v>
      </c>
      <c r="I710" s="48" t="s">
        <v>639</v>
      </c>
      <c r="J710" s="236" t="s">
        <v>4</v>
      </c>
      <c r="K710" s="236" t="s">
        <v>4</v>
      </c>
      <c r="L710" s="236">
        <v>102.37423230374837</v>
      </c>
      <c r="M710" s="236">
        <v>102.37423</v>
      </c>
      <c r="N710" s="236" t="s">
        <v>4</v>
      </c>
      <c r="O710" s="236" t="s">
        <v>4</v>
      </c>
      <c r="P710" s="236" t="s">
        <v>4</v>
      </c>
      <c r="Q710" s="236" t="s">
        <v>4</v>
      </c>
      <c r="R710" s="236" t="s">
        <v>4</v>
      </c>
      <c r="S710" s="236" t="s">
        <v>4</v>
      </c>
      <c r="T710" s="236" t="s">
        <v>4</v>
      </c>
      <c r="U710" s="236" t="s">
        <v>4</v>
      </c>
      <c r="V710" s="236" t="s">
        <v>4</v>
      </c>
      <c r="W710" s="236" t="s">
        <v>4</v>
      </c>
      <c r="X710" s="291">
        <v>102.37423230374837</v>
      </c>
      <c r="Y710" s="236">
        <v>102.37423</v>
      </c>
    </row>
    <row r="711" spans="1:25">
      <c r="A711" s="32" t="s">
        <v>23</v>
      </c>
      <c r="B711" s="32" t="s">
        <v>20</v>
      </c>
      <c r="C711" s="328" t="s">
        <v>789</v>
      </c>
      <c r="D711" s="235">
        <v>2</v>
      </c>
      <c r="E711" s="48" t="s">
        <v>788</v>
      </c>
      <c r="F711" s="48" t="s">
        <v>786</v>
      </c>
      <c r="G711" s="48" t="s">
        <v>784</v>
      </c>
      <c r="H711" s="48" t="s">
        <v>641</v>
      </c>
      <c r="I711" s="48" t="s">
        <v>639</v>
      </c>
      <c r="J711" s="236">
        <v>97.411757232429608</v>
      </c>
      <c r="K711" s="236">
        <v>97.411760000000001</v>
      </c>
      <c r="L711" s="236" t="s">
        <v>4</v>
      </c>
      <c r="M711" s="236" t="s">
        <v>4</v>
      </c>
      <c r="N711" s="236" t="s">
        <v>4</v>
      </c>
      <c r="O711" s="236" t="s">
        <v>4</v>
      </c>
      <c r="P711" s="236" t="s">
        <v>4</v>
      </c>
      <c r="Q711" s="236" t="s">
        <v>4</v>
      </c>
      <c r="R711" s="236" t="s">
        <v>4</v>
      </c>
      <c r="S711" s="236" t="s">
        <v>4</v>
      </c>
      <c r="T711" s="236" t="s">
        <v>4</v>
      </c>
      <c r="U711" s="236" t="s">
        <v>4</v>
      </c>
      <c r="V711" s="236" t="s">
        <v>4</v>
      </c>
      <c r="W711" s="236" t="s">
        <v>4</v>
      </c>
      <c r="X711" s="291">
        <v>97.411757232429608</v>
      </c>
      <c r="Y711" s="236">
        <v>97.411760000000001</v>
      </c>
    </row>
    <row r="712" spans="1:25">
      <c r="A712" s="32" t="s">
        <v>23</v>
      </c>
      <c r="B712" s="32" t="s">
        <v>20</v>
      </c>
      <c r="C712" s="328" t="s">
        <v>790</v>
      </c>
      <c r="D712" s="235">
        <v>11</v>
      </c>
      <c r="E712" s="48" t="s">
        <v>788</v>
      </c>
      <c r="F712" s="48" t="s">
        <v>786</v>
      </c>
      <c r="G712" s="48" t="s">
        <v>784</v>
      </c>
      <c r="H712" s="48" t="s">
        <v>641</v>
      </c>
      <c r="I712" s="48" t="s">
        <v>639</v>
      </c>
      <c r="J712" s="236">
        <v>105.06271282993198</v>
      </c>
      <c r="K712" s="236">
        <v>105.06271</v>
      </c>
      <c r="L712" s="236" t="s">
        <v>4</v>
      </c>
      <c r="M712" s="236" t="s">
        <v>4</v>
      </c>
      <c r="N712" s="236" t="s">
        <v>4</v>
      </c>
      <c r="O712" s="236" t="s">
        <v>4</v>
      </c>
      <c r="P712" s="236" t="s">
        <v>4</v>
      </c>
      <c r="Q712" s="236" t="s">
        <v>4</v>
      </c>
      <c r="R712" s="236" t="s">
        <v>4</v>
      </c>
      <c r="S712" s="236" t="s">
        <v>4</v>
      </c>
      <c r="T712" s="236" t="s">
        <v>4</v>
      </c>
      <c r="U712" s="236" t="s">
        <v>4</v>
      </c>
      <c r="V712" s="236" t="s">
        <v>4</v>
      </c>
      <c r="W712" s="236" t="s">
        <v>4</v>
      </c>
      <c r="X712" s="291">
        <v>105.06271282993198</v>
      </c>
      <c r="Y712" s="236">
        <v>105.06271</v>
      </c>
    </row>
    <row r="713" spans="1:25">
      <c r="A713" s="32" t="s">
        <v>23</v>
      </c>
      <c r="B713" s="32" t="s">
        <v>20</v>
      </c>
      <c r="C713" s="328" t="s">
        <v>791</v>
      </c>
      <c r="D713" s="235">
        <v>1</v>
      </c>
      <c r="E713" s="48" t="s">
        <v>788</v>
      </c>
      <c r="F713" s="48" t="s">
        <v>786</v>
      </c>
      <c r="G713" s="48" t="s">
        <v>784</v>
      </c>
      <c r="H713" s="48" t="s">
        <v>641</v>
      </c>
      <c r="I713" s="48" t="s">
        <v>639</v>
      </c>
      <c r="J713" s="236">
        <v>82.725896658366139</v>
      </c>
      <c r="K713" s="236">
        <v>82.725899999999996</v>
      </c>
      <c r="L713" s="236" t="s">
        <v>4</v>
      </c>
      <c r="M713" s="236" t="s">
        <v>4</v>
      </c>
      <c r="N713" s="236" t="s">
        <v>4</v>
      </c>
      <c r="O713" s="236" t="s">
        <v>4</v>
      </c>
      <c r="P713" s="236" t="s">
        <v>4</v>
      </c>
      <c r="Q713" s="236" t="s">
        <v>4</v>
      </c>
      <c r="R713" s="236" t="s">
        <v>4</v>
      </c>
      <c r="S713" s="236" t="s">
        <v>4</v>
      </c>
      <c r="T713" s="236" t="s">
        <v>4</v>
      </c>
      <c r="U713" s="236" t="s">
        <v>4</v>
      </c>
      <c r="V713" s="236" t="s">
        <v>4</v>
      </c>
      <c r="W713" s="236" t="s">
        <v>4</v>
      </c>
      <c r="X713" s="291">
        <v>82.725896658366139</v>
      </c>
      <c r="Y713" s="236">
        <v>82.725899999999996</v>
      </c>
    </row>
    <row r="714" spans="1:25">
      <c r="A714" s="32" t="s">
        <v>16</v>
      </c>
      <c r="B714" s="32" t="s">
        <v>4</v>
      </c>
      <c r="C714" s="328" t="s">
        <v>792</v>
      </c>
      <c r="D714" s="235">
        <v>47</v>
      </c>
      <c r="E714" s="48" t="s">
        <v>4</v>
      </c>
      <c r="F714" s="48" t="s">
        <v>792</v>
      </c>
      <c r="G714" s="48" t="s">
        <v>784</v>
      </c>
      <c r="H714" s="48" t="s">
        <v>641</v>
      </c>
      <c r="I714" s="48" t="s">
        <v>639</v>
      </c>
      <c r="J714" s="236" t="s">
        <v>4</v>
      </c>
      <c r="K714" s="236" t="s">
        <v>4</v>
      </c>
      <c r="L714" s="236" t="s">
        <v>4</v>
      </c>
      <c r="M714" s="236" t="s">
        <v>4</v>
      </c>
      <c r="N714" s="236">
        <v>102.98674234725793</v>
      </c>
      <c r="O714" s="236">
        <v>102.98674</v>
      </c>
      <c r="P714" s="236" t="s">
        <v>4</v>
      </c>
      <c r="Q714" s="236" t="s">
        <v>4</v>
      </c>
      <c r="R714" s="236" t="s">
        <v>4</v>
      </c>
      <c r="S714" s="236" t="s">
        <v>4</v>
      </c>
      <c r="T714" s="236" t="s">
        <v>4</v>
      </c>
      <c r="U714" s="236" t="s">
        <v>4</v>
      </c>
      <c r="V714" s="236" t="s">
        <v>4</v>
      </c>
      <c r="W714" s="236" t="s">
        <v>4</v>
      </c>
      <c r="X714" s="291">
        <v>102.98674234725793</v>
      </c>
      <c r="Y714" s="236">
        <v>102.98674</v>
      </c>
    </row>
    <row r="715" spans="1:25">
      <c r="A715" s="32" t="s">
        <v>19</v>
      </c>
      <c r="B715" s="32" t="s">
        <v>20</v>
      </c>
      <c r="C715" s="328" t="s">
        <v>794</v>
      </c>
      <c r="D715" s="235">
        <v>47</v>
      </c>
      <c r="E715" s="48" t="s">
        <v>794</v>
      </c>
      <c r="F715" s="48" t="s">
        <v>792</v>
      </c>
      <c r="G715" s="48" t="s">
        <v>784</v>
      </c>
      <c r="H715" s="48" t="s">
        <v>641</v>
      </c>
      <c r="I715" s="48" t="s">
        <v>639</v>
      </c>
      <c r="J715" s="236" t="s">
        <v>4</v>
      </c>
      <c r="K715" s="236" t="s">
        <v>4</v>
      </c>
      <c r="L715" s="236">
        <v>102.98674234725793</v>
      </c>
      <c r="M715" s="236">
        <v>102.98674</v>
      </c>
      <c r="N715" s="236" t="s">
        <v>4</v>
      </c>
      <c r="O715" s="236" t="s">
        <v>4</v>
      </c>
      <c r="P715" s="236" t="s">
        <v>4</v>
      </c>
      <c r="Q715" s="236" t="s">
        <v>4</v>
      </c>
      <c r="R715" s="236" t="s">
        <v>4</v>
      </c>
      <c r="S715" s="236" t="s">
        <v>4</v>
      </c>
      <c r="T715" s="236" t="s">
        <v>4</v>
      </c>
      <c r="U715" s="236" t="s">
        <v>4</v>
      </c>
      <c r="V715" s="236" t="s">
        <v>4</v>
      </c>
      <c r="W715" s="236" t="s">
        <v>4</v>
      </c>
      <c r="X715" s="291">
        <v>102.98674234725793</v>
      </c>
      <c r="Y715" s="236">
        <v>102.98674</v>
      </c>
    </row>
    <row r="716" spans="1:25">
      <c r="A716" s="32" t="s">
        <v>23</v>
      </c>
      <c r="B716" s="32" t="s">
        <v>20</v>
      </c>
      <c r="C716" s="328" t="s">
        <v>795</v>
      </c>
      <c r="D716" s="235">
        <v>20</v>
      </c>
      <c r="E716" s="48" t="s">
        <v>794</v>
      </c>
      <c r="F716" s="48" t="s">
        <v>792</v>
      </c>
      <c r="G716" s="48" t="s">
        <v>784</v>
      </c>
      <c r="H716" s="48" t="s">
        <v>641</v>
      </c>
      <c r="I716" s="48" t="s">
        <v>639</v>
      </c>
      <c r="J716" s="236">
        <v>110.70662267720684</v>
      </c>
      <c r="K716" s="236">
        <v>110.70662</v>
      </c>
      <c r="L716" s="236" t="s">
        <v>4</v>
      </c>
      <c r="M716" s="236" t="s">
        <v>4</v>
      </c>
      <c r="N716" s="236" t="s">
        <v>4</v>
      </c>
      <c r="O716" s="236" t="s">
        <v>4</v>
      </c>
      <c r="P716" s="236" t="s">
        <v>4</v>
      </c>
      <c r="Q716" s="236" t="s">
        <v>4</v>
      </c>
      <c r="R716" s="236" t="s">
        <v>4</v>
      </c>
      <c r="S716" s="236" t="s">
        <v>4</v>
      </c>
      <c r="T716" s="236" t="s">
        <v>4</v>
      </c>
      <c r="U716" s="236" t="s">
        <v>4</v>
      </c>
      <c r="V716" s="236" t="s">
        <v>4</v>
      </c>
      <c r="W716" s="236" t="s">
        <v>4</v>
      </c>
      <c r="X716" s="291">
        <v>110.70662267720684</v>
      </c>
      <c r="Y716" s="236">
        <v>110.70662</v>
      </c>
    </row>
    <row r="717" spans="1:25">
      <c r="A717" s="32" t="s">
        <v>23</v>
      </c>
      <c r="B717" s="32" t="s">
        <v>20</v>
      </c>
      <c r="C717" s="328" t="s">
        <v>796</v>
      </c>
      <c r="D717" s="235">
        <v>19</v>
      </c>
      <c r="E717" s="48" t="s">
        <v>794</v>
      </c>
      <c r="F717" s="48" t="s">
        <v>792</v>
      </c>
      <c r="G717" s="48" t="s">
        <v>784</v>
      </c>
      <c r="H717" s="48" t="s">
        <v>641</v>
      </c>
      <c r="I717" s="48" t="s">
        <v>639</v>
      </c>
      <c r="J717" s="236">
        <v>96.118127930598121</v>
      </c>
      <c r="K717" s="236">
        <v>96.118129999999994</v>
      </c>
      <c r="L717" s="236" t="s">
        <v>4</v>
      </c>
      <c r="M717" s="236" t="s">
        <v>4</v>
      </c>
      <c r="N717" s="236" t="s">
        <v>4</v>
      </c>
      <c r="O717" s="236" t="s">
        <v>4</v>
      </c>
      <c r="P717" s="236" t="s">
        <v>4</v>
      </c>
      <c r="Q717" s="236" t="s">
        <v>4</v>
      </c>
      <c r="R717" s="236" t="s">
        <v>4</v>
      </c>
      <c r="S717" s="236" t="s">
        <v>4</v>
      </c>
      <c r="T717" s="236" t="s">
        <v>4</v>
      </c>
      <c r="U717" s="236" t="s">
        <v>4</v>
      </c>
      <c r="V717" s="236" t="s">
        <v>4</v>
      </c>
      <c r="W717" s="236" t="s">
        <v>4</v>
      </c>
      <c r="X717" s="291">
        <v>96.118127930598121</v>
      </c>
      <c r="Y717" s="236">
        <v>96.118129999999994</v>
      </c>
    </row>
    <row r="718" spans="1:25">
      <c r="A718" s="32" t="s">
        <v>23</v>
      </c>
      <c r="B718" s="32" t="s">
        <v>20</v>
      </c>
      <c r="C718" s="328" t="s">
        <v>797</v>
      </c>
      <c r="D718" s="235">
        <v>8</v>
      </c>
      <c r="E718" s="48" t="s">
        <v>794</v>
      </c>
      <c r="F718" s="48" t="s">
        <v>792</v>
      </c>
      <c r="G718" s="48" t="s">
        <v>784</v>
      </c>
      <c r="H718" s="48" t="s">
        <v>641</v>
      </c>
      <c r="I718" s="48" t="s">
        <v>639</v>
      </c>
      <c r="J718" s="236">
        <v>100.00000076195272</v>
      </c>
      <c r="K718" s="236">
        <v>100</v>
      </c>
      <c r="L718" s="236" t="s">
        <v>4</v>
      </c>
      <c r="M718" s="236" t="s">
        <v>4</v>
      </c>
      <c r="N718" s="236" t="s">
        <v>4</v>
      </c>
      <c r="O718" s="236" t="s">
        <v>4</v>
      </c>
      <c r="P718" s="236" t="s">
        <v>4</v>
      </c>
      <c r="Q718" s="236" t="s">
        <v>4</v>
      </c>
      <c r="R718" s="236" t="s">
        <v>4</v>
      </c>
      <c r="S718" s="236" t="s">
        <v>4</v>
      </c>
      <c r="T718" s="236" t="s">
        <v>4</v>
      </c>
      <c r="U718" s="236" t="s">
        <v>4</v>
      </c>
      <c r="V718" s="236" t="s">
        <v>4</v>
      </c>
      <c r="W718" s="236" t="s">
        <v>4</v>
      </c>
      <c r="X718" s="291">
        <v>100.00000076195272</v>
      </c>
      <c r="Y718" s="236">
        <v>100</v>
      </c>
    </row>
    <row r="719" spans="1:25">
      <c r="A719" s="32" t="s">
        <v>16</v>
      </c>
      <c r="B719" s="32" t="s">
        <v>4</v>
      </c>
      <c r="C719" s="328" t="s">
        <v>798</v>
      </c>
      <c r="D719" s="235">
        <v>4</v>
      </c>
      <c r="E719" s="48" t="s">
        <v>4</v>
      </c>
      <c r="F719" s="48" t="s">
        <v>798</v>
      </c>
      <c r="G719" s="48" t="s">
        <v>784</v>
      </c>
      <c r="H719" s="48" t="s">
        <v>641</v>
      </c>
      <c r="I719" s="48" t="s">
        <v>639</v>
      </c>
      <c r="J719" s="236" t="s">
        <v>4</v>
      </c>
      <c r="K719" s="236" t="s">
        <v>4</v>
      </c>
      <c r="L719" s="236" t="s">
        <v>4</v>
      </c>
      <c r="M719" s="236" t="s">
        <v>4</v>
      </c>
      <c r="N719" s="236">
        <v>92.127989999999997</v>
      </c>
      <c r="O719" s="236">
        <v>92.127989999999997</v>
      </c>
      <c r="P719" s="236" t="s">
        <v>4</v>
      </c>
      <c r="Q719" s="236" t="s">
        <v>4</v>
      </c>
      <c r="R719" s="236" t="s">
        <v>4</v>
      </c>
      <c r="S719" s="236" t="s">
        <v>4</v>
      </c>
      <c r="T719" s="236" t="s">
        <v>4</v>
      </c>
      <c r="U719" s="236" t="s">
        <v>4</v>
      </c>
      <c r="V719" s="236" t="s">
        <v>4</v>
      </c>
      <c r="W719" s="236" t="s">
        <v>4</v>
      </c>
      <c r="X719" s="291">
        <v>92.127989999999997</v>
      </c>
      <c r="Y719" s="236">
        <v>92.127989999999997</v>
      </c>
    </row>
    <row r="720" spans="1:25">
      <c r="A720" s="32" t="s">
        <v>19</v>
      </c>
      <c r="B720" s="32" t="s">
        <v>32</v>
      </c>
      <c r="C720" s="328" t="s">
        <v>800</v>
      </c>
      <c r="D720" s="235">
        <v>4</v>
      </c>
      <c r="E720" s="48" t="s">
        <v>800</v>
      </c>
      <c r="F720" s="48" t="s">
        <v>798</v>
      </c>
      <c r="G720" s="48" t="s">
        <v>784</v>
      </c>
      <c r="H720" s="48" t="s">
        <v>641</v>
      </c>
      <c r="I720" s="48" t="s">
        <v>639</v>
      </c>
      <c r="J720" s="236" t="s">
        <v>4</v>
      </c>
      <c r="K720" s="236" t="s">
        <v>4</v>
      </c>
      <c r="L720" s="236">
        <v>92.127989999999997</v>
      </c>
      <c r="M720" s="236">
        <v>92.127989999999997</v>
      </c>
      <c r="N720" s="236" t="s">
        <v>4</v>
      </c>
      <c r="O720" s="236" t="s">
        <v>4</v>
      </c>
      <c r="P720" s="236" t="s">
        <v>4</v>
      </c>
      <c r="Q720" s="236" t="s">
        <v>4</v>
      </c>
      <c r="R720" s="236" t="s">
        <v>4</v>
      </c>
      <c r="S720" s="236" t="s">
        <v>4</v>
      </c>
      <c r="T720" s="236" t="s">
        <v>4</v>
      </c>
      <c r="U720" s="236" t="s">
        <v>4</v>
      </c>
      <c r="V720" s="236" t="s">
        <v>4</v>
      </c>
      <c r="W720" s="236" t="s">
        <v>4</v>
      </c>
      <c r="X720" s="291">
        <v>92.127989999999997</v>
      </c>
      <c r="Y720" s="236">
        <v>92.127989999999997</v>
      </c>
    </row>
    <row r="721" spans="1:25">
      <c r="A721" s="32" t="s">
        <v>23</v>
      </c>
      <c r="B721" s="32" t="s">
        <v>32</v>
      </c>
      <c r="C721" s="328" t="s">
        <v>801</v>
      </c>
      <c r="D721" s="235">
        <v>4</v>
      </c>
      <c r="E721" s="48" t="s">
        <v>800</v>
      </c>
      <c r="F721" s="48" t="s">
        <v>798</v>
      </c>
      <c r="G721" s="48" t="s">
        <v>784</v>
      </c>
      <c r="H721" s="48" t="s">
        <v>641</v>
      </c>
      <c r="I721" s="48" t="s">
        <v>639</v>
      </c>
      <c r="J721" s="236">
        <v>92.127989999999997</v>
      </c>
      <c r="K721" s="236">
        <v>92.127989999999997</v>
      </c>
      <c r="L721" s="236" t="s">
        <v>4</v>
      </c>
      <c r="M721" s="236" t="s">
        <v>4</v>
      </c>
      <c r="N721" s="236" t="s">
        <v>4</v>
      </c>
      <c r="O721" s="236" t="s">
        <v>4</v>
      </c>
      <c r="P721" s="236" t="s">
        <v>4</v>
      </c>
      <c r="Q721" s="236" t="s">
        <v>4</v>
      </c>
      <c r="R721" s="236" t="s">
        <v>4</v>
      </c>
      <c r="S721" s="236" t="s">
        <v>4</v>
      </c>
      <c r="T721" s="236" t="s">
        <v>4</v>
      </c>
      <c r="U721" s="236" t="s">
        <v>4</v>
      </c>
      <c r="V721" s="236" t="s">
        <v>4</v>
      </c>
      <c r="W721" s="236" t="s">
        <v>4</v>
      </c>
      <c r="X721" s="291">
        <v>92.127989999999997</v>
      </c>
      <c r="Y721" s="236">
        <v>92.127989999999997</v>
      </c>
    </row>
    <row r="722" spans="1:25">
      <c r="A722" s="32" t="s">
        <v>10</v>
      </c>
      <c r="B722" s="32" t="s">
        <v>4</v>
      </c>
      <c r="C722" s="328" t="s">
        <v>802</v>
      </c>
      <c r="D722" s="235">
        <v>68</v>
      </c>
      <c r="E722" s="48" t="s">
        <v>4</v>
      </c>
      <c r="F722" s="48" t="s">
        <v>4</v>
      </c>
      <c r="G722" s="48" t="s">
        <v>4</v>
      </c>
      <c r="H722" s="48" t="s">
        <v>802</v>
      </c>
      <c r="I722" s="48" t="s">
        <v>639</v>
      </c>
      <c r="J722" s="236" t="s">
        <v>4</v>
      </c>
      <c r="K722" s="236" t="s">
        <v>4</v>
      </c>
      <c r="L722" s="236" t="s">
        <v>4</v>
      </c>
      <c r="M722" s="236" t="s">
        <v>4</v>
      </c>
      <c r="N722" s="236" t="s">
        <v>4</v>
      </c>
      <c r="O722" s="236" t="s">
        <v>4</v>
      </c>
      <c r="P722" s="236" t="s">
        <v>4</v>
      </c>
      <c r="Q722" s="236" t="s">
        <v>4</v>
      </c>
      <c r="R722" s="236">
        <v>106.63757004705879</v>
      </c>
      <c r="S722" s="236">
        <v>106.63757</v>
      </c>
      <c r="T722" s="236" t="s">
        <v>4</v>
      </c>
      <c r="U722" s="236" t="s">
        <v>4</v>
      </c>
      <c r="V722" s="236" t="s">
        <v>4</v>
      </c>
      <c r="W722" s="236" t="s">
        <v>4</v>
      </c>
      <c r="X722" s="291">
        <v>106.63757004705879</v>
      </c>
      <c r="Y722" s="236">
        <v>106.63757</v>
      </c>
    </row>
    <row r="723" spans="1:25">
      <c r="A723" s="32" t="s">
        <v>13</v>
      </c>
      <c r="B723" s="32" t="s">
        <v>4</v>
      </c>
      <c r="C723" s="328" t="s">
        <v>804</v>
      </c>
      <c r="D723" s="235">
        <v>68</v>
      </c>
      <c r="E723" s="48" t="s">
        <v>4</v>
      </c>
      <c r="F723" s="48" t="s">
        <v>4</v>
      </c>
      <c r="G723" s="48" t="s">
        <v>804</v>
      </c>
      <c r="H723" s="48" t="s">
        <v>802</v>
      </c>
      <c r="I723" s="48" t="s">
        <v>639</v>
      </c>
      <c r="J723" s="236" t="s">
        <v>4</v>
      </c>
      <c r="K723" s="236" t="s">
        <v>4</v>
      </c>
      <c r="L723" s="236" t="s">
        <v>4</v>
      </c>
      <c r="M723" s="236" t="s">
        <v>4</v>
      </c>
      <c r="N723" s="236" t="s">
        <v>4</v>
      </c>
      <c r="O723" s="236" t="s">
        <v>4</v>
      </c>
      <c r="P723" s="236">
        <v>106.63757004705879</v>
      </c>
      <c r="Q723" s="236">
        <v>106.63757</v>
      </c>
      <c r="R723" s="236" t="s">
        <v>4</v>
      </c>
      <c r="S723" s="236" t="s">
        <v>4</v>
      </c>
      <c r="T723" s="236" t="s">
        <v>4</v>
      </c>
      <c r="U723" s="236" t="s">
        <v>4</v>
      </c>
      <c r="V723" s="236" t="s">
        <v>4</v>
      </c>
      <c r="W723" s="236" t="s">
        <v>4</v>
      </c>
      <c r="X723" s="291">
        <v>106.63757004705879</v>
      </c>
      <c r="Y723" s="236">
        <v>106.63757</v>
      </c>
    </row>
    <row r="724" spans="1:25">
      <c r="A724" s="32" t="s">
        <v>16</v>
      </c>
      <c r="B724" s="32" t="s">
        <v>4</v>
      </c>
      <c r="C724" s="328" t="s">
        <v>806</v>
      </c>
      <c r="D724" s="235">
        <v>26</v>
      </c>
      <c r="E724" s="48" t="s">
        <v>4</v>
      </c>
      <c r="F724" s="48" t="s">
        <v>806</v>
      </c>
      <c r="G724" s="48" t="s">
        <v>804</v>
      </c>
      <c r="H724" s="48" t="s">
        <v>802</v>
      </c>
      <c r="I724" s="48" t="s">
        <v>639</v>
      </c>
      <c r="J724" s="236" t="s">
        <v>4</v>
      </c>
      <c r="K724" s="236" t="s">
        <v>4</v>
      </c>
      <c r="L724" s="236" t="s">
        <v>4</v>
      </c>
      <c r="M724" s="236" t="s">
        <v>4</v>
      </c>
      <c r="N724" s="236">
        <v>105.79191230690407</v>
      </c>
      <c r="O724" s="236">
        <v>105.79191</v>
      </c>
      <c r="P724" s="236" t="s">
        <v>4</v>
      </c>
      <c r="Q724" s="236" t="s">
        <v>4</v>
      </c>
      <c r="R724" s="236" t="s">
        <v>4</v>
      </c>
      <c r="S724" s="236" t="s">
        <v>4</v>
      </c>
      <c r="T724" s="236" t="s">
        <v>4</v>
      </c>
      <c r="U724" s="236" t="s">
        <v>4</v>
      </c>
      <c r="V724" s="236" t="s">
        <v>4</v>
      </c>
      <c r="W724" s="236" t="s">
        <v>4</v>
      </c>
      <c r="X724" s="291">
        <v>105.79191230690407</v>
      </c>
      <c r="Y724" s="236">
        <v>105.79191</v>
      </c>
    </row>
    <row r="725" spans="1:25">
      <c r="A725" s="32" t="s">
        <v>19</v>
      </c>
      <c r="B725" s="32" t="s">
        <v>20</v>
      </c>
      <c r="C725" s="328" t="s">
        <v>808</v>
      </c>
      <c r="D725" s="235">
        <v>26</v>
      </c>
      <c r="E725" s="48" t="s">
        <v>808</v>
      </c>
      <c r="F725" s="48" t="s">
        <v>806</v>
      </c>
      <c r="G725" s="48" t="s">
        <v>804</v>
      </c>
      <c r="H725" s="48" t="s">
        <v>802</v>
      </c>
      <c r="I725" s="48" t="s">
        <v>639</v>
      </c>
      <c r="J725" s="236" t="s">
        <v>4</v>
      </c>
      <c r="K725" s="236" t="s">
        <v>4</v>
      </c>
      <c r="L725" s="236">
        <v>105.79191230690407</v>
      </c>
      <c r="M725" s="236">
        <v>105.79191</v>
      </c>
      <c r="N725" s="236" t="s">
        <v>4</v>
      </c>
      <c r="O725" s="236" t="s">
        <v>4</v>
      </c>
      <c r="P725" s="236" t="s">
        <v>4</v>
      </c>
      <c r="Q725" s="236" t="s">
        <v>4</v>
      </c>
      <c r="R725" s="236" t="s">
        <v>4</v>
      </c>
      <c r="S725" s="236" t="s">
        <v>4</v>
      </c>
      <c r="T725" s="236" t="s">
        <v>4</v>
      </c>
      <c r="U725" s="236" t="s">
        <v>4</v>
      </c>
      <c r="V725" s="236" t="s">
        <v>4</v>
      </c>
      <c r="W725" s="236" t="s">
        <v>4</v>
      </c>
      <c r="X725" s="291">
        <v>105.79191230690407</v>
      </c>
      <c r="Y725" s="236">
        <v>105.79191</v>
      </c>
    </row>
    <row r="726" spans="1:25">
      <c r="A726" s="32" t="s">
        <v>23</v>
      </c>
      <c r="B726" s="32" t="s">
        <v>20</v>
      </c>
      <c r="C726" s="328" t="s">
        <v>809</v>
      </c>
      <c r="D726" s="235">
        <v>14</v>
      </c>
      <c r="E726" s="48" t="s">
        <v>808</v>
      </c>
      <c r="F726" s="48" t="s">
        <v>806</v>
      </c>
      <c r="G726" s="48" t="s">
        <v>804</v>
      </c>
      <c r="H726" s="48" t="s">
        <v>802</v>
      </c>
      <c r="I726" s="48" t="s">
        <v>639</v>
      </c>
      <c r="J726" s="236">
        <v>109.75690590773465</v>
      </c>
      <c r="K726" s="236">
        <v>109.75691</v>
      </c>
      <c r="L726" s="236" t="s">
        <v>4</v>
      </c>
      <c r="M726" s="236" t="s">
        <v>4</v>
      </c>
      <c r="N726" s="236" t="s">
        <v>4</v>
      </c>
      <c r="O726" s="236" t="s">
        <v>4</v>
      </c>
      <c r="P726" s="236" t="s">
        <v>4</v>
      </c>
      <c r="Q726" s="236" t="s">
        <v>4</v>
      </c>
      <c r="R726" s="236" t="s">
        <v>4</v>
      </c>
      <c r="S726" s="236" t="s">
        <v>4</v>
      </c>
      <c r="T726" s="236" t="s">
        <v>4</v>
      </c>
      <c r="U726" s="236" t="s">
        <v>4</v>
      </c>
      <c r="V726" s="236" t="s">
        <v>4</v>
      </c>
      <c r="W726" s="236" t="s">
        <v>4</v>
      </c>
      <c r="X726" s="291">
        <v>109.75690590773465</v>
      </c>
      <c r="Y726" s="236">
        <v>109.75691</v>
      </c>
    </row>
    <row r="727" spans="1:25">
      <c r="A727" s="32" t="s">
        <v>23</v>
      </c>
      <c r="B727" s="32" t="s">
        <v>20</v>
      </c>
      <c r="C727" s="328" t="s">
        <v>810</v>
      </c>
      <c r="D727" s="235">
        <v>9</v>
      </c>
      <c r="E727" s="48" t="s">
        <v>808</v>
      </c>
      <c r="F727" s="48" t="s">
        <v>806</v>
      </c>
      <c r="G727" s="48" t="s">
        <v>804</v>
      </c>
      <c r="H727" s="48" t="s">
        <v>802</v>
      </c>
      <c r="I727" s="48" t="s">
        <v>639</v>
      </c>
      <c r="J727" s="236">
        <v>92.241592943398501</v>
      </c>
      <c r="K727" s="236">
        <v>92.241590000000002</v>
      </c>
      <c r="L727" s="236" t="s">
        <v>4</v>
      </c>
      <c r="M727" s="236" t="s">
        <v>4</v>
      </c>
      <c r="N727" s="236" t="s">
        <v>4</v>
      </c>
      <c r="O727" s="236" t="s">
        <v>4</v>
      </c>
      <c r="P727" s="236" t="s">
        <v>4</v>
      </c>
      <c r="Q727" s="236" t="s">
        <v>4</v>
      </c>
      <c r="R727" s="236" t="s">
        <v>4</v>
      </c>
      <c r="S727" s="236" t="s">
        <v>4</v>
      </c>
      <c r="T727" s="236" t="s">
        <v>4</v>
      </c>
      <c r="U727" s="236" t="s">
        <v>4</v>
      </c>
      <c r="V727" s="236" t="s">
        <v>4</v>
      </c>
      <c r="W727" s="236" t="s">
        <v>4</v>
      </c>
      <c r="X727" s="291">
        <v>92.241592943398501</v>
      </c>
      <c r="Y727" s="236">
        <v>92.241590000000002</v>
      </c>
    </row>
    <row r="728" spans="1:25">
      <c r="A728" s="32" t="s">
        <v>23</v>
      </c>
      <c r="B728" s="32" t="s">
        <v>20</v>
      </c>
      <c r="C728" s="328" t="s">
        <v>811</v>
      </c>
      <c r="D728" s="235">
        <v>1</v>
      </c>
      <c r="E728" s="48" t="s">
        <v>808</v>
      </c>
      <c r="F728" s="48" t="s">
        <v>806</v>
      </c>
      <c r="G728" s="48" t="s">
        <v>804</v>
      </c>
      <c r="H728" s="48" t="s">
        <v>802</v>
      </c>
      <c r="I728" s="48" t="s">
        <v>639</v>
      </c>
      <c r="J728" s="236">
        <v>91.713870122257305</v>
      </c>
      <c r="K728" s="236">
        <v>91.71387</v>
      </c>
      <c r="L728" s="236" t="s">
        <v>4</v>
      </c>
      <c r="M728" s="236" t="s">
        <v>4</v>
      </c>
      <c r="N728" s="236" t="s">
        <v>4</v>
      </c>
      <c r="O728" s="236" t="s">
        <v>4</v>
      </c>
      <c r="P728" s="236" t="s">
        <v>4</v>
      </c>
      <c r="Q728" s="236" t="s">
        <v>4</v>
      </c>
      <c r="R728" s="236" t="s">
        <v>4</v>
      </c>
      <c r="S728" s="236" t="s">
        <v>4</v>
      </c>
      <c r="T728" s="236" t="s">
        <v>4</v>
      </c>
      <c r="U728" s="236" t="s">
        <v>4</v>
      </c>
      <c r="V728" s="236" t="s">
        <v>4</v>
      </c>
      <c r="W728" s="236" t="s">
        <v>4</v>
      </c>
      <c r="X728" s="291">
        <v>91.713870122257305</v>
      </c>
      <c r="Y728" s="236">
        <v>91.71387</v>
      </c>
    </row>
    <row r="729" spans="1:25">
      <c r="A729" s="32" t="s">
        <v>23</v>
      </c>
      <c r="B729" s="32" t="s">
        <v>20</v>
      </c>
      <c r="C729" s="328" t="s">
        <v>812</v>
      </c>
      <c r="D729" s="235">
        <v>2</v>
      </c>
      <c r="E729" s="48" t="s">
        <v>808</v>
      </c>
      <c r="F729" s="48" t="s">
        <v>806</v>
      </c>
      <c r="G729" s="48" t="s">
        <v>804</v>
      </c>
      <c r="H729" s="48" t="s">
        <v>802</v>
      </c>
      <c r="I729" s="48" t="s">
        <v>639</v>
      </c>
      <c r="J729" s="236">
        <v>146.05241532918834</v>
      </c>
      <c r="K729" s="236">
        <v>146.05242000000001</v>
      </c>
      <c r="L729" s="236" t="s">
        <v>4</v>
      </c>
      <c r="M729" s="236" t="s">
        <v>4</v>
      </c>
      <c r="N729" s="236" t="s">
        <v>4</v>
      </c>
      <c r="O729" s="236" t="s">
        <v>4</v>
      </c>
      <c r="P729" s="236" t="s">
        <v>4</v>
      </c>
      <c r="Q729" s="236" t="s">
        <v>4</v>
      </c>
      <c r="R729" s="236" t="s">
        <v>4</v>
      </c>
      <c r="S729" s="236" t="s">
        <v>4</v>
      </c>
      <c r="T729" s="236" t="s">
        <v>4</v>
      </c>
      <c r="U729" s="236" t="s">
        <v>4</v>
      </c>
      <c r="V729" s="236" t="s">
        <v>4</v>
      </c>
      <c r="W729" s="236" t="s">
        <v>4</v>
      </c>
      <c r="X729" s="291">
        <v>146.05241532918834</v>
      </c>
      <c r="Y729" s="236">
        <v>146.05242000000001</v>
      </c>
    </row>
    <row r="730" spans="1:25">
      <c r="A730" s="32" t="s">
        <v>16</v>
      </c>
      <c r="B730" s="32" t="s">
        <v>4</v>
      </c>
      <c r="C730" s="328" t="s">
        <v>813</v>
      </c>
      <c r="D730" s="235">
        <v>26</v>
      </c>
      <c r="E730" s="48" t="s">
        <v>4</v>
      </c>
      <c r="F730" s="48" t="s">
        <v>813</v>
      </c>
      <c r="G730" s="48" t="s">
        <v>804</v>
      </c>
      <c r="H730" s="48" t="s">
        <v>802</v>
      </c>
      <c r="I730" s="48" t="s">
        <v>639</v>
      </c>
      <c r="J730" s="236" t="s">
        <v>4</v>
      </c>
      <c r="K730" s="236" t="s">
        <v>4</v>
      </c>
      <c r="L730" s="236" t="s">
        <v>4</v>
      </c>
      <c r="M730" s="236" t="s">
        <v>4</v>
      </c>
      <c r="N730" s="236">
        <v>102.93023226050326</v>
      </c>
      <c r="O730" s="236">
        <v>102.93022999999999</v>
      </c>
      <c r="P730" s="236" t="s">
        <v>4</v>
      </c>
      <c r="Q730" s="236" t="s">
        <v>4</v>
      </c>
      <c r="R730" s="236" t="s">
        <v>4</v>
      </c>
      <c r="S730" s="236" t="s">
        <v>4</v>
      </c>
      <c r="T730" s="236" t="s">
        <v>4</v>
      </c>
      <c r="U730" s="236" t="s">
        <v>4</v>
      </c>
      <c r="V730" s="236" t="s">
        <v>4</v>
      </c>
      <c r="W730" s="236" t="s">
        <v>4</v>
      </c>
      <c r="X730" s="291">
        <v>102.93023226050326</v>
      </c>
      <c r="Y730" s="236">
        <v>102.93022999999999</v>
      </c>
    </row>
    <row r="731" spans="1:25">
      <c r="A731" s="32" t="s">
        <v>19</v>
      </c>
      <c r="B731" s="32" t="s">
        <v>20</v>
      </c>
      <c r="C731" s="328" t="s">
        <v>815</v>
      </c>
      <c r="D731" s="235">
        <v>26</v>
      </c>
      <c r="E731" s="48" t="s">
        <v>815</v>
      </c>
      <c r="F731" s="48" t="s">
        <v>813</v>
      </c>
      <c r="G731" s="48" t="s">
        <v>804</v>
      </c>
      <c r="H731" s="48" t="s">
        <v>802</v>
      </c>
      <c r="I731" s="48" t="s">
        <v>639</v>
      </c>
      <c r="J731" s="236" t="s">
        <v>4</v>
      </c>
      <c r="K731" s="236" t="s">
        <v>4</v>
      </c>
      <c r="L731" s="236">
        <v>102.93023226050326</v>
      </c>
      <c r="M731" s="236">
        <v>102.93022999999999</v>
      </c>
      <c r="N731" s="236" t="s">
        <v>4</v>
      </c>
      <c r="O731" s="236" t="s">
        <v>4</v>
      </c>
      <c r="P731" s="236" t="s">
        <v>4</v>
      </c>
      <c r="Q731" s="236" t="s">
        <v>4</v>
      </c>
      <c r="R731" s="236" t="s">
        <v>4</v>
      </c>
      <c r="S731" s="236" t="s">
        <v>4</v>
      </c>
      <c r="T731" s="236" t="s">
        <v>4</v>
      </c>
      <c r="U731" s="236" t="s">
        <v>4</v>
      </c>
      <c r="V731" s="236" t="s">
        <v>4</v>
      </c>
      <c r="W731" s="236" t="s">
        <v>4</v>
      </c>
      <c r="X731" s="291">
        <v>102.93023226050326</v>
      </c>
      <c r="Y731" s="236">
        <v>102.93022999999999</v>
      </c>
    </row>
    <row r="732" spans="1:25">
      <c r="A732" s="32" t="s">
        <v>23</v>
      </c>
      <c r="B732" s="32" t="s">
        <v>20</v>
      </c>
      <c r="C732" s="328" t="s">
        <v>816</v>
      </c>
      <c r="D732" s="235">
        <v>17</v>
      </c>
      <c r="E732" s="48" t="s">
        <v>815</v>
      </c>
      <c r="F732" s="48" t="s">
        <v>813</v>
      </c>
      <c r="G732" s="48" t="s">
        <v>804</v>
      </c>
      <c r="H732" s="48" t="s">
        <v>802</v>
      </c>
      <c r="I732" s="48" t="s">
        <v>639</v>
      </c>
      <c r="J732" s="236">
        <v>102.4175431804676</v>
      </c>
      <c r="K732" s="236">
        <v>102.41754</v>
      </c>
      <c r="L732" s="236" t="s">
        <v>4</v>
      </c>
      <c r="M732" s="236" t="s">
        <v>4</v>
      </c>
      <c r="N732" s="236" t="s">
        <v>4</v>
      </c>
      <c r="O732" s="236" t="s">
        <v>4</v>
      </c>
      <c r="P732" s="236" t="s">
        <v>4</v>
      </c>
      <c r="Q732" s="236" t="s">
        <v>4</v>
      </c>
      <c r="R732" s="236" t="s">
        <v>4</v>
      </c>
      <c r="S732" s="236" t="s">
        <v>4</v>
      </c>
      <c r="T732" s="236" t="s">
        <v>4</v>
      </c>
      <c r="U732" s="236" t="s">
        <v>4</v>
      </c>
      <c r="V732" s="236" t="s">
        <v>4</v>
      </c>
      <c r="W732" s="236" t="s">
        <v>4</v>
      </c>
      <c r="X732" s="291">
        <v>102.4175431804676</v>
      </c>
      <c r="Y732" s="236">
        <v>102.41754</v>
      </c>
    </row>
    <row r="733" spans="1:25">
      <c r="A733" s="32" t="s">
        <v>23</v>
      </c>
      <c r="B733" s="32" t="s">
        <v>20</v>
      </c>
      <c r="C733" s="328" t="s">
        <v>817</v>
      </c>
      <c r="D733" s="235">
        <v>4</v>
      </c>
      <c r="E733" s="48" t="s">
        <v>815</v>
      </c>
      <c r="F733" s="48" t="s">
        <v>813</v>
      </c>
      <c r="G733" s="48" t="s">
        <v>804</v>
      </c>
      <c r="H733" s="48" t="s">
        <v>802</v>
      </c>
      <c r="I733" s="48" t="s">
        <v>639</v>
      </c>
      <c r="J733" s="236">
        <v>90.509490406588654</v>
      </c>
      <c r="K733" s="236">
        <v>90.50949</v>
      </c>
      <c r="L733" s="236" t="s">
        <v>4</v>
      </c>
      <c r="M733" s="236" t="s">
        <v>4</v>
      </c>
      <c r="N733" s="236" t="s">
        <v>4</v>
      </c>
      <c r="O733" s="236" t="s">
        <v>4</v>
      </c>
      <c r="P733" s="236" t="s">
        <v>4</v>
      </c>
      <c r="Q733" s="236" t="s">
        <v>4</v>
      </c>
      <c r="R733" s="236" t="s">
        <v>4</v>
      </c>
      <c r="S733" s="236" t="s">
        <v>4</v>
      </c>
      <c r="T733" s="236" t="s">
        <v>4</v>
      </c>
      <c r="U733" s="236" t="s">
        <v>4</v>
      </c>
      <c r="V733" s="236" t="s">
        <v>4</v>
      </c>
      <c r="W733" s="236" t="s">
        <v>4</v>
      </c>
      <c r="X733" s="291">
        <v>90.509490406588654</v>
      </c>
      <c r="Y733" s="236">
        <v>90.50949</v>
      </c>
    </row>
    <row r="734" spans="1:25">
      <c r="A734" s="32" t="s">
        <v>23</v>
      </c>
      <c r="B734" s="32" t="s">
        <v>20</v>
      </c>
      <c r="C734" s="328" t="s">
        <v>818</v>
      </c>
      <c r="D734" s="235">
        <v>2</v>
      </c>
      <c r="E734" s="48" t="s">
        <v>815</v>
      </c>
      <c r="F734" s="48" t="s">
        <v>813</v>
      </c>
      <c r="G734" s="48" t="s">
        <v>804</v>
      </c>
      <c r="H734" s="48" t="s">
        <v>802</v>
      </c>
      <c r="I734" s="48" t="s">
        <v>639</v>
      </c>
      <c r="J734" s="236">
        <v>96.97416498021596</v>
      </c>
      <c r="K734" s="236">
        <v>96.974159999999998</v>
      </c>
      <c r="L734" s="236" t="s">
        <v>4</v>
      </c>
      <c r="M734" s="236" t="s">
        <v>4</v>
      </c>
      <c r="N734" s="236" t="s">
        <v>4</v>
      </c>
      <c r="O734" s="236" t="s">
        <v>4</v>
      </c>
      <c r="P734" s="236" t="s">
        <v>4</v>
      </c>
      <c r="Q734" s="236" t="s">
        <v>4</v>
      </c>
      <c r="R734" s="236" t="s">
        <v>4</v>
      </c>
      <c r="S734" s="236" t="s">
        <v>4</v>
      </c>
      <c r="T734" s="236" t="s">
        <v>4</v>
      </c>
      <c r="U734" s="236" t="s">
        <v>4</v>
      </c>
      <c r="V734" s="236" t="s">
        <v>4</v>
      </c>
      <c r="W734" s="236" t="s">
        <v>4</v>
      </c>
      <c r="X734" s="291">
        <v>96.97416498021596</v>
      </c>
      <c r="Y734" s="236">
        <v>96.974159999999998</v>
      </c>
    </row>
    <row r="735" spans="1:25">
      <c r="A735" s="32" t="s">
        <v>23</v>
      </c>
      <c r="B735" s="32" t="s">
        <v>20</v>
      </c>
      <c r="C735" s="328" t="s">
        <v>819</v>
      </c>
      <c r="D735" s="235">
        <v>3</v>
      </c>
      <c r="E735" s="48" t="s">
        <v>815</v>
      </c>
      <c r="F735" s="48" t="s">
        <v>813</v>
      </c>
      <c r="G735" s="48" t="s">
        <v>804</v>
      </c>
      <c r="H735" s="48" t="s">
        <v>802</v>
      </c>
      <c r="I735" s="48" t="s">
        <v>639</v>
      </c>
      <c r="J735" s="236">
        <v>126.36717103944977</v>
      </c>
      <c r="K735" s="236">
        <v>126.36717</v>
      </c>
      <c r="L735" s="236" t="s">
        <v>4</v>
      </c>
      <c r="M735" s="236" t="s">
        <v>4</v>
      </c>
      <c r="N735" s="236" t="s">
        <v>4</v>
      </c>
      <c r="O735" s="236" t="s">
        <v>4</v>
      </c>
      <c r="P735" s="236" t="s">
        <v>4</v>
      </c>
      <c r="Q735" s="236" t="s">
        <v>4</v>
      </c>
      <c r="R735" s="236" t="s">
        <v>4</v>
      </c>
      <c r="S735" s="236" t="s">
        <v>4</v>
      </c>
      <c r="T735" s="236" t="s">
        <v>4</v>
      </c>
      <c r="U735" s="236" t="s">
        <v>4</v>
      </c>
      <c r="V735" s="236" t="s">
        <v>4</v>
      </c>
      <c r="W735" s="236" t="s">
        <v>4</v>
      </c>
      <c r="X735" s="291">
        <v>126.36717103944977</v>
      </c>
      <c r="Y735" s="236">
        <v>126.36717</v>
      </c>
    </row>
    <row r="736" spans="1:25">
      <c r="A736" s="32" t="s">
        <v>16</v>
      </c>
      <c r="B736" s="32" t="s">
        <v>4</v>
      </c>
      <c r="C736" s="328" t="s">
        <v>820</v>
      </c>
      <c r="D736" s="235">
        <v>16</v>
      </c>
      <c r="E736" s="48" t="s">
        <v>4</v>
      </c>
      <c r="F736" s="48" t="s">
        <v>820</v>
      </c>
      <c r="G736" s="48" t="s">
        <v>804</v>
      </c>
      <c r="H736" s="48" t="s">
        <v>802</v>
      </c>
      <c r="I736" s="48" t="s">
        <v>639</v>
      </c>
      <c r="J736" s="236" t="s">
        <v>4</v>
      </c>
      <c r="K736" s="236" t="s">
        <v>4</v>
      </c>
      <c r="L736" s="236" t="s">
        <v>4</v>
      </c>
      <c r="M736" s="236" t="s">
        <v>4</v>
      </c>
      <c r="N736" s="236">
        <v>114.03618777796291</v>
      </c>
      <c r="O736" s="236">
        <v>114.03619</v>
      </c>
      <c r="P736" s="236" t="s">
        <v>4</v>
      </c>
      <c r="Q736" s="236" t="s">
        <v>4</v>
      </c>
      <c r="R736" s="236" t="s">
        <v>4</v>
      </c>
      <c r="S736" s="236" t="s">
        <v>4</v>
      </c>
      <c r="T736" s="236" t="s">
        <v>4</v>
      </c>
      <c r="U736" s="236" t="s">
        <v>4</v>
      </c>
      <c r="V736" s="236" t="s">
        <v>4</v>
      </c>
      <c r="W736" s="236" t="s">
        <v>4</v>
      </c>
      <c r="X736" s="291">
        <v>114.03618777796291</v>
      </c>
      <c r="Y736" s="236">
        <v>114.03619</v>
      </c>
    </row>
    <row r="737" spans="1:25">
      <c r="A737" s="32" t="s">
        <v>19</v>
      </c>
      <c r="B737" s="32" t="s">
        <v>32</v>
      </c>
      <c r="C737" s="328" t="s">
        <v>822</v>
      </c>
      <c r="D737" s="235">
        <v>11</v>
      </c>
      <c r="E737" s="48" t="s">
        <v>822</v>
      </c>
      <c r="F737" s="48" t="s">
        <v>820</v>
      </c>
      <c r="G737" s="48" t="s">
        <v>804</v>
      </c>
      <c r="H737" s="48" t="s">
        <v>802</v>
      </c>
      <c r="I737" s="48" t="s">
        <v>639</v>
      </c>
      <c r="J737" s="236" t="s">
        <v>4</v>
      </c>
      <c r="K737" s="236" t="s">
        <v>4</v>
      </c>
      <c r="L737" s="236">
        <v>116.45851518043628</v>
      </c>
      <c r="M737" s="236">
        <v>116.45851999999999</v>
      </c>
      <c r="N737" s="236" t="s">
        <v>4</v>
      </c>
      <c r="O737" s="236" t="s">
        <v>4</v>
      </c>
      <c r="P737" s="236" t="s">
        <v>4</v>
      </c>
      <c r="Q737" s="236" t="s">
        <v>4</v>
      </c>
      <c r="R737" s="236" t="s">
        <v>4</v>
      </c>
      <c r="S737" s="236" t="s">
        <v>4</v>
      </c>
      <c r="T737" s="236" t="s">
        <v>4</v>
      </c>
      <c r="U737" s="236" t="s">
        <v>4</v>
      </c>
      <c r="V737" s="236" t="s">
        <v>4</v>
      </c>
      <c r="W737" s="236" t="s">
        <v>4</v>
      </c>
      <c r="X737" s="291">
        <v>116.45851518043628</v>
      </c>
      <c r="Y737" s="236">
        <v>116.45851999999999</v>
      </c>
    </row>
    <row r="738" spans="1:25">
      <c r="A738" s="32" t="s">
        <v>23</v>
      </c>
      <c r="B738" s="32" t="s">
        <v>32</v>
      </c>
      <c r="C738" s="328" t="s">
        <v>823</v>
      </c>
      <c r="D738" s="235">
        <v>3.3166199999999999</v>
      </c>
      <c r="E738" s="48" t="s">
        <v>822</v>
      </c>
      <c r="F738" s="48" t="s">
        <v>820</v>
      </c>
      <c r="G738" s="48" t="s">
        <v>804</v>
      </c>
      <c r="H738" s="48" t="s">
        <v>802</v>
      </c>
      <c r="I738" s="48" t="s">
        <v>639</v>
      </c>
      <c r="J738" s="236">
        <v>126.57531035373516</v>
      </c>
      <c r="K738" s="236">
        <v>126.57531</v>
      </c>
      <c r="L738" s="236" t="s">
        <v>4</v>
      </c>
      <c r="M738" s="236" t="s">
        <v>4</v>
      </c>
      <c r="N738" s="236" t="s">
        <v>4</v>
      </c>
      <c r="O738" s="236" t="s">
        <v>4</v>
      </c>
      <c r="P738" s="236" t="s">
        <v>4</v>
      </c>
      <c r="Q738" s="236" t="s">
        <v>4</v>
      </c>
      <c r="R738" s="236" t="s">
        <v>4</v>
      </c>
      <c r="S738" s="236" t="s">
        <v>4</v>
      </c>
      <c r="T738" s="236" t="s">
        <v>4</v>
      </c>
      <c r="U738" s="236" t="s">
        <v>4</v>
      </c>
      <c r="V738" s="236" t="s">
        <v>4</v>
      </c>
      <c r="W738" s="236" t="s">
        <v>4</v>
      </c>
      <c r="X738" s="291">
        <v>126.57531035373516</v>
      </c>
      <c r="Y738" s="236">
        <v>126.57531</v>
      </c>
    </row>
    <row r="739" spans="1:25">
      <c r="A739" s="32" t="s">
        <v>23</v>
      </c>
      <c r="B739" s="32" t="s">
        <v>32</v>
      </c>
      <c r="C739" s="328" t="s">
        <v>824</v>
      </c>
      <c r="D739" s="235">
        <v>3.3166199999999999</v>
      </c>
      <c r="E739" s="48" t="s">
        <v>822</v>
      </c>
      <c r="F739" s="48" t="s">
        <v>820</v>
      </c>
      <c r="G739" s="48" t="s">
        <v>804</v>
      </c>
      <c r="H739" s="48" t="s">
        <v>802</v>
      </c>
      <c r="I739" s="48" t="s">
        <v>639</v>
      </c>
      <c r="J739" s="236">
        <v>107.15032592161195</v>
      </c>
      <c r="K739" s="236">
        <v>107.15033</v>
      </c>
      <c r="L739" s="236" t="s">
        <v>4</v>
      </c>
      <c r="M739" s="236" t="s">
        <v>4</v>
      </c>
      <c r="N739" s="236" t="s">
        <v>4</v>
      </c>
      <c r="O739" s="236" t="s">
        <v>4</v>
      </c>
      <c r="P739" s="236" t="s">
        <v>4</v>
      </c>
      <c r="Q739" s="236" t="s">
        <v>4</v>
      </c>
      <c r="R739" s="236" t="s">
        <v>4</v>
      </c>
      <c r="S739" s="236" t="s">
        <v>4</v>
      </c>
      <c r="T739" s="236" t="s">
        <v>4</v>
      </c>
      <c r="U739" s="236" t="s">
        <v>4</v>
      </c>
      <c r="V739" s="236" t="s">
        <v>4</v>
      </c>
      <c r="W739" s="236" t="s">
        <v>4</v>
      </c>
      <c r="X739" s="291">
        <v>107.15032592161195</v>
      </c>
      <c r="Y739" s="236">
        <v>107.15033</v>
      </c>
    </row>
    <row r="740" spans="1:25">
      <c r="A740" s="32" t="s">
        <v>19</v>
      </c>
      <c r="B740" s="32" t="s">
        <v>32</v>
      </c>
      <c r="C740" s="328" t="s">
        <v>825</v>
      </c>
      <c r="D740" s="235">
        <v>5</v>
      </c>
      <c r="E740" s="48" t="s">
        <v>825</v>
      </c>
      <c r="F740" s="48" t="s">
        <v>820</v>
      </c>
      <c r="G740" s="48" t="s">
        <v>804</v>
      </c>
      <c r="H740" s="48" t="s">
        <v>802</v>
      </c>
      <c r="I740" s="48" t="s">
        <v>639</v>
      </c>
      <c r="J740" s="236" t="s">
        <v>4</v>
      </c>
      <c r="K740" s="236" t="s">
        <v>4</v>
      </c>
      <c r="L740" s="236">
        <v>108.70706749252149</v>
      </c>
      <c r="M740" s="236">
        <v>108.70707</v>
      </c>
      <c r="N740" s="236" t="s">
        <v>4</v>
      </c>
      <c r="O740" s="236" t="s">
        <v>4</v>
      </c>
      <c r="P740" s="236" t="s">
        <v>4</v>
      </c>
      <c r="Q740" s="236" t="s">
        <v>4</v>
      </c>
      <c r="R740" s="236" t="s">
        <v>4</v>
      </c>
      <c r="S740" s="236" t="s">
        <v>4</v>
      </c>
      <c r="T740" s="236" t="s">
        <v>4</v>
      </c>
      <c r="U740" s="236" t="s">
        <v>4</v>
      </c>
      <c r="V740" s="236" t="s">
        <v>4</v>
      </c>
      <c r="W740" s="236" t="s">
        <v>4</v>
      </c>
      <c r="X740" s="291">
        <v>108.70706749252149</v>
      </c>
      <c r="Y740" s="236">
        <v>108.70707</v>
      </c>
    </row>
    <row r="741" spans="1:25">
      <c r="A741" s="32" t="s">
        <v>23</v>
      </c>
      <c r="B741" s="32" t="s">
        <v>32</v>
      </c>
      <c r="C741" s="328" t="s">
        <v>826</v>
      </c>
      <c r="D741" s="235">
        <v>2.2360699999999998</v>
      </c>
      <c r="E741" s="48" t="s">
        <v>825</v>
      </c>
      <c r="F741" s="48" t="s">
        <v>820</v>
      </c>
      <c r="G741" s="48" t="s">
        <v>804</v>
      </c>
      <c r="H741" s="48" t="s">
        <v>802</v>
      </c>
      <c r="I741" s="48" t="s">
        <v>639</v>
      </c>
      <c r="J741" s="236">
        <v>108.30091074912384</v>
      </c>
      <c r="K741" s="236">
        <v>108.30091</v>
      </c>
      <c r="L741" s="236" t="s">
        <v>4</v>
      </c>
      <c r="M741" s="236" t="s">
        <v>4</v>
      </c>
      <c r="N741" s="236" t="s">
        <v>4</v>
      </c>
      <c r="O741" s="236" t="s">
        <v>4</v>
      </c>
      <c r="P741" s="236" t="s">
        <v>4</v>
      </c>
      <c r="Q741" s="236" t="s">
        <v>4</v>
      </c>
      <c r="R741" s="236" t="s">
        <v>4</v>
      </c>
      <c r="S741" s="236" t="s">
        <v>4</v>
      </c>
      <c r="T741" s="236" t="s">
        <v>4</v>
      </c>
      <c r="U741" s="236" t="s">
        <v>4</v>
      </c>
      <c r="V741" s="236" t="s">
        <v>4</v>
      </c>
      <c r="W741" s="236" t="s">
        <v>4</v>
      </c>
      <c r="X741" s="291">
        <v>108.30091074912384</v>
      </c>
      <c r="Y741" s="236">
        <v>108.30091</v>
      </c>
    </row>
    <row r="742" spans="1:25">
      <c r="A742" s="32" t="s">
        <v>23</v>
      </c>
      <c r="B742" s="32" t="s">
        <v>32</v>
      </c>
      <c r="C742" s="328" t="s">
        <v>827</v>
      </c>
      <c r="D742" s="235">
        <v>2.2360699999999998</v>
      </c>
      <c r="E742" s="48" t="s">
        <v>825</v>
      </c>
      <c r="F742" s="48" t="s">
        <v>820</v>
      </c>
      <c r="G742" s="48" t="s">
        <v>804</v>
      </c>
      <c r="H742" s="48" t="s">
        <v>802</v>
      </c>
      <c r="I742" s="48" t="s">
        <v>639</v>
      </c>
      <c r="J742" s="236">
        <v>109.1147474299446</v>
      </c>
      <c r="K742" s="236">
        <v>109.11475</v>
      </c>
      <c r="L742" s="236" t="s">
        <v>4</v>
      </c>
      <c r="M742" s="236" t="s">
        <v>4</v>
      </c>
      <c r="N742" s="236" t="s">
        <v>4</v>
      </c>
      <c r="O742" s="236" t="s">
        <v>4</v>
      </c>
      <c r="P742" s="236" t="s">
        <v>4</v>
      </c>
      <c r="Q742" s="236" t="s">
        <v>4</v>
      </c>
      <c r="R742" s="236" t="s">
        <v>4</v>
      </c>
      <c r="S742" s="236" t="s">
        <v>4</v>
      </c>
      <c r="T742" s="236" t="s">
        <v>4</v>
      </c>
      <c r="U742" s="236" t="s">
        <v>4</v>
      </c>
      <c r="V742" s="236" t="s">
        <v>4</v>
      </c>
      <c r="W742" s="236" t="s">
        <v>4</v>
      </c>
      <c r="X742" s="291">
        <v>109.1147474299446</v>
      </c>
      <c r="Y742" s="236">
        <v>109.11475</v>
      </c>
    </row>
    <row r="743" spans="1:25">
      <c r="A743" s="32" t="s">
        <v>7</v>
      </c>
      <c r="B743" s="32" t="s">
        <v>4</v>
      </c>
      <c r="C743" s="328" t="s">
        <v>828</v>
      </c>
      <c r="D743" s="235">
        <v>1170</v>
      </c>
      <c r="E743" s="48" t="s">
        <v>4</v>
      </c>
      <c r="F743" s="48" t="s">
        <v>4</v>
      </c>
      <c r="G743" s="48" t="s">
        <v>4</v>
      </c>
      <c r="H743" s="48" t="s">
        <v>4</v>
      </c>
      <c r="I743" s="48" t="s">
        <v>828</v>
      </c>
      <c r="J743" s="236" t="s">
        <v>4</v>
      </c>
      <c r="K743" s="236" t="s">
        <v>4</v>
      </c>
      <c r="L743" s="236" t="s">
        <v>4</v>
      </c>
      <c r="M743" s="236" t="s">
        <v>4</v>
      </c>
      <c r="N743" s="236" t="s">
        <v>4</v>
      </c>
      <c r="O743" s="236" t="s">
        <v>4</v>
      </c>
      <c r="P743" s="236" t="s">
        <v>4</v>
      </c>
      <c r="Q743" s="236" t="s">
        <v>4</v>
      </c>
      <c r="R743" s="236" t="s">
        <v>4</v>
      </c>
      <c r="S743" s="236" t="s">
        <v>4</v>
      </c>
      <c r="T743" s="236">
        <v>94.116632546531036</v>
      </c>
      <c r="U743" s="236">
        <v>94.116630000000001</v>
      </c>
      <c r="V743" s="236" t="s">
        <v>4</v>
      </c>
      <c r="W743" s="236" t="s">
        <v>4</v>
      </c>
      <c r="X743" s="291">
        <v>94.116632546531036</v>
      </c>
      <c r="Y743" s="236">
        <v>94.116630000000001</v>
      </c>
    </row>
    <row r="744" spans="1:25">
      <c r="A744" s="32" t="s">
        <v>10</v>
      </c>
      <c r="B744" s="32" t="s">
        <v>4</v>
      </c>
      <c r="C744" s="328" t="s">
        <v>830</v>
      </c>
      <c r="D744" s="235">
        <v>238</v>
      </c>
      <c r="E744" s="48" t="s">
        <v>4</v>
      </c>
      <c r="F744" s="48" t="s">
        <v>4</v>
      </c>
      <c r="G744" s="48" t="s">
        <v>4</v>
      </c>
      <c r="H744" s="48" t="s">
        <v>830</v>
      </c>
      <c r="I744" s="48" t="s">
        <v>828</v>
      </c>
      <c r="J744" s="236" t="s">
        <v>4</v>
      </c>
      <c r="K744" s="236" t="s">
        <v>4</v>
      </c>
      <c r="L744" s="236" t="s">
        <v>4</v>
      </c>
      <c r="M744" s="236" t="s">
        <v>4</v>
      </c>
      <c r="N744" s="236" t="s">
        <v>4</v>
      </c>
      <c r="O744" s="236" t="s">
        <v>4</v>
      </c>
      <c r="P744" s="236" t="s">
        <v>4</v>
      </c>
      <c r="Q744" s="236" t="s">
        <v>4</v>
      </c>
      <c r="R744" s="236">
        <v>73.212431856915444</v>
      </c>
      <c r="S744" s="236">
        <v>73.212429999999998</v>
      </c>
      <c r="T744" s="236" t="s">
        <v>4</v>
      </c>
      <c r="U744" s="236" t="s">
        <v>4</v>
      </c>
      <c r="V744" s="236" t="s">
        <v>4</v>
      </c>
      <c r="W744" s="236" t="s">
        <v>4</v>
      </c>
      <c r="X744" s="291">
        <v>73.212431856915444</v>
      </c>
      <c r="Y744" s="236">
        <v>73.212429999999998</v>
      </c>
    </row>
    <row r="745" spans="1:25">
      <c r="A745" s="32" t="s">
        <v>13</v>
      </c>
      <c r="B745" s="32" t="s">
        <v>4</v>
      </c>
      <c r="C745" s="328" t="s">
        <v>832</v>
      </c>
      <c r="D745" s="235">
        <v>238</v>
      </c>
      <c r="E745" s="48" t="s">
        <v>4</v>
      </c>
      <c r="F745" s="48" t="s">
        <v>4</v>
      </c>
      <c r="G745" s="48" t="s">
        <v>832</v>
      </c>
      <c r="H745" s="48" t="s">
        <v>830</v>
      </c>
      <c r="I745" s="48" t="s">
        <v>828</v>
      </c>
      <c r="J745" s="236" t="s">
        <v>4</v>
      </c>
      <c r="K745" s="236" t="s">
        <v>4</v>
      </c>
      <c r="L745" s="236" t="s">
        <v>4</v>
      </c>
      <c r="M745" s="236" t="s">
        <v>4</v>
      </c>
      <c r="N745" s="236" t="s">
        <v>4</v>
      </c>
      <c r="O745" s="236" t="s">
        <v>4</v>
      </c>
      <c r="P745" s="236">
        <v>73.212431856915444</v>
      </c>
      <c r="Q745" s="236">
        <v>73.212429999999998</v>
      </c>
      <c r="R745" s="236" t="s">
        <v>4</v>
      </c>
      <c r="S745" s="236" t="s">
        <v>4</v>
      </c>
      <c r="T745" s="236" t="s">
        <v>4</v>
      </c>
      <c r="U745" s="236" t="s">
        <v>4</v>
      </c>
      <c r="V745" s="236" t="s">
        <v>4</v>
      </c>
      <c r="W745" s="236" t="s">
        <v>4</v>
      </c>
      <c r="X745" s="291">
        <v>73.212431856915444</v>
      </c>
      <c r="Y745" s="236">
        <v>73.212429999999998</v>
      </c>
    </row>
    <row r="746" spans="1:25">
      <c r="A746" s="32" t="s">
        <v>16</v>
      </c>
      <c r="B746" s="32" t="s">
        <v>4</v>
      </c>
      <c r="C746" s="328" t="s">
        <v>834</v>
      </c>
      <c r="D746" s="235">
        <v>238</v>
      </c>
      <c r="E746" s="48" t="s">
        <v>4</v>
      </c>
      <c r="F746" s="48" t="s">
        <v>834</v>
      </c>
      <c r="G746" s="48" t="s">
        <v>832</v>
      </c>
      <c r="H746" s="48" t="s">
        <v>830</v>
      </c>
      <c r="I746" s="48" t="s">
        <v>828</v>
      </c>
      <c r="J746" s="236" t="s">
        <v>4</v>
      </c>
      <c r="K746" s="236" t="s">
        <v>4</v>
      </c>
      <c r="L746" s="236" t="s">
        <v>4</v>
      </c>
      <c r="M746" s="236" t="s">
        <v>4</v>
      </c>
      <c r="N746" s="236">
        <v>73.212431856915444</v>
      </c>
      <c r="O746" s="236">
        <v>73.212429999999998</v>
      </c>
      <c r="P746" s="236" t="s">
        <v>4</v>
      </c>
      <c r="Q746" s="236" t="s">
        <v>4</v>
      </c>
      <c r="R746" s="236" t="s">
        <v>4</v>
      </c>
      <c r="S746" s="236" t="s">
        <v>4</v>
      </c>
      <c r="T746" s="236" t="s">
        <v>4</v>
      </c>
      <c r="U746" s="236" t="s">
        <v>4</v>
      </c>
      <c r="V746" s="236" t="s">
        <v>4</v>
      </c>
      <c r="W746" s="236" t="s">
        <v>4</v>
      </c>
      <c r="X746" s="291">
        <v>73.212431856915444</v>
      </c>
      <c r="Y746" s="236">
        <v>73.212429999999998</v>
      </c>
    </row>
    <row r="747" spans="1:25">
      <c r="A747" s="32" t="s">
        <v>19</v>
      </c>
      <c r="B747" s="32" t="s">
        <v>32</v>
      </c>
      <c r="C747" s="328" t="s">
        <v>835</v>
      </c>
      <c r="D747" s="235">
        <v>81</v>
      </c>
      <c r="E747" s="48" t="s">
        <v>835</v>
      </c>
      <c r="F747" s="48" t="s">
        <v>834</v>
      </c>
      <c r="G747" s="48" t="s">
        <v>832</v>
      </c>
      <c r="H747" s="48" t="s">
        <v>830</v>
      </c>
      <c r="I747" s="48" t="s">
        <v>828</v>
      </c>
      <c r="J747" s="236" t="s">
        <v>4</v>
      </c>
      <c r="K747" s="236" t="s">
        <v>4</v>
      </c>
      <c r="L747" s="236">
        <v>56.191194427462158</v>
      </c>
      <c r="M747" s="236">
        <v>56.191189999999999</v>
      </c>
      <c r="N747" s="236" t="s">
        <v>4</v>
      </c>
      <c r="O747" s="236" t="s">
        <v>4</v>
      </c>
      <c r="P747" s="236" t="s">
        <v>4</v>
      </c>
      <c r="Q747" s="236" t="s">
        <v>4</v>
      </c>
      <c r="R747" s="236" t="s">
        <v>4</v>
      </c>
      <c r="S747" s="236" t="s">
        <v>4</v>
      </c>
      <c r="T747" s="236" t="s">
        <v>4</v>
      </c>
      <c r="U747" s="236" t="s">
        <v>4</v>
      </c>
      <c r="V747" s="236" t="s">
        <v>4</v>
      </c>
      <c r="W747" s="236" t="s">
        <v>4</v>
      </c>
      <c r="X747" s="291">
        <v>56.191194427462158</v>
      </c>
      <c r="Y747" s="236">
        <v>56.191189999999999</v>
      </c>
    </row>
    <row r="748" spans="1:25">
      <c r="A748" s="32" t="s">
        <v>23</v>
      </c>
      <c r="B748" s="32" t="s">
        <v>32</v>
      </c>
      <c r="C748" s="328" t="s">
        <v>836</v>
      </c>
      <c r="D748" s="235">
        <v>9</v>
      </c>
      <c r="E748" s="48" t="s">
        <v>835</v>
      </c>
      <c r="F748" s="48" t="s">
        <v>834</v>
      </c>
      <c r="G748" s="48" t="s">
        <v>832</v>
      </c>
      <c r="H748" s="48" t="s">
        <v>830</v>
      </c>
      <c r="I748" s="48" t="s">
        <v>828</v>
      </c>
      <c r="J748" s="236">
        <v>47.826087692307702</v>
      </c>
      <c r="K748" s="236">
        <v>47.826090000000001</v>
      </c>
      <c r="L748" s="236" t="s">
        <v>4</v>
      </c>
      <c r="M748" s="236" t="s">
        <v>4</v>
      </c>
      <c r="N748" s="236" t="s">
        <v>4</v>
      </c>
      <c r="O748" s="236" t="s">
        <v>4</v>
      </c>
      <c r="P748" s="236" t="s">
        <v>4</v>
      </c>
      <c r="Q748" s="236" t="s">
        <v>4</v>
      </c>
      <c r="R748" s="236" t="s">
        <v>4</v>
      </c>
      <c r="S748" s="236" t="s">
        <v>4</v>
      </c>
      <c r="T748" s="236" t="s">
        <v>4</v>
      </c>
      <c r="U748" s="236" t="s">
        <v>4</v>
      </c>
      <c r="V748" s="236" t="s">
        <v>4</v>
      </c>
      <c r="W748" s="236" t="s">
        <v>4</v>
      </c>
      <c r="X748" s="291">
        <v>47.826087692307702</v>
      </c>
      <c r="Y748" s="236">
        <v>47.826090000000001</v>
      </c>
    </row>
    <row r="749" spans="1:25">
      <c r="A749" s="32" t="s">
        <v>23</v>
      </c>
      <c r="B749" s="32" t="s">
        <v>32</v>
      </c>
      <c r="C749" s="328" t="s">
        <v>837</v>
      </c>
      <c r="D749" s="235">
        <v>9</v>
      </c>
      <c r="E749" s="48" t="s">
        <v>835</v>
      </c>
      <c r="F749" s="48" t="s">
        <v>834</v>
      </c>
      <c r="G749" s="48" t="s">
        <v>832</v>
      </c>
      <c r="H749" s="48" t="s">
        <v>830</v>
      </c>
      <c r="I749" s="48" t="s">
        <v>828</v>
      </c>
      <c r="J749" s="236">
        <v>66.019415000000009</v>
      </c>
      <c r="K749" s="236">
        <v>66.019419999999997</v>
      </c>
      <c r="L749" s="236" t="s">
        <v>4</v>
      </c>
      <c r="M749" s="236" t="s">
        <v>4</v>
      </c>
      <c r="N749" s="236" t="s">
        <v>4</v>
      </c>
      <c r="O749" s="236" t="s">
        <v>4</v>
      </c>
      <c r="P749" s="236" t="s">
        <v>4</v>
      </c>
      <c r="Q749" s="236" t="s">
        <v>4</v>
      </c>
      <c r="R749" s="236" t="s">
        <v>4</v>
      </c>
      <c r="S749" s="236" t="s">
        <v>4</v>
      </c>
      <c r="T749" s="236" t="s">
        <v>4</v>
      </c>
      <c r="U749" s="236" t="s">
        <v>4</v>
      </c>
      <c r="V749" s="236" t="s">
        <v>4</v>
      </c>
      <c r="W749" s="236" t="s">
        <v>4</v>
      </c>
      <c r="X749" s="291">
        <v>66.019415000000009</v>
      </c>
      <c r="Y749" s="236">
        <v>66.019419999999997</v>
      </c>
    </row>
    <row r="750" spans="1:25">
      <c r="A750" s="32" t="s">
        <v>19</v>
      </c>
      <c r="B750" s="32" t="s">
        <v>32</v>
      </c>
      <c r="C750" s="328" t="s">
        <v>838</v>
      </c>
      <c r="D750" s="235">
        <v>99</v>
      </c>
      <c r="E750" s="48" t="s">
        <v>838</v>
      </c>
      <c r="F750" s="48" t="s">
        <v>834</v>
      </c>
      <c r="G750" s="48" t="s">
        <v>832</v>
      </c>
      <c r="H750" s="48" t="s">
        <v>830</v>
      </c>
      <c r="I750" s="48" t="s">
        <v>828</v>
      </c>
      <c r="J750" s="236" t="s">
        <v>4</v>
      </c>
      <c r="K750" s="236" t="s">
        <v>4</v>
      </c>
      <c r="L750" s="236">
        <v>71.445172053751904</v>
      </c>
      <c r="M750" s="236">
        <v>71.445170000000005</v>
      </c>
      <c r="N750" s="236" t="s">
        <v>4</v>
      </c>
      <c r="O750" s="236" t="s">
        <v>4</v>
      </c>
      <c r="P750" s="236" t="s">
        <v>4</v>
      </c>
      <c r="Q750" s="236" t="s">
        <v>4</v>
      </c>
      <c r="R750" s="236" t="s">
        <v>4</v>
      </c>
      <c r="S750" s="236" t="s">
        <v>4</v>
      </c>
      <c r="T750" s="236" t="s">
        <v>4</v>
      </c>
      <c r="U750" s="236" t="s">
        <v>4</v>
      </c>
      <c r="V750" s="236" t="s">
        <v>4</v>
      </c>
      <c r="W750" s="236" t="s">
        <v>4</v>
      </c>
      <c r="X750" s="291">
        <v>71.445172053751904</v>
      </c>
      <c r="Y750" s="236">
        <v>71.445170000000005</v>
      </c>
    </row>
    <row r="751" spans="1:25">
      <c r="A751" s="32" t="s">
        <v>23</v>
      </c>
      <c r="B751" s="32" t="s">
        <v>32</v>
      </c>
      <c r="C751" s="328" t="s">
        <v>839</v>
      </c>
      <c r="D751" s="235">
        <v>9.9498700000000007</v>
      </c>
      <c r="E751" s="48" t="s">
        <v>838</v>
      </c>
      <c r="F751" s="48" t="s">
        <v>834</v>
      </c>
      <c r="G751" s="48" t="s">
        <v>832</v>
      </c>
      <c r="H751" s="48" t="s">
        <v>830</v>
      </c>
      <c r="I751" s="48" t="s">
        <v>828</v>
      </c>
      <c r="J751" s="236">
        <v>81.253917044334969</v>
      </c>
      <c r="K751" s="236">
        <v>81.253919999999994</v>
      </c>
      <c r="L751" s="236" t="s">
        <v>4</v>
      </c>
      <c r="M751" s="236" t="s">
        <v>4</v>
      </c>
      <c r="N751" s="236" t="s">
        <v>4</v>
      </c>
      <c r="O751" s="236" t="s">
        <v>4</v>
      </c>
      <c r="P751" s="236" t="s">
        <v>4</v>
      </c>
      <c r="Q751" s="236" t="s">
        <v>4</v>
      </c>
      <c r="R751" s="236" t="s">
        <v>4</v>
      </c>
      <c r="S751" s="236" t="s">
        <v>4</v>
      </c>
      <c r="T751" s="236" t="s">
        <v>4</v>
      </c>
      <c r="U751" s="236" t="s">
        <v>4</v>
      </c>
      <c r="V751" s="236" t="s">
        <v>4</v>
      </c>
      <c r="W751" s="236" t="s">
        <v>4</v>
      </c>
      <c r="X751" s="291">
        <v>81.253917044334969</v>
      </c>
      <c r="Y751" s="236">
        <v>81.253919999999994</v>
      </c>
    </row>
    <row r="752" spans="1:25">
      <c r="A752" s="32" t="s">
        <v>23</v>
      </c>
      <c r="B752" s="32" t="s">
        <v>32</v>
      </c>
      <c r="C752" s="328" t="s">
        <v>840</v>
      </c>
      <c r="D752" s="235">
        <v>9.9498700000000007</v>
      </c>
      <c r="E752" s="48" t="s">
        <v>838</v>
      </c>
      <c r="F752" s="48" t="s">
        <v>834</v>
      </c>
      <c r="G752" s="48" t="s">
        <v>832</v>
      </c>
      <c r="H752" s="48" t="s">
        <v>830</v>
      </c>
      <c r="I752" s="48" t="s">
        <v>828</v>
      </c>
      <c r="J752" s="236">
        <v>62.820511249999996</v>
      </c>
      <c r="K752" s="236">
        <v>62.820509999999999</v>
      </c>
      <c r="L752" s="236" t="s">
        <v>4</v>
      </c>
      <c r="M752" s="236" t="s">
        <v>4</v>
      </c>
      <c r="N752" s="236" t="s">
        <v>4</v>
      </c>
      <c r="O752" s="236" t="s">
        <v>4</v>
      </c>
      <c r="P752" s="236" t="s">
        <v>4</v>
      </c>
      <c r="Q752" s="236" t="s">
        <v>4</v>
      </c>
      <c r="R752" s="236" t="s">
        <v>4</v>
      </c>
      <c r="S752" s="236" t="s">
        <v>4</v>
      </c>
      <c r="T752" s="236" t="s">
        <v>4</v>
      </c>
      <c r="U752" s="236" t="s">
        <v>4</v>
      </c>
      <c r="V752" s="236" t="s">
        <v>4</v>
      </c>
      <c r="W752" s="236" t="s">
        <v>4</v>
      </c>
      <c r="X752" s="291">
        <v>62.820511249999996</v>
      </c>
      <c r="Y752" s="236">
        <v>62.820509999999999</v>
      </c>
    </row>
    <row r="753" spans="1:25">
      <c r="A753" s="32" t="s">
        <v>19</v>
      </c>
      <c r="B753" s="32" t="s">
        <v>32</v>
      </c>
      <c r="C753" s="328" t="s">
        <v>841</v>
      </c>
      <c r="D753" s="235">
        <v>58</v>
      </c>
      <c r="E753" s="48" t="s">
        <v>841</v>
      </c>
      <c r="F753" s="48" t="s">
        <v>834</v>
      </c>
      <c r="G753" s="48" t="s">
        <v>832</v>
      </c>
      <c r="H753" s="48" t="s">
        <v>830</v>
      </c>
      <c r="I753" s="48" t="s">
        <v>828</v>
      </c>
      <c r="J753" s="236" t="s">
        <v>4</v>
      </c>
      <c r="K753" s="236" t="s">
        <v>4</v>
      </c>
      <c r="L753" s="236">
        <v>100</v>
      </c>
      <c r="M753" s="236">
        <v>100</v>
      </c>
      <c r="N753" s="236" t="s">
        <v>4</v>
      </c>
      <c r="O753" s="236" t="s">
        <v>4</v>
      </c>
      <c r="P753" s="236" t="s">
        <v>4</v>
      </c>
      <c r="Q753" s="236" t="s">
        <v>4</v>
      </c>
      <c r="R753" s="236" t="s">
        <v>4</v>
      </c>
      <c r="S753" s="236" t="s">
        <v>4</v>
      </c>
      <c r="T753" s="236" t="s">
        <v>4</v>
      </c>
      <c r="U753" s="236" t="s">
        <v>4</v>
      </c>
      <c r="V753" s="236" t="s">
        <v>4</v>
      </c>
      <c r="W753" s="236" t="s">
        <v>4</v>
      </c>
      <c r="X753" s="291">
        <v>100</v>
      </c>
      <c r="Y753" s="236">
        <v>100</v>
      </c>
    </row>
    <row r="754" spans="1:25">
      <c r="A754" s="32" t="s">
        <v>23</v>
      </c>
      <c r="B754" s="32" t="s">
        <v>32</v>
      </c>
      <c r="C754" s="328" t="s">
        <v>842</v>
      </c>
      <c r="D754" s="235">
        <v>7.6157700000000004</v>
      </c>
      <c r="E754" s="48" t="s">
        <v>841</v>
      </c>
      <c r="F754" s="48" t="s">
        <v>834</v>
      </c>
      <c r="G754" s="48" t="s">
        <v>832</v>
      </c>
      <c r="H754" s="48" t="s">
        <v>830</v>
      </c>
      <c r="I754" s="48" t="s">
        <v>828</v>
      </c>
      <c r="J754" s="236">
        <v>100</v>
      </c>
      <c r="K754" s="236">
        <v>100</v>
      </c>
      <c r="L754" s="236" t="s">
        <v>4</v>
      </c>
      <c r="M754" s="236" t="s">
        <v>4</v>
      </c>
      <c r="N754" s="236" t="s">
        <v>4</v>
      </c>
      <c r="O754" s="236" t="s">
        <v>4</v>
      </c>
      <c r="P754" s="236" t="s">
        <v>4</v>
      </c>
      <c r="Q754" s="236" t="s">
        <v>4</v>
      </c>
      <c r="R754" s="236" t="s">
        <v>4</v>
      </c>
      <c r="S754" s="236" t="s">
        <v>4</v>
      </c>
      <c r="T754" s="236" t="s">
        <v>4</v>
      </c>
      <c r="U754" s="236" t="s">
        <v>4</v>
      </c>
      <c r="V754" s="236" t="s">
        <v>4</v>
      </c>
      <c r="W754" s="236" t="s">
        <v>4</v>
      </c>
      <c r="X754" s="291">
        <v>100</v>
      </c>
      <c r="Y754" s="236">
        <v>100</v>
      </c>
    </row>
    <row r="755" spans="1:25">
      <c r="A755" s="32" t="s">
        <v>23</v>
      </c>
      <c r="B755" s="32" t="s">
        <v>32</v>
      </c>
      <c r="C755" s="328" t="s">
        <v>843</v>
      </c>
      <c r="D755" s="235">
        <v>7.6157700000000004</v>
      </c>
      <c r="E755" s="48" t="s">
        <v>841</v>
      </c>
      <c r="F755" s="48" t="s">
        <v>834</v>
      </c>
      <c r="G755" s="48" t="s">
        <v>832</v>
      </c>
      <c r="H755" s="48" t="s">
        <v>830</v>
      </c>
      <c r="I755" s="48" t="s">
        <v>828</v>
      </c>
      <c r="J755" s="236">
        <v>100</v>
      </c>
      <c r="K755" s="236">
        <v>100</v>
      </c>
      <c r="L755" s="236" t="s">
        <v>4</v>
      </c>
      <c r="M755" s="236" t="s">
        <v>4</v>
      </c>
      <c r="N755" s="236" t="s">
        <v>4</v>
      </c>
      <c r="O755" s="236" t="s">
        <v>4</v>
      </c>
      <c r="P755" s="236" t="s">
        <v>4</v>
      </c>
      <c r="Q755" s="236" t="s">
        <v>4</v>
      </c>
      <c r="R755" s="236" t="s">
        <v>4</v>
      </c>
      <c r="S755" s="236" t="s">
        <v>4</v>
      </c>
      <c r="T755" s="236" t="s">
        <v>4</v>
      </c>
      <c r="U755" s="236" t="s">
        <v>4</v>
      </c>
      <c r="V755" s="236" t="s">
        <v>4</v>
      </c>
      <c r="W755" s="236" t="s">
        <v>4</v>
      </c>
      <c r="X755" s="291">
        <v>100</v>
      </c>
      <c r="Y755" s="236">
        <v>100</v>
      </c>
    </row>
    <row r="756" spans="1:25">
      <c r="A756" s="32" t="s">
        <v>10</v>
      </c>
      <c r="B756" s="32" t="s">
        <v>4</v>
      </c>
      <c r="C756" s="328" t="s">
        <v>844</v>
      </c>
      <c r="D756" s="235">
        <v>169</v>
      </c>
      <c r="E756" s="48" t="s">
        <v>4</v>
      </c>
      <c r="F756" s="48" t="s">
        <v>4</v>
      </c>
      <c r="G756" s="48" t="s">
        <v>4</v>
      </c>
      <c r="H756" s="48" t="s">
        <v>844</v>
      </c>
      <c r="I756" s="48" t="s">
        <v>828</v>
      </c>
      <c r="J756" s="236" t="s">
        <v>4</v>
      </c>
      <c r="K756" s="236" t="s">
        <v>4</v>
      </c>
      <c r="L756" s="236" t="s">
        <v>4</v>
      </c>
      <c r="M756" s="236" t="s">
        <v>4</v>
      </c>
      <c r="N756" s="236" t="s">
        <v>4</v>
      </c>
      <c r="O756" s="236" t="s">
        <v>4</v>
      </c>
      <c r="P756" s="236" t="s">
        <v>4</v>
      </c>
      <c r="Q756" s="236" t="s">
        <v>4</v>
      </c>
      <c r="R756" s="236">
        <v>98.97906614046245</v>
      </c>
      <c r="S756" s="236">
        <v>98.979069999999993</v>
      </c>
      <c r="T756" s="236" t="s">
        <v>4</v>
      </c>
      <c r="U756" s="236" t="s">
        <v>4</v>
      </c>
      <c r="V756" s="236" t="s">
        <v>4</v>
      </c>
      <c r="W756" s="236" t="s">
        <v>4</v>
      </c>
      <c r="X756" s="291">
        <v>98.97906614046245</v>
      </c>
      <c r="Y756" s="236">
        <v>98.979069999999993</v>
      </c>
    </row>
    <row r="757" spans="1:25">
      <c r="A757" s="32" t="s">
        <v>13</v>
      </c>
      <c r="B757" s="32" t="s">
        <v>4</v>
      </c>
      <c r="C757" s="328" t="s">
        <v>846</v>
      </c>
      <c r="D757" s="235">
        <v>97</v>
      </c>
      <c r="E757" s="48" t="s">
        <v>4</v>
      </c>
      <c r="F757" s="48" t="s">
        <v>4</v>
      </c>
      <c r="G757" s="48" t="s">
        <v>846</v>
      </c>
      <c r="H757" s="48" t="s">
        <v>844</v>
      </c>
      <c r="I757" s="48" t="s">
        <v>828</v>
      </c>
      <c r="J757" s="236" t="s">
        <v>4</v>
      </c>
      <c r="K757" s="236" t="s">
        <v>4</v>
      </c>
      <c r="L757" s="236" t="s">
        <v>4</v>
      </c>
      <c r="M757" s="236" t="s">
        <v>4</v>
      </c>
      <c r="N757" s="236" t="s">
        <v>4</v>
      </c>
      <c r="O757" s="236" t="s">
        <v>4</v>
      </c>
      <c r="P757" s="236">
        <v>101.59520520629776</v>
      </c>
      <c r="Q757" s="236">
        <v>101.59520999999999</v>
      </c>
      <c r="R757" s="236" t="s">
        <v>4</v>
      </c>
      <c r="S757" s="236" t="s">
        <v>4</v>
      </c>
      <c r="T757" s="236" t="s">
        <v>4</v>
      </c>
      <c r="U757" s="236" t="s">
        <v>4</v>
      </c>
      <c r="V757" s="236" t="s">
        <v>4</v>
      </c>
      <c r="W757" s="236" t="s">
        <v>4</v>
      </c>
      <c r="X757" s="291">
        <v>101.59520520629776</v>
      </c>
      <c r="Y757" s="236">
        <v>101.59520999999999</v>
      </c>
    </row>
    <row r="758" spans="1:25">
      <c r="A758" s="32" t="s">
        <v>16</v>
      </c>
      <c r="B758" s="32" t="s">
        <v>4</v>
      </c>
      <c r="C758" s="328" t="s">
        <v>848</v>
      </c>
      <c r="D758" s="235">
        <v>97</v>
      </c>
      <c r="E758" s="48" t="s">
        <v>4</v>
      </c>
      <c r="F758" s="48" t="s">
        <v>848</v>
      </c>
      <c r="G758" s="48" t="s">
        <v>846</v>
      </c>
      <c r="H758" s="48" t="s">
        <v>844</v>
      </c>
      <c r="I758" s="48" t="s">
        <v>828</v>
      </c>
      <c r="J758" s="236" t="s">
        <v>4</v>
      </c>
      <c r="K758" s="236" t="s">
        <v>4</v>
      </c>
      <c r="L758" s="236" t="s">
        <v>4</v>
      </c>
      <c r="M758" s="236" t="s">
        <v>4</v>
      </c>
      <c r="N758" s="236">
        <v>101.59520520629776</v>
      </c>
      <c r="O758" s="236">
        <v>101.59520999999999</v>
      </c>
      <c r="P758" s="236" t="s">
        <v>4</v>
      </c>
      <c r="Q758" s="236" t="s">
        <v>4</v>
      </c>
      <c r="R758" s="236" t="s">
        <v>4</v>
      </c>
      <c r="S758" s="236" t="s">
        <v>4</v>
      </c>
      <c r="T758" s="236" t="s">
        <v>4</v>
      </c>
      <c r="U758" s="236" t="s">
        <v>4</v>
      </c>
      <c r="V758" s="236" t="s">
        <v>4</v>
      </c>
      <c r="W758" s="236" t="s">
        <v>4</v>
      </c>
      <c r="X758" s="291">
        <v>101.59520520629776</v>
      </c>
      <c r="Y758" s="236">
        <v>101.59520999999999</v>
      </c>
    </row>
    <row r="759" spans="1:25">
      <c r="A759" s="32" t="s">
        <v>19</v>
      </c>
      <c r="B759" s="32" t="s">
        <v>32</v>
      </c>
      <c r="C759" s="328" t="s">
        <v>849</v>
      </c>
      <c r="D759" s="235">
        <v>8</v>
      </c>
      <c r="E759" s="48" t="s">
        <v>849</v>
      </c>
      <c r="F759" s="48" t="s">
        <v>848</v>
      </c>
      <c r="G759" s="48" t="s">
        <v>846</v>
      </c>
      <c r="H759" s="48" t="s">
        <v>844</v>
      </c>
      <c r="I759" s="48" t="s">
        <v>828</v>
      </c>
      <c r="J759" s="236" t="s">
        <v>4</v>
      </c>
      <c r="K759" s="236" t="s">
        <v>4</v>
      </c>
      <c r="L759" s="236">
        <v>112.7565845598692</v>
      </c>
      <c r="M759" s="236">
        <v>112.75658</v>
      </c>
      <c r="N759" s="236" t="s">
        <v>4</v>
      </c>
      <c r="O759" s="236" t="s">
        <v>4</v>
      </c>
      <c r="P759" s="236" t="s">
        <v>4</v>
      </c>
      <c r="Q759" s="236" t="s">
        <v>4</v>
      </c>
      <c r="R759" s="236" t="s">
        <v>4</v>
      </c>
      <c r="S759" s="236" t="s">
        <v>4</v>
      </c>
      <c r="T759" s="236" t="s">
        <v>4</v>
      </c>
      <c r="U759" s="236" t="s">
        <v>4</v>
      </c>
      <c r="V759" s="236" t="s">
        <v>4</v>
      </c>
      <c r="W759" s="236" t="s">
        <v>4</v>
      </c>
      <c r="X759" s="291">
        <v>112.7565845598692</v>
      </c>
      <c r="Y759" s="236">
        <v>112.75658</v>
      </c>
    </row>
    <row r="760" spans="1:25">
      <c r="A760" s="32" t="s">
        <v>23</v>
      </c>
      <c r="B760" s="32" t="s">
        <v>32</v>
      </c>
      <c r="C760" s="328" t="s">
        <v>850</v>
      </c>
      <c r="D760" s="235">
        <v>1.6817899999999999</v>
      </c>
      <c r="E760" s="48" t="s">
        <v>849</v>
      </c>
      <c r="F760" s="48" t="s">
        <v>848</v>
      </c>
      <c r="G760" s="48" t="s">
        <v>846</v>
      </c>
      <c r="H760" s="48" t="s">
        <v>844</v>
      </c>
      <c r="I760" s="48" t="s">
        <v>828</v>
      </c>
      <c r="J760" s="236">
        <v>129.1666710638298</v>
      </c>
      <c r="K760" s="236">
        <v>129.16667000000001</v>
      </c>
      <c r="L760" s="236" t="s">
        <v>4</v>
      </c>
      <c r="M760" s="236" t="s">
        <v>4</v>
      </c>
      <c r="N760" s="236" t="s">
        <v>4</v>
      </c>
      <c r="O760" s="236" t="s">
        <v>4</v>
      </c>
      <c r="P760" s="236" t="s">
        <v>4</v>
      </c>
      <c r="Q760" s="236" t="s">
        <v>4</v>
      </c>
      <c r="R760" s="236" t="s">
        <v>4</v>
      </c>
      <c r="S760" s="236" t="s">
        <v>4</v>
      </c>
      <c r="T760" s="236" t="s">
        <v>4</v>
      </c>
      <c r="U760" s="236" t="s">
        <v>4</v>
      </c>
      <c r="V760" s="236" t="s">
        <v>4</v>
      </c>
      <c r="W760" s="236" t="s">
        <v>4</v>
      </c>
      <c r="X760" s="291">
        <v>129.1666710638298</v>
      </c>
      <c r="Y760" s="236">
        <v>129.16667000000001</v>
      </c>
    </row>
    <row r="761" spans="1:25">
      <c r="A761" s="32" t="s">
        <v>23</v>
      </c>
      <c r="B761" s="32" t="s">
        <v>32</v>
      </c>
      <c r="C761" s="328" t="s">
        <v>851</v>
      </c>
      <c r="D761" s="235">
        <v>1.6817899999999999</v>
      </c>
      <c r="E761" s="48" t="s">
        <v>849</v>
      </c>
      <c r="F761" s="48" t="s">
        <v>848</v>
      </c>
      <c r="G761" s="48" t="s">
        <v>846</v>
      </c>
      <c r="H761" s="48" t="s">
        <v>844</v>
      </c>
      <c r="I761" s="48" t="s">
        <v>828</v>
      </c>
      <c r="J761" s="236">
        <v>105.39666379283304</v>
      </c>
      <c r="K761" s="236">
        <v>105.39666</v>
      </c>
      <c r="L761" s="236" t="s">
        <v>4</v>
      </c>
      <c r="M761" s="236" t="s">
        <v>4</v>
      </c>
      <c r="N761" s="236" t="s">
        <v>4</v>
      </c>
      <c r="O761" s="236" t="s">
        <v>4</v>
      </c>
      <c r="P761" s="236" t="s">
        <v>4</v>
      </c>
      <c r="Q761" s="236" t="s">
        <v>4</v>
      </c>
      <c r="R761" s="236" t="s">
        <v>4</v>
      </c>
      <c r="S761" s="236" t="s">
        <v>4</v>
      </c>
      <c r="T761" s="236" t="s">
        <v>4</v>
      </c>
      <c r="U761" s="236" t="s">
        <v>4</v>
      </c>
      <c r="V761" s="236" t="s">
        <v>4</v>
      </c>
      <c r="W761" s="236" t="s">
        <v>4</v>
      </c>
      <c r="X761" s="291">
        <v>105.39666379283304</v>
      </c>
      <c r="Y761" s="236">
        <v>105.39666</v>
      </c>
    </row>
    <row r="762" spans="1:25">
      <c r="A762" s="32" t="s">
        <v>23</v>
      </c>
      <c r="B762" s="32" t="s">
        <v>32</v>
      </c>
      <c r="C762" s="328" t="s">
        <v>852</v>
      </c>
      <c r="D762" s="235">
        <v>1.6817899999999999</v>
      </c>
      <c r="E762" s="48" t="s">
        <v>849</v>
      </c>
      <c r="F762" s="48" t="s">
        <v>848</v>
      </c>
      <c r="G762" s="48" t="s">
        <v>846</v>
      </c>
      <c r="H762" s="48" t="s">
        <v>844</v>
      </c>
      <c r="I762" s="48" t="s">
        <v>828</v>
      </c>
      <c r="J762" s="236">
        <v>102.60552200119834</v>
      </c>
      <c r="K762" s="236">
        <v>102.60552</v>
      </c>
      <c r="L762" s="236" t="s">
        <v>4</v>
      </c>
      <c r="M762" s="236" t="s">
        <v>4</v>
      </c>
      <c r="N762" s="236" t="s">
        <v>4</v>
      </c>
      <c r="O762" s="236" t="s">
        <v>4</v>
      </c>
      <c r="P762" s="236" t="s">
        <v>4</v>
      </c>
      <c r="Q762" s="236" t="s">
        <v>4</v>
      </c>
      <c r="R762" s="236" t="s">
        <v>4</v>
      </c>
      <c r="S762" s="236" t="s">
        <v>4</v>
      </c>
      <c r="T762" s="236" t="s">
        <v>4</v>
      </c>
      <c r="U762" s="236" t="s">
        <v>4</v>
      </c>
      <c r="V762" s="236" t="s">
        <v>4</v>
      </c>
      <c r="W762" s="236" t="s">
        <v>4</v>
      </c>
      <c r="X762" s="291">
        <v>102.60552200119834</v>
      </c>
      <c r="Y762" s="236">
        <v>102.60552</v>
      </c>
    </row>
    <row r="763" spans="1:25">
      <c r="A763" s="32" t="s">
        <v>23</v>
      </c>
      <c r="B763" s="32" t="s">
        <v>32</v>
      </c>
      <c r="C763" s="328" t="s">
        <v>853</v>
      </c>
      <c r="D763" s="235">
        <v>1.6817899999999999</v>
      </c>
      <c r="E763" s="48" t="s">
        <v>849</v>
      </c>
      <c r="F763" s="48" t="s">
        <v>848</v>
      </c>
      <c r="G763" s="48" t="s">
        <v>846</v>
      </c>
      <c r="H763" s="48" t="s">
        <v>844</v>
      </c>
      <c r="I763" s="48" t="s">
        <v>828</v>
      </c>
      <c r="J763" s="236">
        <v>115.7229736095483</v>
      </c>
      <c r="K763" s="236">
        <v>115.72297</v>
      </c>
      <c r="L763" s="236" t="s">
        <v>4</v>
      </c>
      <c r="M763" s="236" t="s">
        <v>4</v>
      </c>
      <c r="N763" s="236" t="s">
        <v>4</v>
      </c>
      <c r="O763" s="236" t="s">
        <v>4</v>
      </c>
      <c r="P763" s="236" t="s">
        <v>4</v>
      </c>
      <c r="Q763" s="236" t="s">
        <v>4</v>
      </c>
      <c r="R763" s="236" t="s">
        <v>4</v>
      </c>
      <c r="S763" s="236" t="s">
        <v>4</v>
      </c>
      <c r="T763" s="236" t="s">
        <v>4</v>
      </c>
      <c r="U763" s="236" t="s">
        <v>4</v>
      </c>
      <c r="V763" s="236" t="s">
        <v>4</v>
      </c>
      <c r="W763" s="236" t="s">
        <v>4</v>
      </c>
      <c r="X763" s="291">
        <v>115.7229736095483</v>
      </c>
      <c r="Y763" s="236">
        <v>115.72297</v>
      </c>
    </row>
    <row r="764" spans="1:25">
      <c r="A764" s="32" t="s">
        <v>19</v>
      </c>
      <c r="B764" s="32" t="s">
        <v>32</v>
      </c>
      <c r="C764" s="328" t="s">
        <v>854</v>
      </c>
      <c r="D764" s="235">
        <v>9</v>
      </c>
      <c r="E764" s="48" t="s">
        <v>854</v>
      </c>
      <c r="F764" s="48" t="s">
        <v>848</v>
      </c>
      <c r="G764" s="48" t="s">
        <v>846</v>
      </c>
      <c r="H764" s="48" t="s">
        <v>844</v>
      </c>
      <c r="I764" s="48" t="s">
        <v>828</v>
      </c>
      <c r="J764" s="236" t="s">
        <v>4</v>
      </c>
      <c r="K764" s="236" t="s">
        <v>4</v>
      </c>
      <c r="L764" s="236">
        <v>102.37620982220422</v>
      </c>
      <c r="M764" s="236">
        <v>102.37621</v>
      </c>
      <c r="N764" s="236" t="s">
        <v>4</v>
      </c>
      <c r="O764" s="236" t="s">
        <v>4</v>
      </c>
      <c r="P764" s="236" t="s">
        <v>4</v>
      </c>
      <c r="Q764" s="236" t="s">
        <v>4</v>
      </c>
      <c r="R764" s="236" t="s">
        <v>4</v>
      </c>
      <c r="S764" s="236" t="s">
        <v>4</v>
      </c>
      <c r="T764" s="236" t="s">
        <v>4</v>
      </c>
      <c r="U764" s="236" t="s">
        <v>4</v>
      </c>
      <c r="V764" s="236" t="s">
        <v>4</v>
      </c>
      <c r="W764" s="236" t="s">
        <v>4</v>
      </c>
      <c r="X764" s="291">
        <v>102.37620982220422</v>
      </c>
      <c r="Y764" s="236">
        <v>102.37621</v>
      </c>
    </row>
    <row r="765" spans="1:25">
      <c r="A765" s="32" t="s">
        <v>23</v>
      </c>
      <c r="B765" s="32" t="s">
        <v>32</v>
      </c>
      <c r="C765" s="328" t="s">
        <v>855</v>
      </c>
      <c r="D765" s="235">
        <v>3</v>
      </c>
      <c r="E765" s="48" t="s">
        <v>854</v>
      </c>
      <c r="F765" s="48" t="s">
        <v>848</v>
      </c>
      <c r="G765" s="48" t="s">
        <v>846</v>
      </c>
      <c r="H765" s="48" t="s">
        <v>844</v>
      </c>
      <c r="I765" s="48" t="s">
        <v>828</v>
      </c>
      <c r="J765" s="236">
        <v>97.023081830274009</v>
      </c>
      <c r="K765" s="236">
        <v>97.023079999999993</v>
      </c>
      <c r="L765" s="236" t="s">
        <v>4</v>
      </c>
      <c r="M765" s="236" t="s">
        <v>4</v>
      </c>
      <c r="N765" s="236" t="s">
        <v>4</v>
      </c>
      <c r="O765" s="236" t="s">
        <v>4</v>
      </c>
      <c r="P765" s="236" t="s">
        <v>4</v>
      </c>
      <c r="Q765" s="236" t="s">
        <v>4</v>
      </c>
      <c r="R765" s="236" t="s">
        <v>4</v>
      </c>
      <c r="S765" s="236" t="s">
        <v>4</v>
      </c>
      <c r="T765" s="236" t="s">
        <v>4</v>
      </c>
      <c r="U765" s="236" t="s">
        <v>4</v>
      </c>
      <c r="V765" s="236" t="s">
        <v>4</v>
      </c>
      <c r="W765" s="236" t="s">
        <v>4</v>
      </c>
      <c r="X765" s="291">
        <v>97.023081830274009</v>
      </c>
      <c r="Y765" s="236">
        <v>97.023079999999993</v>
      </c>
    </row>
    <row r="766" spans="1:25">
      <c r="A766" s="32" t="s">
        <v>23</v>
      </c>
      <c r="B766" s="32" t="s">
        <v>32</v>
      </c>
      <c r="C766" s="328" t="s">
        <v>856</v>
      </c>
      <c r="D766" s="235">
        <v>3</v>
      </c>
      <c r="E766" s="48" t="s">
        <v>854</v>
      </c>
      <c r="F766" s="48" t="s">
        <v>848</v>
      </c>
      <c r="G766" s="48" t="s">
        <v>846</v>
      </c>
      <c r="H766" s="48" t="s">
        <v>844</v>
      </c>
      <c r="I766" s="48" t="s">
        <v>828</v>
      </c>
      <c r="J766" s="236">
        <v>108.02469000000001</v>
      </c>
      <c r="K766" s="236">
        <v>108.02469000000001</v>
      </c>
      <c r="L766" s="236" t="s">
        <v>4</v>
      </c>
      <c r="M766" s="236" t="s">
        <v>4</v>
      </c>
      <c r="N766" s="236" t="s">
        <v>4</v>
      </c>
      <c r="O766" s="236" t="s">
        <v>4</v>
      </c>
      <c r="P766" s="236" t="s">
        <v>4</v>
      </c>
      <c r="Q766" s="236" t="s">
        <v>4</v>
      </c>
      <c r="R766" s="236" t="s">
        <v>4</v>
      </c>
      <c r="S766" s="236" t="s">
        <v>4</v>
      </c>
      <c r="T766" s="236" t="s">
        <v>4</v>
      </c>
      <c r="U766" s="236" t="s">
        <v>4</v>
      </c>
      <c r="V766" s="236" t="s">
        <v>4</v>
      </c>
      <c r="W766" s="236" t="s">
        <v>4</v>
      </c>
      <c r="X766" s="291">
        <v>108.02469000000001</v>
      </c>
      <c r="Y766" s="236">
        <v>108.02469000000001</v>
      </c>
    </row>
    <row r="767" spans="1:25">
      <c r="A767" s="32" t="s">
        <v>19</v>
      </c>
      <c r="B767" s="32" t="s">
        <v>32</v>
      </c>
      <c r="C767" s="328" t="s">
        <v>857</v>
      </c>
      <c r="D767" s="235">
        <v>13</v>
      </c>
      <c r="E767" s="48" t="s">
        <v>857</v>
      </c>
      <c r="F767" s="48" t="s">
        <v>848</v>
      </c>
      <c r="G767" s="48" t="s">
        <v>846</v>
      </c>
      <c r="H767" s="48" t="s">
        <v>844</v>
      </c>
      <c r="I767" s="48" t="s">
        <v>828</v>
      </c>
      <c r="J767" s="236" t="s">
        <v>4</v>
      </c>
      <c r="K767" s="236" t="s">
        <v>4</v>
      </c>
      <c r="L767" s="236">
        <v>102.2874133333333</v>
      </c>
      <c r="M767" s="236">
        <v>102.28740999999999</v>
      </c>
      <c r="N767" s="236" t="s">
        <v>4</v>
      </c>
      <c r="O767" s="236" t="s">
        <v>4</v>
      </c>
      <c r="P767" s="236" t="s">
        <v>4</v>
      </c>
      <c r="Q767" s="236" t="s">
        <v>4</v>
      </c>
      <c r="R767" s="236" t="s">
        <v>4</v>
      </c>
      <c r="S767" s="236" t="s">
        <v>4</v>
      </c>
      <c r="T767" s="236" t="s">
        <v>4</v>
      </c>
      <c r="U767" s="236" t="s">
        <v>4</v>
      </c>
      <c r="V767" s="236" t="s">
        <v>4</v>
      </c>
      <c r="W767" s="236" t="s">
        <v>4</v>
      </c>
      <c r="X767" s="291">
        <v>102.2874133333333</v>
      </c>
      <c r="Y767" s="236">
        <v>102.28740999999999</v>
      </c>
    </row>
    <row r="768" spans="1:25">
      <c r="A768" s="32" t="s">
        <v>23</v>
      </c>
      <c r="B768" s="32" t="s">
        <v>32</v>
      </c>
      <c r="C768" s="328" t="s">
        <v>858</v>
      </c>
      <c r="D768" s="235">
        <v>13</v>
      </c>
      <c r="E768" s="48" t="s">
        <v>857</v>
      </c>
      <c r="F768" s="48" t="s">
        <v>848</v>
      </c>
      <c r="G768" s="48" t="s">
        <v>846</v>
      </c>
      <c r="H768" s="48" t="s">
        <v>844</v>
      </c>
      <c r="I768" s="48" t="s">
        <v>828</v>
      </c>
      <c r="J768" s="236">
        <v>102.2874133333333</v>
      </c>
      <c r="K768" s="236">
        <v>102.28740999999999</v>
      </c>
      <c r="L768" s="236" t="s">
        <v>4</v>
      </c>
      <c r="M768" s="236" t="s">
        <v>4</v>
      </c>
      <c r="N768" s="236" t="s">
        <v>4</v>
      </c>
      <c r="O768" s="236" t="s">
        <v>4</v>
      </c>
      <c r="P768" s="236" t="s">
        <v>4</v>
      </c>
      <c r="Q768" s="236" t="s">
        <v>4</v>
      </c>
      <c r="R768" s="236" t="s">
        <v>4</v>
      </c>
      <c r="S768" s="236" t="s">
        <v>4</v>
      </c>
      <c r="T768" s="236" t="s">
        <v>4</v>
      </c>
      <c r="U768" s="236" t="s">
        <v>4</v>
      </c>
      <c r="V768" s="236" t="s">
        <v>4</v>
      </c>
      <c r="W768" s="236" t="s">
        <v>4</v>
      </c>
      <c r="X768" s="291">
        <v>102.2874133333333</v>
      </c>
      <c r="Y768" s="236">
        <v>102.28740999999999</v>
      </c>
    </row>
    <row r="769" spans="1:25">
      <c r="A769" s="32" t="s">
        <v>19</v>
      </c>
      <c r="B769" s="32" t="s">
        <v>32</v>
      </c>
      <c r="C769" s="328" t="s">
        <v>859</v>
      </c>
      <c r="D769" s="235">
        <v>19</v>
      </c>
      <c r="E769" s="48" t="s">
        <v>859</v>
      </c>
      <c r="F769" s="48" t="s">
        <v>848</v>
      </c>
      <c r="G769" s="48" t="s">
        <v>846</v>
      </c>
      <c r="H769" s="48" t="s">
        <v>844</v>
      </c>
      <c r="I769" s="48" t="s">
        <v>828</v>
      </c>
      <c r="J769" s="236" t="s">
        <v>4</v>
      </c>
      <c r="K769" s="236" t="s">
        <v>4</v>
      </c>
      <c r="L769" s="236">
        <v>117.09310722660885</v>
      </c>
      <c r="M769" s="236">
        <v>117.09311</v>
      </c>
      <c r="N769" s="236" t="s">
        <v>4</v>
      </c>
      <c r="O769" s="236" t="s">
        <v>4</v>
      </c>
      <c r="P769" s="236" t="s">
        <v>4</v>
      </c>
      <c r="Q769" s="236" t="s">
        <v>4</v>
      </c>
      <c r="R769" s="236" t="s">
        <v>4</v>
      </c>
      <c r="S769" s="236" t="s">
        <v>4</v>
      </c>
      <c r="T769" s="236" t="s">
        <v>4</v>
      </c>
      <c r="U769" s="236" t="s">
        <v>4</v>
      </c>
      <c r="V769" s="236" t="s">
        <v>4</v>
      </c>
      <c r="W769" s="236" t="s">
        <v>4</v>
      </c>
      <c r="X769" s="291">
        <v>117.09310722660885</v>
      </c>
      <c r="Y769" s="236">
        <v>117.09311</v>
      </c>
    </row>
    <row r="770" spans="1:25">
      <c r="A770" s="32" t="s">
        <v>23</v>
      </c>
      <c r="B770" s="32" t="s">
        <v>32</v>
      </c>
      <c r="C770" s="328" t="s">
        <v>860</v>
      </c>
      <c r="D770" s="235">
        <v>2.0878000000000001</v>
      </c>
      <c r="E770" s="48" t="s">
        <v>859</v>
      </c>
      <c r="F770" s="48" t="s">
        <v>848</v>
      </c>
      <c r="G770" s="48" t="s">
        <v>846</v>
      </c>
      <c r="H770" s="48" t="s">
        <v>844</v>
      </c>
      <c r="I770" s="48" t="s">
        <v>828</v>
      </c>
      <c r="J770" s="236">
        <v>137.74891514285713</v>
      </c>
      <c r="K770" s="236">
        <v>137.74892</v>
      </c>
      <c r="L770" s="236" t="s">
        <v>4</v>
      </c>
      <c r="M770" s="236" t="s">
        <v>4</v>
      </c>
      <c r="N770" s="236" t="s">
        <v>4</v>
      </c>
      <c r="O770" s="236" t="s">
        <v>4</v>
      </c>
      <c r="P770" s="236" t="s">
        <v>4</v>
      </c>
      <c r="Q770" s="236" t="s">
        <v>4</v>
      </c>
      <c r="R770" s="236" t="s">
        <v>4</v>
      </c>
      <c r="S770" s="236" t="s">
        <v>4</v>
      </c>
      <c r="T770" s="236" t="s">
        <v>4</v>
      </c>
      <c r="U770" s="236" t="s">
        <v>4</v>
      </c>
      <c r="V770" s="236" t="s">
        <v>4</v>
      </c>
      <c r="W770" s="236" t="s">
        <v>4</v>
      </c>
      <c r="X770" s="291">
        <v>137.74891514285713</v>
      </c>
      <c r="Y770" s="236">
        <v>137.74892</v>
      </c>
    </row>
    <row r="771" spans="1:25">
      <c r="A771" s="32" t="s">
        <v>23</v>
      </c>
      <c r="B771" s="32" t="s">
        <v>32</v>
      </c>
      <c r="C771" s="328" t="s">
        <v>861</v>
      </c>
      <c r="D771" s="235">
        <v>2.0878000000000001</v>
      </c>
      <c r="E771" s="48" t="s">
        <v>859</v>
      </c>
      <c r="F771" s="48" t="s">
        <v>848</v>
      </c>
      <c r="G771" s="48" t="s">
        <v>846</v>
      </c>
      <c r="H771" s="48" t="s">
        <v>844</v>
      </c>
      <c r="I771" s="48" t="s">
        <v>828</v>
      </c>
      <c r="J771" s="236">
        <v>119.01998978723404</v>
      </c>
      <c r="K771" s="236">
        <v>119.01999000000001</v>
      </c>
      <c r="L771" s="236" t="s">
        <v>4</v>
      </c>
      <c r="M771" s="236" t="s">
        <v>4</v>
      </c>
      <c r="N771" s="236" t="s">
        <v>4</v>
      </c>
      <c r="O771" s="236" t="s">
        <v>4</v>
      </c>
      <c r="P771" s="236" t="s">
        <v>4</v>
      </c>
      <c r="Q771" s="236" t="s">
        <v>4</v>
      </c>
      <c r="R771" s="236" t="s">
        <v>4</v>
      </c>
      <c r="S771" s="236" t="s">
        <v>4</v>
      </c>
      <c r="T771" s="236" t="s">
        <v>4</v>
      </c>
      <c r="U771" s="236" t="s">
        <v>4</v>
      </c>
      <c r="V771" s="236" t="s">
        <v>4</v>
      </c>
      <c r="W771" s="236" t="s">
        <v>4</v>
      </c>
      <c r="X771" s="291">
        <v>119.01998978723404</v>
      </c>
      <c r="Y771" s="236">
        <v>119.01999000000001</v>
      </c>
    </row>
    <row r="772" spans="1:25">
      <c r="A772" s="32" t="s">
        <v>23</v>
      </c>
      <c r="B772" s="32" t="s">
        <v>32</v>
      </c>
      <c r="C772" s="328" t="s">
        <v>862</v>
      </c>
      <c r="D772" s="235">
        <v>2.0878000000000001</v>
      </c>
      <c r="E772" s="48" t="s">
        <v>859</v>
      </c>
      <c r="F772" s="48" t="s">
        <v>848</v>
      </c>
      <c r="G772" s="48" t="s">
        <v>846</v>
      </c>
      <c r="H772" s="48" t="s">
        <v>844</v>
      </c>
      <c r="I772" s="48" t="s">
        <v>828</v>
      </c>
      <c r="J772" s="236">
        <v>99.999994166666653</v>
      </c>
      <c r="K772" s="236">
        <v>99.999989999999997</v>
      </c>
      <c r="L772" s="236" t="s">
        <v>4</v>
      </c>
      <c r="M772" s="236" t="s">
        <v>4</v>
      </c>
      <c r="N772" s="236" t="s">
        <v>4</v>
      </c>
      <c r="O772" s="236" t="s">
        <v>4</v>
      </c>
      <c r="P772" s="236" t="s">
        <v>4</v>
      </c>
      <c r="Q772" s="236" t="s">
        <v>4</v>
      </c>
      <c r="R772" s="236" t="s">
        <v>4</v>
      </c>
      <c r="S772" s="236" t="s">
        <v>4</v>
      </c>
      <c r="T772" s="236" t="s">
        <v>4</v>
      </c>
      <c r="U772" s="236" t="s">
        <v>4</v>
      </c>
      <c r="V772" s="236" t="s">
        <v>4</v>
      </c>
      <c r="W772" s="236" t="s">
        <v>4</v>
      </c>
      <c r="X772" s="291">
        <v>99.999994166666653</v>
      </c>
      <c r="Y772" s="236">
        <v>99.999989999999997</v>
      </c>
    </row>
    <row r="773" spans="1:25">
      <c r="A773" s="32" t="s">
        <v>23</v>
      </c>
      <c r="B773" s="32" t="s">
        <v>32</v>
      </c>
      <c r="C773" s="328" t="s">
        <v>863</v>
      </c>
      <c r="D773" s="235">
        <v>2.0878000000000001</v>
      </c>
      <c r="E773" s="48" t="s">
        <v>859</v>
      </c>
      <c r="F773" s="48" t="s">
        <v>848</v>
      </c>
      <c r="G773" s="48" t="s">
        <v>846</v>
      </c>
      <c r="H773" s="48" t="s">
        <v>844</v>
      </c>
      <c r="I773" s="48" t="s">
        <v>828</v>
      </c>
      <c r="J773" s="236">
        <v>114.66140325842697</v>
      </c>
      <c r="K773" s="236">
        <v>114.6614</v>
      </c>
      <c r="L773" s="236" t="s">
        <v>4</v>
      </c>
      <c r="M773" s="236" t="s">
        <v>4</v>
      </c>
      <c r="N773" s="236" t="s">
        <v>4</v>
      </c>
      <c r="O773" s="236" t="s">
        <v>4</v>
      </c>
      <c r="P773" s="236" t="s">
        <v>4</v>
      </c>
      <c r="Q773" s="236" t="s">
        <v>4</v>
      </c>
      <c r="R773" s="236" t="s">
        <v>4</v>
      </c>
      <c r="S773" s="236" t="s">
        <v>4</v>
      </c>
      <c r="T773" s="236" t="s">
        <v>4</v>
      </c>
      <c r="U773" s="236" t="s">
        <v>4</v>
      </c>
      <c r="V773" s="236" t="s">
        <v>4</v>
      </c>
      <c r="W773" s="236" t="s">
        <v>4</v>
      </c>
      <c r="X773" s="291">
        <v>114.66140325842697</v>
      </c>
      <c r="Y773" s="236">
        <v>114.6614</v>
      </c>
    </row>
    <row r="774" spans="1:25">
      <c r="A774" s="32" t="s">
        <v>19</v>
      </c>
      <c r="B774" s="32" t="s">
        <v>32</v>
      </c>
      <c r="C774" s="328" t="s">
        <v>864</v>
      </c>
      <c r="D774" s="235">
        <v>7</v>
      </c>
      <c r="E774" s="48" t="s">
        <v>864</v>
      </c>
      <c r="F774" s="48" t="s">
        <v>848</v>
      </c>
      <c r="G774" s="48" t="s">
        <v>846</v>
      </c>
      <c r="H774" s="48" t="s">
        <v>844</v>
      </c>
      <c r="I774" s="48" t="s">
        <v>828</v>
      </c>
      <c r="J774" s="236" t="s">
        <v>4</v>
      </c>
      <c r="K774" s="236" t="s">
        <v>4</v>
      </c>
      <c r="L774" s="236">
        <v>107.15627970877242</v>
      </c>
      <c r="M774" s="236">
        <v>107.15628</v>
      </c>
      <c r="N774" s="236" t="s">
        <v>4</v>
      </c>
      <c r="O774" s="236" t="s">
        <v>4</v>
      </c>
      <c r="P774" s="236" t="s">
        <v>4</v>
      </c>
      <c r="Q774" s="236" t="s">
        <v>4</v>
      </c>
      <c r="R774" s="236" t="s">
        <v>4</v>
      </c>
      <c r="S774" s="236" t="s">
        <v>4</v>
      </c>
      <c r="T774" s="236" t="s">
        <v>4</v>
      </c>
      <c r="U774" s="236" t="s">
        <v>4</v>
      </c>
      <c r="V774" s="236" t="s">
        <v>4</v>
      </c>
      <c r="W774" s="236" t="s">
        <v>4</v>
      </c>
      <c r="X774" s="291">
        <v>107.15627970877242</v>
      </c>
      <c r="Y774" s="236">
        <v>107.15628</v>
      </c>
    </row>
    <row r="775" spans="1:25">
      <c r="A775" s="32" t="s">
        <v>23</v>
      </c>
      <c r="B775" s="32" t="s">
        <v>32</v>
      </c>
      <c r="C775" s="328" t="s">
        <v>865</v>
      </c>
      <c r="D775" s="235">
        <v>1.91293</v>
      </c>
      <c r="E775" s="48" t="s">
        <v>864</v>
      </c>
      <c r="F775" s="48" t="s">
        <v>848</v>
      </c>
      <c r="G775" s="48" t="s">
        <v>846</v>
      </c>
      <c r="H775" s="48" t="s">
        <v>844</v>
      </c>
      <c r="I775" s="48" t="s">
        <v>828</v>
      </c>
      <c r="J775" s="236">
        <v>90.728125650550126</v>
      </c>
      <c r="K775" s="236">
        <v>90.728129999999993</v>
      </c>
      <c r="L775" s="236" t="s">
        <v>4</v>
      </c>
      <c r="M775" s="236" t="s">
        <v>4</v>
      </c>
      <c r="N775" s="236" t="s">
        <v>4</v>
      </c>
      <c r="O775" s="236" t="s">
        <v>4</v>
      </c>
      <c r="P775" s="236" t="s">
        <v>4</v>
      </c>
      <c r="Q775" s="236" t="s">
        <v>4</v>
      </c>
      <c r="R775" s="236" t="s">
        <v>4</v>
      </c>
      <c r="S775" s="236" t="s">
        <v>4</v>
      </c>
      <c r="T775" s="236" t="s">
        <v>4</v>
      </c>
      <c r="U775" s="236" t="s">
        <v>4</v>
      </c>
      <c r="V775" s="236" t="s">
        <v>4</v>
      </c>
      <c r="W775" s="236" t="s">
        <v>4</v>
      </c>
      <c r="X775" s="291">
        <v>90.728125650550126</v>
      </c>
      <c r="Y775" s="236">
        <v>90.728129999999993</v>
      </c>
    </row>
    <row r="776" spans="1:25">
      <c r="A776" s="32" t="s">
        <v>23</v>
      </c>
      <c r="B776" s="32" t="s">
        <v>32</v>
      </c>
      <c r="C776" s="328" t="s">
        <v>866</v>
      </c>
      <c r="D776" s="235">
        <v>1.91293</v>
      </c>
      <c r="E776" s="48" t="s">
        <v>864</v>
      </c>
      <c r="F776" s="48" t="s">
        <v>848</v>
      </c>
      <c r="G776" s="48" t="s">
        <v>846</v>
      </c>
      <c r="H776" s="48" t="s">
        <v>844</v>
      </c>
      <c r="I776" s="48" t="s">
        <v>828</v>
      </c>
      <c r="J776" s="236">
        <v>110.42129144000194</v>
      </c>
      <c r="K776" s="236">
        <v>110.42129</v>
      </c>
      <c r="L776" s="236" t="s">
        <v>4</v>
      </c>
      <c r="M776" s="236" t="s">
        <v>4</v>
      </c>
      <c r="N776" s="236" t="s">
        <v>4</v>
      </c>
      <c r="O776" s="236" t="s">
        <v>4</v>
      </c>
      <c r="P776" s="236" t="s">
        <v>4</v>
      </c>
      <c r="Q776" s="236" t="s">
        <v>4</v>
      </c>
      <c r="R776" s="236" t="s">
        <v>4</v>
      </c>
      <c r="S776" s="236" t="s">
        <v>4</v>
      </c>
      <c r="T776" s="236" t="s">
        <v>4</v>
      </c>
      <c r="U776" s="236" t="s">
        <v>4</v>
      </c>
      <c r="V776" s="236" t="s">
        <v>4</v>
      </c>
      <c r="W776" s="236" t="s">
        <v>4</v>
      </c>
      <c r="X776" s="291">
        <v>110.42129144000194</v>
      </c>
      <c r="Y776" s="236">
        <v>110.42129</v>
      </c>
    </row>
    <row r="777" spans="1:25">
      <c r="A777" s="32" t="s">
        <v>23</v>
      </c>
      <c r="B777" s="32" t="s">
        <v>32</v>
      </c>
      <c r="C777" s="328" t="s">
        <v>867</v>
      </c>
      <c r="D777" s="235">
        <v>1.91293</v>
      </c>
      <c r="E777" s="48" t="s">
        <v>864</v>
      </c>
      <c r="F777" s="48" t="s">
        <v>848</v>
      </c>
      <c r="G777" s="48" t="s">
        <v>846</v>
      </c>
      <c r="H777" s="48" t="s">
        <v>844</v>
      </c>
      <c r="I777" s="48" t="s">
        <v>828</v>
      </c>
      <c r="J777" s="236">
        <v>122.81689698062188</v>
      </c>
      <c r="K777" s="236">
        <v>122.8169</v>
      </c>
      <c r="L777" s="236" t="s">
        <v>4</v>
      </c>
      <c r="M777" s="236" t="s">
        <v>4</v>
      </c>
      <c r="N777" s="236" t="s">
        <v>4</v>
      </c>
      <c r="O777" s="236" t="s">
        <v>4</v>
      </c>
      <c r="P777" s="236" t="s">
        <v>4</v>
      </c>
      <c r="Q777" s="236" t="s">
        <v>4</v>
      </c>
      <c r="R777" s="236" t="s">
        <v>4</v>
      </c>
      <c r="S777" s="236" t="s">
        <v>4</v>
      </c>
      <c r="T777" s="236" t="s">
        <v>4</v>
      </c>
      <c r="U777" s="236" t="s">
        <v>4</v>
      </c>
      <c r="V777" s="236" t="s">
        <v>4</v>
      </c>
      <c r="W777" s="236" t="s">
        <v>4</v>
      </c>
      <c r="X777" s="291">
        <v>122.81689698062188</v>
      </c>
      <c r="Y777" s="236">
        <v>122.8169</v>
      </c>
    </row>
    <row r="778" spans="1:25">
      <c r="A778" s="32" t="s">
        <v>19</v>
      </c>
      <c r="B778" s="32" t="s">
        <v>32</v>
      </c>
      <c r="C778" s="328" t="s">
        <v>868</v>
      </c>
      <c r="D778" s="235">
        <v>22</v>
      </c>
      <c r="E778" s="48" t="s">
        <v>868</v>
      </c>
      <c r="F778" s="48" t="s">
        <v>848</v>
      </c>
      <c r="G778" s="48" t="s">
        <v>846</v>
      </c>
      <c r="H778" s="48" t="s">
        <v>844</v>
      </c>
      <c r="I778" s="48" t="s">
        <v>828</v>
      </c>
      <c r="J778" s="236" t="s">
        <v>4</v>
      </c>
      <c r="K778" s="236" t="s">
        <v>4</v>
      </c>
      <c r="L778" s="236">
        <v>84.6691265561753</v>
      </c>
      <c r="M778" s="236">
        <v>84.669129999999996</v>
      </c>
      <c r="N778" s="236" t="s">
        <v>4</v>
      </c>
      <c r="O778" s="236" t="s">
        <v>4</v>
      </c>
      <c r="P778" s="236" t="s">
        <v>4</v>
      </c>
      <c r="Q778" s="236" t="s">
        <v>4</v>
      </c>
      <c r="R778" s="236" t="s">
        <v>4</v>
      </c>
      <c r="S778" s="236" t="s">
        <v>4</v>
      </c>
      <c r="T778" s="236" t="s">
        <v>4</v>
      </c>
      <c r="U778" s="236" t="s">
        <v>4</v>
      </c>
      <c r="V778" s="236" t="s">
        <v>4</v>
      </c>
      <c r="W778" s="236" t="s">
        <v>4</v>
      </c>
      <c r="X778" s="291">
        <v>84.6691265561753</v>
      </c>
      <c r="Y778" s="236">
        <v>84.669129999999996</v>
      </c>
    </row>
    <row r="779" spans="1:25">
      <c r="A779" s="32" t="s">
        <v>23</v>
      </c>
      <c r="B779" s="32" t="s">
        <v>32</v>
      </c>
      <c r="C779" s="328" t="s">
        <v>869</v>
      </c>
      <c r="D779" s="235">
        <v>2.8020399999999999</v>
      </c>
      <c r="E779" s="48" t="s">
        <v>868</v>
      </c>
      <c r="F779" s="48" t="s">
        <v>848</v>
      </c>
      <c r="G779" s="48" t="s">
        <v>846</v>
      </c>
      <c r="H779" s="48" t="s">
        <v>844</v>
      </c>
      <c r="I779" s="48" t="s">
        <v>828</v>
      </c>
      <c r="J779" s="236">
        <v>86.263529958330309</v>
      </c>
      <c r="K779" s="236">
        <v>86.263530000000003</v>
      </c>
      <c r="L779" s="236" t="s">
        <v>4</v>
      </c>
      <c r="M779" s="236" t="s">
        <v>4</v>
      </c>
      <c r="N779" s="236" t="s">
        <v>4</v>
      </c>
      <c r="O779" s="236" t="s">
        <v>4</v>
      </c>
      <c r="P779" s="236" t="s">
        <v>4</v>
      </c>
      <c r="Q779" s="236" t="s">
        <v>4</v>
      </c>
      <c r="R779" s="236" t="s">
        <v>4</v>
      </c>
      <c r="S779" s="236" t="s">
        <v>4</v>
      </c>
      <c r="T779" s="236" t="s">
        <v>4</v>
      </c>
      <c r="U779" s="236" t="s">
        <v>4</v>
      </c>
      <c r="V779" s="236" t="s">
        <v>4</v>
      </c>
      <c r="W779" s="236" t="s">
        <v>4</v>
      </c>
      <c r="X779" s="291">
        <v>86.263529958330309</v>
      </c>
      <c r="Y779" s="236">
        <v>86.263530000000003</v>
      </c>
    </row>
    <row r="780" spans="1:25">
      <c r="A780" s="32" t="s">
        <v>23</v>
      </c>
      <c r="B780" s="32" t="s">
        <v>32</v>
      </c>
      <c r="C780" s="328" t="s">
        <v>870</v>
      </c>
      <c r="D780" s="235">
        <v>2.8020399999999999</v>
      </c>
      <c r="E780" s="48" t="s">
        <v>868</v>
      </c>
      <c r="F780" s="48" t="s">
        <v>848</v>
      </c>
      <c r="G780" s="48" t="s">
        <v>846</v>
      </c>
      <c r="H780" s="48" t="s">
        <v>844</v>
      </c>
      <c r="I780" s="48" t="s">
        <v>828</v>
      </c>
      <c r="J780" s="236">
        <v>86.217225982000627</v>
      </c>
      <c r="K780" s="236">
        <v>86.217230000000001</v>
      </c>
      <c r="L780" s="236" t="s">
        <v>4</v>
      </c>
      <c r="M780" s="236" t="s">
        <v>4</v>
      </c>
      <c r="N780" s="236" t="s">
        <v>4</v>
      </c>
      <c r="O780" s="236" t="s">
        <v>4</v>
      </c>
      <c r="P780" s="236" t="s">
        <v>4</v>
      </c>
      <c r="Q780" s="236" t="s">
        <v>4</v>
      </c>
      <c r="R780" s="236" t="s">
        <v>4</v>
      </c>
      <c r="S780" s="236" t="s">
        <v>4</v>
      </c>
      <c r="T780" s="236" t="s">
        <v>4</v>
      </c>
      <c r="U780" s="236" t="s">
        <v>4</v>
      </c>
      <c r="V780" s="236" t="s">
        <v>4</v>
      </c>
      <c r="W780" s="236" t="s">
        <v>4</v>
      </c>
      <c r="X780" s="291">
        <v>86.217225982000627</v>
      </c>
      <c r="Y780" s="236">
        <v>86.217230000000001</v>
      </c>
    </row>
    <row r="781" spans="1:25">
      <c r="A781" s="32" t="s">
        <v>23</v>
      </c>
      <c r="B781" s="32" t="s">
        <v>32</v>
      </c>
      <c r="C781" s="328" t="s">
        <v>871</v>
      </c>
      <c r="D781" s="235">
        <v>2.8020399999999999</v>
      </c>
      <c r="E781" s="48" t="s">
        <v>868</v>
      </c>
      <c r="F781" s="48" t="s">
        <v>848</v>
      </c>
      <c r="G781" s="48" t="s">
        <v>846</v>
      </c>
      <c r="H781" s="48" t="s">
        <v>844</v>
      </c>
      <c r="I781" s="48" t="s">
        <v>828</v>
      </c>
      <c r="J781" s="236">
        <v>81.611990000000006</v>
      </c>
      <c r="K781" s="236">
        <v>81.611990000000006</v>
      </c>
      <c r="L781" s="236" t="s">
        <v>4</v>
      </c>
      <c r="M781" s="236" t="s">
        <v>4</v>
      </c>
      <c r="N781" s="236" t="s">
        <v>4</v>
      </c>
      <c r="O781" s="236" t="s">
        <v>4</v>
      </c>
      <c r="P781" s="236" t="s">
        <v>4</v>
      </c>
      <c r="Q781" s="236" t="s">
        <v>4</v>
      </c>
      <c r="R781" s="236" t="s">
        <v>4</v>
      </c>
      <c r="S781" s="236" t="s">
        <v>4</v>
      </c>
      <c r="T781" s="236" t="s">
        <v>4</v>
      </c>
      <c r="U781" s="236" t="s">
        <v>4</v>
      </c>
      <c r="V781" s="236" t="s">
        <v>4</v>
      </c>
      <c r="W781" s="236" t="s">
        <v>4</v>
      </c>
      <c r="X781" s="291">
        <v>81.611990000000006</v>
      </c>
      <c r="Y781" s="236">
        <v>81.611990000000006</v>
      </c>
    </row>
    <row r="782" spans="1:25">
      <c r="A782" s="32" t="s">
        <v>19</v>
      </c>
      <c r="B782" s="32" t="s">
        <v>32</v>
      </c>
      <c r="C782" s="328" t="s">
        <v>872</v>
      </c>
      <c r="D782" s="235">
        <v>19</v>
      </c>
      <c r="E782" s="48" t="s">
        <v>872</v>
      </c>
      <c r="F782" s="48" t="s">
        <v>848</v>
      </c>
      <c r="G782" s="48" t="s">
        <v>846</v>
      </c>
      <c r="H782" s="48" t="s">
        <v>844</v>
      </c>
      <c r="I782" s="48" t="s">
        <v>828</v>
      </c>
      <c r="J782" s="236" t="s">
        <v>4</v>
      </c>
      <c r="K782" s="236" t="s">
        <v>4</v>
      </c>
      <c r="L782" s="236">
        <v>98.10400985768041</v>
      </c>
      <c r="M782" s="236">
        <v>98.104010000000002</v>
      </c>
      <c r="N782" s="236" t="s">
        <v>4</v>
      </c>
      <c r="O782" s="236" t="s">
        <v>4</v>
      </c>
      <c r="P782" s="236" t="s">
        <v>4</v>
      </c>
      <c r="Q782" s="236" t="s">
        <v>4</v>
      </c>
      <c r="R782" s="236" t="s">
        <v>4</v>
      </c>
      <c r="S782" s="236" t="s">
        <v>4</v>
      </c>
      <c r="T782" s="236" t="s">
        <v>4</v>
      </c>
      <c r="U782" s="236" t="s">
        <v>4</v>
      </c>
      <c r="V782" s="236" t="s">
        <v>4</v>
      </c>
      <c r="W782" s="236" t="s">
        <v>4</v>
      </c>
      <c r="X782" s="291">
        <v>98.10400985768041</v>
      </c>
      <c r="Y782" s="236">
        <v>98.104010000000002</v>
      </c>
    </row>
    <row r="783" spans="1:25">
      <c r="A783" s="32" t="s">
        <v>23</v>
      </c>
      <c r="B783" s="32" t="s">
        <v>32</v>
      </c>
      <c r="C783" s="328" t="s">
        <v>873</v>
      </c>
      <c r="D783" s="235">
        <v>1.8019799999999999</v>
      </c>
      <c r="E783" s="48" t="s">
        <v>872</v>
      </c>
      <c r="F783" s="48" t="s">
        <v>848</v>
      </c>
      <c r="G783" s="48" t="s">
        <v>846</v>
      </c>
      <c r="H783" s="48" t="s">
        <v>844</v>
      </c>
      <c r="I783" s="48" t="s">
        <v>828</v>
      </c>
      <c r="J783" s="236">
        <v>125.81818181818181</v>
      </c>
      <c r="K783" s="236">
        <v>125.81818</v>
      </c>
      <c r="L783" s="236" t="s">
        <v>4</v>
      </c>
      <c r="M783" s="236" t="s">
        <v>4</v>
      </c>
      <c r="N783" s="236" t="s">
        <v>4</v>
      </c>
      <c r="O783" s="236" t="s">
        <v>4</v>
      </c>
      <c r="P783" s="236" t="s">
        <v>4</v>
      </c>
      <c r="Q783" s="236" t="s">
        <v>4</v>
      </c>
      <c r="R783" s="236" t="s">
        <v>4</v>
      </c>
      <c r="S783" s="236" t="s">
        <v>4</v>
      </c>
      <c r="T783" s="236" t="s">
        <v>4</v>
      </c>
      <c r="U783" s="236" t="s">
        <v>4</v>
      </c>
      <c r="V783" s="236" t="s">
        <v>4</v>
      </c>
      <c r="W783" s="236" t="s">
        <v>4</v>
      </c>
      <c r="X783" s="291">
        <v>125.81818181818181</v>
      </c>
      <c r="Y783" s="236">
        <v>125.81818</v>
      </c>
    </row>
    <row r="784" spans="1:25">
      <c r="A784" s="32" t="s">
        <v>23</v>
      </c>
      <c r="B784" s="32" t="s">
        <v>32</v>
      </c>
      <c r="C784" s="328" t="s">
        <v>874</v>
      </c>
      <c r="D784" s="235">
        <v>1.8019799999999999</v>
      </c>
      <c r="E784" s="48" t="s">
        <v>872</v>
      </c>
      <c r="F784" s="48" t="s">
        <v>848</v>
      </c>
      <c r="G784" s="48" t="s">
        <v>846</v>
      </c>
      <c r="H784" s="48" t="s">
        <v>844</v>
      </c>
      <c r="I784" s="48" t="s">
        <v>828</v>
      </c>
      <c r="J784" s="236">
        <v>118.42105263157896</v>
      </c>
      <c r="K784" s="236">
        <v>118.42104999999999</v>
      </c>
      <c r="L784" s="236" t="s">
        <v>4</v>
      </c>
      <c r="M784" s="236" t="s">
        <v>4</v>
      </c>
      <c r="N784" s="236" t="s">
        <v>4</v>
      </c>
      <c r="O784" s="236" t="s">
        <v>4</v>
      </c>
      <c r="P784" s="236" t="s">
        <v>4</v>
      </c>
      <c r="Q784" s="236" t="s">
        <v>4</v>
      </c>
      <c r="R784" s="236" t="s">
        <v>4</v>
      </c>
      <c r="S784" s="236" t="s">
        <v>4</v>
      </c>
      <c r="T784" s="236" t="s">
        <v>4</v>
      </c>
      <c r="U784" s="236" t="s">
        <v>4</v>
      </c>
      <c r="V784" s="236" t="s">
        <v>4</v>
      </c>
      <c r="W784" s="236" t="s">
        <v>4</v>
      </c>
      <c r="X784" s="291">
        <v>118.42105263157896</v>
      </c>
      <c r="Y784" s="236">
        <v>118.42104999999999</v>
      </c>
    </row>
    <row r="785" spans="1:25">
      <c r="A785" s="32" t="s">
        <v>23</v>
      </c>
      <c r="B785" s="32" t="s">
        <v>32</v>
      </c>
      <c r="C785" s="328" t="s">
        <v>875</v>
      </c>
      <c r="D785" s="235">
        <v>1.8019799999999999</v>
      </c>
      <c r="E785" s="48" t="s">
        <v>872</v>
      </c>
      <c r="F785" s="48" t="s">
        <v>848</v>
      </c>
      <c r="G785" s="48" t="s">
        <v>846</v>
      </c>
      <c r="H785" s="48" t="s">
        <v>844</v>
      </c>
      <c r="I785" s="48" t="s">
        <v>828</v>
      </c>
      <c r="J785" s="236">
        <v>103.59375000000001</v>
      </c>
      <c r="K785" s="236">
        <v>103.59375</v>
      </c>
      <c r="L785" s="236" t="s">
        <v>4</v>
      </c>
      <c r="M785" s="236" t="s">
        <v>4</v>
      </c>
      <c r="N785" s="236" t="s">
        <v>4</v>
      </c>
      <c r="O785" s="236" t="s">
        <v>4</v>
      </c>
      <c r="P785" s="236" t="s">
        <v>4</v>
      </c>
      <c r="Q785" s="236" t="s">
        <v>4</v>
      </c>
      <c r="R785" s="236" t="s">
        <v>4</v>
      </c>
      <c r="S785" s="236" t="s">
        <v>4</v>
      </c>
      <c r="T785" s="236" t="s">
        <v>4</v>
      </c>
      <c r="U785" s="236" t="s">
        <v>4</v>
      </c>
      <c r="V785" s="236" t="s">
        <v>4</v>
      </c>
      <c r="W785" s="236" t="s">
        <v>4</v>
      </c>
      <c r="X785" s="291">
        <v>103.59375000000001</v>
      </c>
      <c r="Y785" s="236">
        <v>103.59375</v>
      </c>
    </row>
    <row r="786" spans="1:25">
      <c r="A786" s="32" t="s">
        <v>23</v>
      </c>
      <c r="B786" s="32" t="s">
        <v>32</v>
      </c>
      <c r="C786" s="328" t="s">
        <v>876</v>
      </c>
      <c r="D786" s="235">
        <v>1.8019799999999999</v>
      </c>
      <c r="E786" s="48" t="s">
        <v>872</v>
      </c>
      <c r="F786" s="48" t="s">
        <v>848</v>
      </c>
      <c r="G786" s="48" t="s">
        <v>846</v>
      </c>
      <c r="H786" s="48" t="s">
        <v>844</v>
      </c>
      <c r="I786" s="48" t="s">
        <v>828</v>
      </c>
      <c r="J786" s="236">
        <v>77.58620689655173</v>
      </c>
      <c r="K786" s="236">
        <v>77.586209999999994</v>
      </c>
      <c r="L786" s="236" t="s">
        <v>4</v>
      </c>
      <c r="M786" s="236" t="s">
        <v>4</v>
      </c>
      <c r="N786" s="236" t="s">
        <v>4</v>
      </c>
      <c r="O786" s="236" t="s">
        <v>4</v>
      </c>
      <c r="P786" s="236" t="s">
        <v>4</v>
      </c>
      <c r="Q786" s="236" t="s">
        <v>4</v>
      </c>
      <c r="R786" s="236" t="s">
        <v>4</v>
      </c>
      <c r="S786" s="236" t="s">
        <v>4</v>
      </c>
      <c r="T786" s="236" t="s">
        <v>4</v>
      </c>
      <c r="U786" s="236" t="s">
        <v>4</v>
      </c>
      <c r="V786" s="236" t="s">
        <v>4</v>
      </c>
      <c r="W786" s="236" t="s">
        <v>4</v>
      </c>
      <c r="X786" s="291">
        <v>77.58620689655173</v>
      </c>
      <c r="Y786" s="236">
        <v>77.586209999999994</v>
      </c>
    </row>
    <row r="787" spans="1:25">
      <c r="A787" s="32" t="s">
        <v>23</v>
      </c>
      <c r="B787" s="32" t="s">
        <v>32</v>
      </c>
      <c r="C787" s="328" t="s">
        <v>877</v>
      </c>
      <c r="D787" s="235">
        <v>1.8019799999999999</v>
      </c>
      <c r="E787" s="48" t="s">
        <v>872</v>
      </c>
      <c r="F787" s="48" t="s">
        <v>848</v>
      </c>
      <c r="G787" s="48" t="s">
        <v>846</v>
      </c>
      <c r="H787" s="48" t="s">
        <v>844</v>
      </c>
      <c r="I787" s="48" t="s">
        <v>828</v>
      </c>
      <c r="J787" s="236">
        <v>75.882808765207159</v>
      </c>
      <c r="K787" s="236">
        <v>75.882810000000006</v>
      </c>
      <c r="L787" s="236" t="s">
        <v>4</v>
      </c>
      <c r="M787" s="236" t="s">
        <v>4</v>
      </c>
      <c r="N787" s="236" t="s">
        <v>4</v>
      </c>
      <c r="O787" s="236" t="s">
        <v>4</v>
      </c>
      <c r="P787" s="236" t="s">
        <v>4</v>
      </c>
      <c r="Q787" s="236" t="s">
        <v>4</v>
      </c>
      <c r="R787" s="236" t="s">
        <v>4</v>
      </c>
      <c r="S787" s="236" t="s">
        <v>4</v>
      </c>
      <c r="T787" s="236" t="s">
        <v>4</v>
      </c>
      <c r="U787" s="236" t="s">
        <v>4</v>
      </c>
      <c r="V787" s="236" t="s">
        <v>4</v>
      </c>
      <c r="W787" s="236" t="s">
        <v>4</v>
      </c>
      <c r="X787" s="291">
        <v>75.882808765207159</v>
      </c>
      <c r="Y787" s="236">
        <v>75.882810000000006</v>
      </c>
    </row>
    <row r="788" spans="1:25">
      <c r="A788" s="32" t="s">
        <v>13</v>
      </c>
      <c r="B788" s="32" t="s">
        <v>4</v>
      </c>
      <c r="C788" s="328" t="s">
        <v>878</v>
      </c>
      <c r="D788" s="235">
        <v>72</v>
      </c>
      <c r="E788" s="48" t="s">
        <v>4</v>
      </c>
      <c r="F788" s="48" t="s">
        <v>4</v>
      </c>
      <c r="G788" s="48" t="s">
        <v>878</v>
      </c>
      <c r="H788" s="48" t="s">
        <v>844</v>
      </c>
      <c r="I788" s="48" t="s">
        <v>828</v>
      </c>
      <c r="J788" s="236" t="s">
        <v>4</v>
      </c>
      <c r="K788" s="236" t="s">
        <v>4</v>
      </c>
      <c r="L788" s="236" t="s">
        <v>4</v>
      </c>
      <c r="M788" s="236" t="s">
        <v>4</v>
      </c>
      <c r="N788" s="236" t="s">
        <v>4</v>
      </c>
      <c r="O788" s="236" t="s">
        <v>4</v>
      </c>
      <c r="P788" s="236">
        <v>95.454545454545439</v>
      </c>
      <c r="Q788" s="236">
        <v>95.454549999999998</v>
      </c>
      <c r="R788" s="236" t="s">
        <v>4</v>
      </c>
      <c r="S788" s="236" t="s">
        <v>4</v>
      </c>
      <c r="T788" s="236" t="s">
        <v>4</v>
      </c>
      <c r="U788" s="236" t="s">
        <v>4</v>
      </c>
      <c r="V788" s="236" t="s">
        <v>4</v>
      </c>
      <c r="W788" s="236" t="s">
        <v>4</v>
      </c>
      <c r="X788" s="291">
        <v>95.454545454545439</v>
      </c>
      <c r="Y788" s="236">
        <v>95.454549999999998</v>
      </c>
    </row>
    <row r="789" spans="1:25">
      <c r="A789" s="32" t="s">
        <v>16</v>
      </c>
      <c r="B789" s="32" t="s">
        <v>4</v>
      </c>
      <c r="C789" s="328" t="s">
        <v>880</v>
      </c>
      <c r="D789" s="235">
        <v>72</v>
      </c>
      <c r="E789" s="48" t="s">
        <v>4</v>
      </c>
      <c r="F789" s="48" t="s">
        <v>880</v>
      </c>
      <c r="G789" s="48" t="s">
        <v>878</v>
      </c>
      <c r="H789" s="48" t="s">
        <v>844</v>
      </c>
      <c r="I789" s="48" t="s">
        <v>828</v>
      </c>
      <c r="J789" s="236" t="s">
        <v>4</v>
      </c>
      <c r="K789" s="236" t="s">
        <v>4</v>
      </c>
      <c r="L789" s="236" t="s">
        <v>4</v>
      </c>
      <c r="M789" s="236" t="s">
        <v>4</v>
      </c>
      <c r="N789" s="236">
        <v>95.454545454545439</v>
      </c>
      <c r="O789" s="236">
        <v>95.454549999999998</v>
      </c>
      <c r="P789" s="236" t="s">
        <v>4</v>
      </c>
      <c r="Q789" s="236" t="s">
        <v>4</v>
      </c>
      <c r="R789" s="236" t="s">
        <v>4</v>
      </c>
      <c r="S789" s="236" t="s">
        <v>4</v>
      </c>
      <c r="T789" s="236" t="s">
        <v>4</v>
      </c>
      <c r="U789" s="236" t="s">
        <v>4</v>
      </c>
      <c r="V789" s="236" t="s">
        <v>4</v>
      </c>
      <c r="W789" s="236" t="s">
        <v>4</v>
      </c>
      <c r="X789" s="291">
        <v>95.454545454545439</v>
      </c>
      <c r="Y789" s="236">
        <v>95.454549999999998</v>
      </c>
    </row>
    <row r="790" spans="1:25">
      <c r="A790" s="32" t="s">
        <v>19</v>
      </c>
      <c r="B790" s="32" t="s">
        <v>32</v>
      </c>
      <c r="C790" s="328" t="s">
        <v>881</v>
      </c>
      <c r="D790" s="235">
        <v>72</v>
      </c>
      <c r="E790" s="48" t="s">
        <v>881</v>
      </c>
      <c r="F790" s="48" t="s">
        <v>880</v>
      </c>
      <c r="G790" s="48" t="s">
        <v>878</v>
      </c>
      <c r="H790" s="48" t="s">
        <v>844</v>
      </c>
      <c r="I790" s="48" t="s">
        <v>828</v>
      </c>
      <c r="J790" s="236" t="s">
        <v>4</v>
      </c>
      <c r="K790" s="236" t="s">
        <v>4</v>
      </c>
      <c r="L790" s="236">
        <v>95.454545454545439</v>
      </c>
      <c r="M790" s="236">
        <v>95.454549999999998</v>
      </c>
      <c r="N790" s="236" t="s">
        <v>4</v>
      </c>
      <c r="O790" s="236" t="s">
        <v>4</v>
      </c>
      <c r="P790" s="236" t="s">
        <v>4</v>
      </c>
      <c r="Q790" s="236" t="s">
        <v>4</v>
      </c>
      <c r="R790" s="236" t="s">
        <v>4</v>
      </c>
      <c r="S790" s="236" t="s">
        <v>4</v>
      </c>
      <c r="T790" s="236" t="s">
        <v>4</v>
      </c>
      <c r="U790" s="236" t="s">
        <v>4</v>
      </c>
      <c r="V790" s="236" t="s">
        <v>4</v>
      </c>
      <c r="W790" s="236" t="s">
        <v>4</v>
      </c>
      <c r="X790" s="291">
        <v>95.454545454545439</v>
      </c>
      <c r="Y790" s="236">
        <v>95.454549999999998</v>
      </c>
    </row>
    <row r="791" spans="1:25">
      <c r="A791" s="32" t="s">
        <v>23</v>
      </c>
      <c r="B791" s="32" t="s">
        <v>32</v>
      </c>
      <c r="C791" s="328" t="s">
        <v>882</v>
      </c>
      <c r="D791" s="235">
        <v>72</v>
      </c>
      <c r="E791" s="48" t="s">
        <v>881</v>
      </c>
      <c r="F791" s="48" t="s">
        <v>880</v>
      </c>
      <c r="G791" s="48" t="s">
        <v>878</v>
      </c>
      <c r="H791" s="48" t="s">
        <v>844</v>
      </c>
      <c r="I791" s="48" t="s">
        <v>828</v>
      </c>
      <c r="J791" s="236">
        <v>95.454545454545439</v>
      </c>
      <c r="K791" s="236">
        <v>95.454549999999998</v>
      </c>
      <c r="L791" s="236" t="s">
        <v>4</v>
      </c>
      <c r="M791" s="236" t="s">
        <v>4</v>
      </c>
      <c r="N791" s="236" t="s">
        <v>4</v>
      </c>
      <c r="O791" s="236" t="s">
        <v>4</v>
      </c>
      <c r="P791" s="236" t="s">
        <v>4</v>
      </c>
      <c r="Q791" s="236" t="s">
        <v>4</v>
      </c>
      <c r="R791" s="236" t="s">
        <v>4</v>
      </c>
      <c r="S791" s="236" t="s">
        <v>4</v>
      </c>
      <c r="T791" s="236" t="s">
        <v>4</v>
      </c>
      <c r="U791" s="236" t="s">
        <v>4</v>
      </c>
      <c r="V791" s="236" t="s">
        <v>4</v>
      </c>
      <c r="W791" s="236" t="s">
        <v>4</v>
      </c>
      <c r="X791" s="291">
        <v>95.454545454545439</v>
      </c>
      <c r="Y791" s="236">
        <v>95.454549999999998</v>
      </c>
    </row>
    <row r="792" spans="1:25">
      <c r="A792" s="32" t="s">
        <v>10</v>
      </c>
      <c r="B792" s="32" t="s">
        <v>4</v>
      </c>
      <c r="C792" s="328" t="s">
        <v>883</v>
      </c>
      <c r="D792" s="235">
        <v>168</v>
      </c>
      <c r="E792" s="48" t="s">
        <v>4</v>
      </c>
      <c r="F792" s="48" t="s">
        <v>4</v>
      </c>
      <c r="G792" s="48" t="s">
        <v>4</v>
      </c>
      <c r="H792" s="48" t="s">
        <v>883</v>
      </c>
      <c r="I792" s="48" t="s">
        <v>828</v>
      </c>
      <c r="J792" s="236" t="s">
        <v>4</v>
      </c>
      <c r="K792" s="236" t="s">
        <v>4</v>
      </c>
      <c r="L792" s="236" t="s">
        <v>4</v>
      </c>
      <c r="M792" s="236" t="s">
        <v>4</v>
      </c>
      <c r="N792" s="236" t="s">
        <v>4</v>
      </c>
      <c r="O792" s="236" t="s">
        <v>4</v>
      </c>
      <c r="P792" s="236" t="s">
        <v>4</v>
      </c>
      <c r="Q792" s="236" t="s">
        <v>4</v>
      </c>
      <c r="R792" s="236">
        <v>98.002613808079047</v>
      </c>
      <c r="S792" s="236">
        <v>98.002610000000004</v>
      </c>
      <c r="T792" s="236" t="s">
        <v>4</v>
      </c>
      <c r="U792" s="236" t="s">
        <v>4</v>
      </c>
      <c r="V792" s="236" t="s">
        <v>4</v>
      </c>
      <c r="W792" s="236" t="s">
        <v>4</v>
      </c>
      <c r="X792" s="291">
        <v>98.002613808079047</v>
      </c>
      <c r="Y792" s="236">
        <v>98.002610000000004</v>
      </c>
    </row>
    <row r="793" spans="1:25">
      <c r="A793" s="32" t="s">
        <v>13</v>
      </c>
      <c r="B793" s="32" t="s">
        <v>4</v>
      </c>
      <c r="C793" s="328" t="s">
        <v>885</v>
      </c>
      <c r="D793" s="235">
        <v>134</v>
      </c>
      <c r="E793" s="48" t="s">
        <v>4</v>
      </c>
      <c r="F793" s="48" t="s">
        <v>4</v>
      </c>
      <c r="G793" s="48" t="s">
        <v>885</v>
      </c>
      <c r="H793" s="48" t="s">
        <v>883</v>
      </c>
      <c r="I793" s="48" t="s">
        <v>828</v>
      </c>
      <c r="J793" s="236" t="s">
        <v>4</v>
      </c>
      <c r="K793" s="236" t="s">
        <v>4</v>
      </c>
      <c r="L793" s="236" t="s">
        <v>4</v>
      </c>
      <c r="M793" s="236" t="s">
        <v>4</v>
      </c>
      <c r="N793" s="236" t="s">
        <v>4</v>
      </c>
      <c r="O793" s="236" t="s">
        <v>4</v>
      </c>
      <c r="P793" s="236">
        <v>100</v>
      </c>
      <c r="Q793" s="236">
        <v>100</v>
      </c>
      <c r="R793" s="236" t="s">
        <v>4</v>
      </c>
      <c r="S793" s="236" t="s">
        <v>4</v>
      </c>
      <c r="T793" s="236" t="s">
        <v>4</v>
      </c>
      <c r="U793" s="236" t="s">
        <v>4</v>
      </c>
      <c r="V793" s="236" t="s">
        <v>4</v>
      </c>
      <c r="W793" s="236" t="s">
        <v>4</v>
      </c>
      <c r="X793" s="291">
        <v>100</v>
      </c>
      <c r="Y793" s="236">
        <v>100</v>
      </c>
    </row>
    <row r="794" spans="1:25">
      <c r="A794" s="32" t="s">
        <v>16</v>
      </c>
      <c r="B794" s="32" t="s">
        <v>4</v>
      </c>
      <c r="C794" s="328" t="s">
        <v>887</v>
      </c>
      <c r="D794" s="235">
        <v>134</v>
      </c>
      <c r="E794" s="48" t="s">
        <v>4</v>
      </c>
      <c r="F794" s="48" t="s">
        <v>887</v>
      </c>
      <c r="G794" s="48" t="s">
        <v>885</v>
      </c>
      <c r="H794" s="48" t="s">
        <v>883</v>
      </c>
      <c r="I794" s="48" t="s">
        <v>828</v>
      </c>
      <c r="J794" s="236" t="s">
        <v>4</v>
      </c>
      <c r="K794" s="236" t="s">
        <v>4</v>
      </c>
      <c r="L794" s="236" t="s">
        <v>4</v>
      </c>
      <c r="M794" s="236" t="s">
        <v>4</v>
      </c>
      <c r="N794" s="236">
        <v>100</v>
      </c>
      <c r="O794" s="236">
        <v>100</v>
      </c>
      <c r="P794" s="236" t="s">
        <v>4</v>
      </c>
      <c r="Q794" s="236" t="s">
        <v>4</v>
      </c>
      <c r="R794" s="236" t="s">
        <v>4</v>
      </c>
      <c r="S794" s="236" t="s">
        <v>4</v>
      </c>
      <c r="T794" s="236" t="s">
        <v>4</v>
      </c>
      <c r="U794" s="236" t="s">
        <v>4</v>
      </c>
      <c r="V794" s="236" t="s">
        <v>4</v>
      </c>
      <c r="W794" s="236" t="s">
        <v>4</v>
      </c>
      <c r="X794" s="291">
        <v>100</v>
      </c>
      <c r="Y794" s="236">
        <v>100</v>
      </c>
    </row>
    <row r="795" spans="1:25">
      <c r="A795" s="32" t="s">
        <v>19</v>
      </c>
      <c r="B795" s="32" t="s">
        <v>32</v>
      </c>
      <c r="C795" s="328" t="s">
        <v>888</v>
      </c>
      <c r="D795" s="235">
        <v>134</v>
      </c>
      <c r="E795" s="48" t="s">
        <v>888</v>
      </c>
      <c r="F795" s="48" t="s">
        <v>887</v>
      </c>
      <c r="G795" s="48" t="s">
        <v>885</v>
      </c>
      <c r="H795" s="48" t="s">
        <v>883</v>
      </c>
      <c r="I795" s="48" t="s">
        <v>828</v>
      </c>
      <c r="J795" s="236" t="s">
        <v>4</v>
      </c>
      <c r="K795" s="236" t="s">
        <v>4</v>
      </c>
      <c r="L795" s="236">
        <v>100</v>
      </c>
      <c r="M795" s="236">
        <v>100</v>
      </c>
      <c r="N795" s="236" t="s">
        <v>4</v>
      </c>
      <c r="O795" s="236" t="s">
        <v>4</v>
      </c>
      <c r="P795" s="236" t="s">
        <v>4</v>
      </c>
      <c r="Q795" s="236" t="s">
        <v>4</v>
      </c>
      <c r="R795" s="236" t="s">
        <v>4</v>
      </c>
      <c r="S795" s="236" t="s">
        <v>4</v>
      </c>
      <c r="T795" s="236" t="s">
        <v>4</v>
      </c>
      <c r="U795" s="236" t="s">
        <v>4</v>
      </c>
      <c r="V795" s="236" t="s">
        <v>4</v>
      </c>
      <c r="W795" s="236" t="s">
        <v>4</v>
      </c>
      <c r="X795" s="291">
        <v>100</v>
      </c>
      <c r="Y795" s="236">
        <v>100</v>
      </c>
    </row>
    <row r="796" spans="1:25">
      <c r="A796" s="32" t="s">
        <v>23</v>
      </c>
      <c r="B796" s="32" t="s">
        <v>32</v>
      </c>
      <c r="C796" s="328" t="s">
        <v>889</v>
      </c>
      <c r="D796" s="235">
        <v>11.575839999999999</v>
      </c>
      <c r="E796" s="48" t="s">
        <v>888</v>
      </c>
      <c r="F796" s="48" t="s">
        <v>887</v>
      </c>
      <c r="G796" s="48" t="s">
        <v>885</v>
      </c>
      <c r="H796" s="48" t="s">
        <v>883</v>
      </c>
      <c r="I796" s="48" t="s">
        <v>828</v>
      </c>
      <c r="J796" s="236">
        <v>100</v>
      </c>
      <c r="K796" s="236">
        <v>100</v>
      </c>
      <c r="L796" s="236" t="s">
        <v>4</v>
      </c>
      <c r="M796" s="236" t="s">
        <v>4</v>
      </c>
      <c r="N796" s="236" t="s">
        <v>4</v>
      </c>
      <c r="O796" s="236" t="s">
        <v>4</v>
      </c>
      <c r="P796" s="236" t="s">
        <v>4</v>
      </c>
      <c r="Q796" s="236" t="s">
        <v>4</v>
      </c>
      <c r="R796" s="236" t="s">
        <v>4</v>
      </c>
      <c r="S796" s="236" t="s">
        <v>4</v>
      </c>
      <c r="T796" s="236" t="s">
        <v>4</v>
      </c>
      <c r="U796" s="236" t="s">
        <v>4</v>
      </c>
      <c r="V796" s="236" t="s">
        <v>4</v>
      </c>
      <c r="W796" s="236" t="s">
        <v>4</v>
      </c>
      <c r="X796" s="291">
        <v>100</v>
      </c>
      <c r="Y796" s="236">
        <v>100</v>
      </c>
    </row>
    <row r="797" spans="1:25">
      <c r="A797" s="32" t="s">
        <v>23</v>
      </c>
      <c r="B797" s="32" t="s">
        <v>32</v>
      </c>
      <c r="C797" s="328" t="s">
        <v>890</v>
      </c>
      <c r="D797" s="235">
        <v>11.575839999999999</v>
      </c>
      <c r="E797" s="48" t="s">
        <v>888</v>
      </c>
      <c r="F797" s="48" t="s">
        <v>887</v>
      </c>
      <c r="G797" s="48" t="s">
        <v>885</v>
      </c>
      <c r="H797" s="48" t="s">
        <v>883</v>
      </c>
      <c r="I797" s="48" t="s">
        <v>828</v>
      </c>
      <c r="J797" s="236">
        <v>100</v>
      </c>
      <c r="K797" s="236">
        <v>100</v>
      </c>
      <c r="L797" s="236" t="s">
        <v>4</v>
      </c>
      <c r="M797" s="236" t="s">
        <v>4</v>
      </c>
      <c r="N797" s="236" t="s">
        <v>4</v>
      </c>
      <c r="O797" s="236" t="s">
        <v>4</v>
      </c>
      <c r="P797" s="236" t="s">
        <v>4</v>
      </c>
      <c r="Q797" s="236" t="s">
        <v>4</v>
      </c>
      <c r="R797" s="236" t="s">
        <v>4</v>
      </c>
      <c r="S797" s="236" t="s">
        <v>4</v>
      </c>
      <c r="T797" s="236" t="s">
        <v>4</v>
      </c>
      <c r="U797" s="236" t="s">
        <v>4</v>
      </c>
      <c r="V797" s="236" t="s">
        <v>4</v>
      </c>
      <c r="W797" s="236" t="s">
        <v>4</v>
      </c>
      <c r="X797" s="291">
        <v>100</v>
      </c>
      <c r="Y797" s="236">
        <v>100</v>
      </c>
    </row>
    <row r="798" spans="1:25">
      <c r="A798" s="32" t="s">
        <v>13</v>
      </c>
      <c r="B798" s="32" t="s">
        <v>4</v>
      </c>
      <c r="C798" s="328" t="s">
        <v>891</v>
      </c>
      <c r="D798" s="235">
        <v>34</v>
      </c>
      <c r="E798" s="48" t="s">
        <v>4</v>
      </c>
      <c r="F798" s="48" t="s">
        <v>4</v>
      </c>
      <c r="G798" s="48" t="s">
        <v>891</v>
      </c>
      <c r="H798" s="48" t="s">
        <v>883</v>
      </c>
      <c r="I798" s="48" t="s">
        <v>828</v>
      </c>
      <c r="J798" s="236" t="s">
        <v>4</v>
      </c>
      <c r="K798" s="236" t="s">
        <v>4</v>
      </c>
      <c r="L798" s="236" t="s">
        <v>4</v>
      </c>
      <c r="M798" s="236" t="s">
        <v>4</v>
      </c>
      <c r="N798" s="236" t="s">
        <v>4</v>
      </c>
      <c r="O798" s="236" t="s">
        <v>4</v>
      </c>
      <c r="P798" s="236">
        <v>90.130562345802332</v>
      </c>
      <c r="Q798" s="236">
        <v>90.130560000000003</v>
      </c>
      <c r="R798" s="236" t="s">
        <v>4</v>
      </c>
      <c r="S798" s="236" t="s">
        <v>4</v>
      </c>
      <c r="T798" s="236" t="s">
        <v>4</v>
      </c>
      <c r="U798" s="236" t="s">
        <v>4</v>
      </c>
      <c r="V798" s="236" t="s">
        <v>4</v>
      </c>
      <c r="W798" s="236" t="s">
        <v>4</v>
      </c>
      <c r="X798" s="291">
        <v>90.130562345802332</v>
      </c>
      <c r="Y798" s="236">
        <v>90.130560000000003</v>
      </c>
    </row>
    <row r="799" spans="1:25">
      <c r="A799" s="32" t="s">
        <v>16</v>
      </c>
      <c r="B799" s="32" t="s">
        <v>4</v>
      </c>
      <c r="C799" s="328" t="s">
        <v>893</v>
      </c>
      <c r="D799" s="235">
        <v>34</v>
      </c>
      <c r="E799" s="48" t="s">
        <v>4</v>
      </c>
      <c r="F799" s="48" t="s">
        <v>893</v>
      </c>
      <c r="G799" s="48" t="s">
        <v>891</v>
      </c>
      <c r="H799" s="48" t="s">
        <v>883</v>
      </c>
      <c r="I799" s="48" t="s">
        <v>828</v>
      </c>
      <c r="J799" s="236" t="s">
        <v>4</v>
      </c>
      <c r="K799" s="236" t="s">
        <v>4</v>
      </c>
      <c r="L799" s="236" t="s">
        <v>4</v>
      </c>
      <c r="M799" s="236" t="s">
        <v>4</v>
      </c>
      <c r="N799" s="236">
        <v>90.130562345802332</v>
      </c>
      <c r="O799" s="236">
        <v>90.130560000000003</v>
      </c>
      <c r="P799" s="236" t="s">
        <v>4</v>
      </c>
      <c r="Q799" s="236" t="s">
        <v>4</v>
      </c>
      <c r="R799" s="236" t="s">
        <v>4</v>
      </c>
      <c r="S799" s="236" t="s">
        <v>4</v>
      </c>
      <c r="T799" s="236" t="s">
        <v>4</v>
      </c>
      <c r="U799" s="236" t="s">
        <v>4</v>
      </c>
      <c r="V799" s="236" t="s">
        <v>4</v>
      </c>
      <c r="W799" s="236" t="s">
        <v>4</v>
      </c>
      <c r="X799" s="291">
        <v>90.130562345802332</v>
      </c>
      <c r="Y799" s="236">
        <v>90.130560000000003</v>
      </c>
    </row>
    <row r="800" spans="1:25">
      <c r="A800" s="32" t="s">
        <v>19</v>
      </c>
      <c r="B800" s="32" t="s">
        <v>32</v>
      </c>
      <c r="C800" s="328" t="s">
        <v>894</v>
      </c>
      <c r="D800" s="235">
        <v>34</v>
      </c>
      <c r="E800" s="48" t="s">
        <v>894</v>
      </c>
      <c r="F800" s="48" t="s">
        <v>893</v>
      </c>
      <c r="G800" s="48" t="s">
        <v>891</v>
      </c>
      <c r="H800" s="48" t="s">
        <v>883</v>
      </c>
      <c r="I800" s="48" t="s">
        <v>828</v>
      </c>
      <c r="J800" s="236" t="s">
        <v>4</v>
      </c>
      <c r="K800" s="236" t="s">
        <v>4</v>
      </c>
      <c r="L800" s="236">
        <v>90.130562345802332</v>
      </c>
      <c r="M800" s="236">
        <v>90.130560000000003</v>
      </c>
      <c r="N800" s="236" t="s">
        <v>4</v>
      </c>
      <c r="O800" s="236" t="s">
        <v>4</v>
      </c>
      <c r="P800" s="236" t="s">
        <v>4</v>
      </c>
      <c r="Q800" s="236" t="s">
        <v>4</v>
      </c>
      <c r="R800" s="236" t="s">
        <v>4</v>
      </c>
      <c r="S800" s="236" t="s">
        <v>4</v>
      </c>
      <c r="T800" s="236" t="s">
        <v>4</v>
      </c>
      <c r="U800" s="236" t="s">
        <v>4</v>
      </c>
      <c r="V800" s="236" t="s">
        <v>4</v>
      </c>
      <c r="W800" s="236" t="s">
        <v>4</v>
      </c>
      <c r="X800" s="291">
        <v>90.130562345802332</v>
      </c>
      <c r="Y800" s="236">
        <v>90.130560000000003</v>
      </c>
    </row>
    <row r="801" spans="1:25">
      <c r="A801" s="32" t="s">
        <v>23</v>
      </c>
      <c r="B801" s="32" t="s">
        <v>32</v>
      </c>
      <c r="C801" s="328" t="s">
        <v>895</v>
      </c>
      <c r="D801" s="235">
        <v>34</v>
      </c>
      <c r="E801" s="48" t="s">
        <v>894</v>
      </c>
      <c r="F801" s="48" t="s">
        <v>893</v>
      </c>
      <c r="G801" s="48" t="s">
        <v>891</v>
      </c>
      <c r="H801" s="48" t="s">
        <v>883</v>
      </c>
      <c r="I801" s="48" t="s">
        <v>828</v>
      </c>
      <c r="J801" s="236">
        <v>90.130562345802332</v>
      </c>
      <c r="K801" s="236">
        <v>90.130560000000003</v>
      </c>
      <c r="L801" s="236" t="s">
        <v>4</v>
      </c>
      <c r="M801" s="236" t="s">
        <v>4</v>
      </c>
      <c r="N801" s="236" t="s">
        <v>4</v>
      </c>
      <c r="O801" s="236" t="s">
        <v>4</v>
      </c>
      <c r="P801" s="236" t="s">
        <v>4</v>
      </c>
      <c r="Q801" s="236" t="s">
        <v>4</v>
      </c>
      <c r="R801" s="236" t="s">
        <v>4</v>
      </c>
      <c r="S801" s="236" t="s">
        <v>4</v>
      </c>
      <c r="T801" s="236" t="s">
        <v>4</v>
      </c>
      <c r="U801" s="236" t="s">
        <v>4</v>
      </c>
      <c r="V801" s="236" t="s">
        <v>4</v>
      </c>
      <c r="W801" s="236" t="s">
        <v>4</v>
      </c>
      <c r="X801" s="291">
        <v>90.130562345802332</v>
      </c>
      <c r="Y801" s="236">
        <v>90.130560000000003</v>
      </c>
    </row>
    <row r="802" spans="1:25">
      <c r="A802" s="32" t="s">
        <v>10</v>
      </c>
      <c r="B802" s="32" t="s">
        <v>4</v>
      </c>
      <c r="C802" s="328" t="s">
        <v>896</v>
      </c>
      <c r="D802" s="235">
        <v>595</v>
      </c>
      <c r="E802" s="48" t="s">
        <v>4</v>
      </c>
      <c r="F802" s="48" t="s">
        <v>4</v>
      </c>
      <c r="G802" s="48" t="s">
        <v>4</v>
      </c>
      <c r="H802" s="48" t="s">
        <v>896</v>
      </c>
      <c r="I802" s="48" t="s">
        <v>828</v>
      </c>
      <c r="J802" s="236" t="s">
        <v>4</v>
      </c>
      <c r="K802" s="236" t="s">
        <v>4</v>
      </c>
      <c r="L802" s="236" t="s">
        <v>4</v>
      </c>
      <c r="M802" s="236" t="s">
        <v>4</v>
      </c>
      <c r="N802" s="236" t="s">
        <v>4</v>
      </c>
      <c r="O802" s="236" t="s">
        <v>4</v>
      </c>
      <c r="P802" s="236" t="s">
        <v>4</v>
      </c>
      <c r="Q802" s="236" t="s">
        <v>4</v>
      </c>
      <c r="R802" s="236">
        <v>100</v>
      </c>
      <c r="S802" s="236">
        <v>100</v>
      </c>
      <c r="T802" s="236" t="s">
        <v>4</v>
      </c>
      <c r="U802" s="236" t="s">
        <v>4</v>
      </c>
      <c r="V802" s="236" t="s">
        <v>4</v>
      </c>
      <c r="W802" s="236" t="s">
        <v>4</v>
      </c>
      <c r="X802" s="291">
        <v>100</v>
      </c>
      <c r="Y802" s="236">
        <v>100</v>
      </c>
    </row>
    <row r="803" spans="1:25">
      <c r="A803" s="32" t="s">
        <v>13</v>
      </c>
      <c r="B803" s="32" t="s">
        <v>4</v>
      </c>
      <c r="C803" s="328" t="s">
        <v>898</v>
      </c>
      <c r="D803" s="235">
        <v>575</v>
      </c>
      <c r="E803" s="48" t="s">
        <v>4</v>
      </c>
      <c r="F803" s="48" t="s">
        <v>4</v>
      </c>
      <c r="G803" s="48" t="s">
        <v>898</v>
      </c>
      <c r="H803" s="48" t="s">
        <v>896</v>
      </c>
      <c r="I803" s="48" t="s">
        <v>828</v>
      </c>
      <c r="J803" s="236" t="s">
        <v>4</v>
      </c>
      <c r="K803" s="236" t="s">
        <v>4</v>
      </c>
      <c r="L803" s="236" t="s">
        <v>4</v>
      </c>
      <c r="M803" s="236" t="s">
        <v>4</v>
      </c>
      <c r="N803" s="236" t="s">
        <v>4</v>
      </c>
      <c r="O803" s="236" t="s">
        <v>4</v>
      </c>
      <c r="P803" s="236">
        <v>100</v>
      </c>
      <c r="Q803" s="236">
        <v>100</v>
      </c>
      <c r="R803" s="236" t="s">
        <v>4</v>
      </c>
      <c r="S803" s="236" t="s">
        <v>4</v>
      </c>
      <c r="T803" s="236" t="s">
        <v>4</v>
      </c>
      <c r="U803" s="236" t="s">
        <v>4</v>
      </c>
      <c r="V803" s="236" t="s">
        <v>4</v>
      </c>
      <c r="W803" s="236" t="s">
        <v>4</v>
      </c>
      <c r="X803" s="291">
        <v>100</v>
      </c>
      <c r="Y803" s="236">
        <v>100</v>
      </c>
    </row>
    <row r="804" spans="1:25">
      <c r="A804" s="32" t="s">
        <v>16</v>
      </c>
      <c r="B804" s="32" t="s">
        <v>4</v>
      </c>
      <c r="C804" s="328" t="s">
        <v>900</v>
      </c>
      <c r="D804" s="235">
        <v>575</v>
      </c>
      <c r="E804" s="48" t="s">
        <v>4</v>
      </c>
      <c r="F804" s="48" t="s">
        <v>900</v>
      </c>
      <c r="G804" s="48" t="s">
        <v>898</v>
      </c>
      <c r="H804" s="48" t="s">
        <v>896</v>
      </c>
      <c r="I804" s="48" t="s">
        <v>828</v>
      </c>
      <c r="J804" s="236" t="s">
        <v>4</v>
      </c>
      <c r="K804" s="236" t="s">
        <v>4</v>
      </c>
      <c r="L804" s="236" t="s">
        <v>4</v>
      </c>
      <c r="M804" s="236" t="s">
        <v>4</v>
      </c>
      <c r="N804" s="236">
        <v>100</v>
      </c>
      <c r="O804" s="236">
        <v>100</v>
      </c>
      <c r="P804" s="236" t="s">
        <v>4</v>
      </c>
      <c r="Q804" s="236" t="s">
        <v>4</v>
      </c>
      <c r="R804" s="236" t="s">
        <v>4</v>
      </c>
      <c r="S804" s="236" t="s">
        <v>4</v>
      </c>
      <c r="T804" s="236" t="s">
        <v>4</v>
      </c>
      <c r="U804" s="236" t="s">
        <v>4</v>
      </c>
      <c r="V804" s="236" t="s">
        <v>4</v>
      </c>
      <c r="W804" s="236" t="s">
        <v>4</v>
      </c>
      <c r="X804" s="291">
        <v>100</v>
      </c>
      <c r="Y804" s="236">
        <v>100</v>
      </c>
    </row>
    <row r="805" spans="1:25">
      <c r="A805" s="32" t="s">
        <v>19</v>
      </c>
      <c r="B805" s="32" t="s">
        <v>32</v>
      </c>
      <c r="C805" s="328" t="s">
        <v>901</v>
      </c>
      <c r="D805" s="235">
        <v>575</v>
      </c>
      <c r="E805" s="48" t="s">
        <v>901</v>
      </c>
      <c r="F805" s="48" t="s">
        <v>900</v>
      </c>
      <c r="G805" s="48" t="s">
        <v>898</v>
      </c>
      <c r="H805" s="48" t="s">
        <v>896</v>
      </c>
      <c r="I805" s="48" t="s">
        <v>828</v>
      </c>
      <c r="J805" s="236" t="s">
        <v>4</v>
      </c>
      <c r="K805" s="236" t="s">
        <v>4</v>
      </c>
      <c r="L805" s="236">
        <v>100</v>
      </c>
      <c r="M805" s="236">
        <v>100</v>
      </c>
      <c r="N805" s="236" t="s">
        <v>4</v>
      </c>
      <c r="O805" s="236" t="s">
        <v>4</v>
      </c>
      <c r="P805" s="236" t="s">
        <v>4</v>
      </c>
      <c r="Q805" s="236" t="s">
        <v>4</v>
      </c>
      <c r="R805" s="236" t="s">
        <v>4</v>
      </c>
      <c r="S805" s="236" t="s">
        <v>4</v>
      </c>
      <c r="T805" s="236" t="s">
        <v>4</v>
      </c>
      <c r="U805" s="236" t="s">
        <v>4</v>
      </c>
      <c r="V805" s="236" t="s">
        <v>4</v>
      </c>
      <c r="W805" s="236" t="s">
        <v>4</v>
      </c>
      <c r="X805" s="291">
        <v>100</v>
      </c>
      <c r="Y805" s="236">
        <v>100</v>
      </c>
    </row>
    <row r="806" spans="1:25">
      <c r="A806" s="32" t="s">
        <v>23</v>
      </c>
      <c r="B806" s="32" t="s">
        <v>32</v>
      </c>
      <c r="C806" s="328" t="s">
        <v>902</v>
      </c>
      <c r="D806" s="235">
        <v>4.8968499999999997</v>
      </c>
      <c r="E806" s="48" t="s">
        <v>901</v>
      </c>
      <c r="F806" s="48" t="s">
        <v>900</v>
      </c>
      <c r="G806" s="48" t="s">
        <v>898</v>
      </c>
      <c r="H806" s="48" t="s">
        <v>896</v>
      </c>
      <c r="I806" s="48" t="s">
        <v>828</v>
      </c>
      <c r="J806" s="236">
        <v>100</v>
      </c>
      <c r="K806" s="236">
        <v>100</v>
      </c>
      <c r="L806" s="236" t="s">
        <v>4</v>
      </c>
      <c r="M806" s="236" t="s">
        <v>4</v>
      </c>
      <c r="N806" s="236" t="s">
        <v>4</v>
      </c>
      <c r="O806" s="236" t="s">
        <v>4</v>
      </c>
      <c r="P806" s="236" t="s">
        <v>4</v>
      </c>
      <c r="Q806" s="236" t="s">
        <v>4</v>
      </c>
      <c r="R806" s="236" t="s">
        <v>4</v>
      </c>
      <c r="S806" s="236" t="s">
        <v>4</v>
      </c>
      <c r="T806" s="236" t="s">
        <v>4</v>
      </c>
      <c r="U806" s="236" t="s">
        <v>4</v>
      </c>
      <c r="V806" s="236" t="s">
        <v>4</v>
      </c>
      <c r="W806" s="236" t="s">
        <v>4</v>
      </c>
      <c r="X806" s="291">
        <v>100</v>
      </c>
      <c r="Y806" s="236">
        <v>100</v>
      </c>
    </row>
    <row r="807" spans="1:25">
      <c r="A807" s="32" t="s">
        <v>23</v>
      </c>
      <c r="B807" s="32" t="s">
        <v>32</v>
      </c>
      <c r="C807" s="328" t="s">
        <v>903</v>
      </c>
      <c r="D807" s="235">
        <v>4.8968499999999997</v>
      </c>
      <c r="E807" s="48" t="s">
        <v>901</v>
      </c>
      <c r="F807" s="48" t="s">
        <v>900</v>
      </c>
      <c r="G807" s="48" t="s">
        <v>898</v>
      </c>
      <c r="H807" s="48" t="s">
        <v>896</v>
      </c>
      <c r="I807" s="48" t="s">
        <v>828</v>
      </c>
      <c r="J807" s="236">
        <v>100</v>
      </c>
      <c r="K807" s="236">
        <v>100</v>
      </c>
      <c r="L807" s="236" t="s">
        <v>4</v>
      </c>
      <c r="M807" s="236" t="s">
        <v>4</v>
      </c>
      <c r="N807" s="236" t="s">
        <v>4</v>
      </c>
      <c r="O807" s="236" t="s">
        <v>4</v>
      </c>
      <c r="P807" s="236" t="s">
        <v>4</v>
      </c>
      <c r="Q807" s="236" t="s">
        <v>4</v>
      </c>
      <c r="R807" s="236" t="s">
        <v>4</v>
      </c>
      <c r="S807" s="236" t="s">
        <v>4</v>
      </c>
      <c r="T807" s="236" t="s">
        <v>4</v>
      </c>
      <c r="U807" s="236" t="s">
        <v>4</v>
      </c>
      <c r="V807" s="236" t="s">
        <v>4</v>
      </c>
      <c r="W807" s="236" t="s">
        <v>4</v>
      </c>
      <c r="X807" s="291">
        <v>100</v>
      </c>
      <c r="Y807" s="236">
        <v>100</v>
      </c>
    </row>
    <row r="808" spans="1:25">
      <c r="A808" s="32" t="s">
        <v>23</v>
      </c>
      <c r="B808" s="32" t="s">
        <v>32</v>
      </c>
      <c r="C808" s="328" t="s">
        <v>904</v>
      </c>
      <c r="D808" s="235">
        <v>4.8968499999999997</v>
      </c>
      <c r="E808" s="48" t="s">
        <v>901</v>
      </c>
      <c r="F808" s="48" t="s">
        <v>900</v>
      </c>
      <c r="G808" s="48" t="s">
        <v>898</v>
      </c>
      <c r="H808" s="48" t="s">
        <v>896</v>
      </c>
      <c r="I808" s="48" t="s">
        <v>828</v>
      </c>
      <c r="J808" s="236">
        <v>100</v>
      </c>
      <c r="K808" s="236">
        <v>100</v>
      </c>
      <c r="L808" s="236" t="s">
        <v>4</v>
      </c>
      <c r="M808" s="236" t="s">
        <v>4</v>
      </c>
      <c r="N808" s="236" t="s">
        <v>4</v>
      </c>
      <c r="O808" s="236" t="s">
        <v>4</v>
      </c>
      <c r="P808" s="236" t="s">
        <v>4</v>
      </c>
      <c r="Q808" s="236" t="s">
        <v>4</v>
      </c>
      <c r="R808" s="236" t="s">
        <v>4</v>
      </c>
      <c r="S808" s="236" t="s">
        <v>4</v>
      </c>
      <c r="T808" s="236" t="s">
        <v>4</v>
      </c>
      <c r="U808" s="236" t="s">
        <v>4</v>
      </c>
      <c r="V808" s="236" t="s">
        <v>4</v>
      </c>
      <c r="W808" s="236" t="s">
        <v>4</v>
      </c>
      <c r="X808" s="291">
        <v>100</v>
      </c>
      <c r="Y808" s="236">
        <v>100</v>
      </c>
    </row>
    <row r="809" spans="1:25">
      <c r="A809" s="32" t="s">
        <v>23</v>
      </c>
      <c r="B809" s="32" t="s">
        <v>32</v>
      </c>
      <c r="C809" s="328" t="s">
        <v>905</v>
      </c>
      <c r="D809" s="235">
        <v>4.8968499999999997</v>
      </c>
      <c r="E809" s="48" t="s">
        <v>901</v>
      </c>
      <c r="F809" s="48" t="s">
        <v>900</v>
      </c>
      <c r="G809" s="48" t="s">
        <v>898</v>
      </c>
      <c r="H809" s="48" t="s">
        <v>896</v>
      </c>
      <c r="I809" s="48" t="s">
        <v>828</v>
      </c>
      <c r="J809" s="236">
        <v>100</v>
      </c>
      <c r="K809" s="236">
        <v>100</v>
      </c>
      <c r="L809" s="236" t="s">
        <v>4</v>
      </c>
      <c r="M809" s="236" t="s">
        <v>4</v>
      </c>
      <c r="N809" s="236" t="s">
        <v>4</v>
      </c>
      <c r="O809" s="236" t="s">
        <v>4</v>
      </c>
      <c r="P809" s="236" t="s">
        <v>4</v>
      </c>
      <c r="Q809" s="236" t="s">
        <v>4</v>
      </c>
      <c r="R809" s="236" t="s">
        <v>4</v>
      </c>
      <c r="S809" s="236" t="s">
        <v>4</v>
      </c>
      <c r="T809" s="236" t="s">
        <v>4</v>
      </c>
      <c r="U809" s="236" t="s">
        <v>4</v>
      </c>
      <c r="V809" s="236" t="s">
        <v>4</v>
      </c>
      <c r="W809" s="236" t="s">
        <v>4</v>
      </c>
      <c r="X809" s="291">
        <v>100</v>
      </c>
      <c r="Y809" s="236">
        <v>100</v>
      </c>
    </row>
    <row r="810" spans="1:25">
      <c r="A810" s="32" t="s">
        <v>13</v>
      </c>
      <c r="B810" s="32" t="s">
        <v>4</v>
      </c>
      <c r="C810" s="328" t="s">
        <v>906</v>
      </c>
      <c r="D810" s="235">
        <v>20</v>
      </c>
      <c r="E810" s="48" t="s">
        <v>4</v>
      </c>
      <c r="F810" s="48" t="s">
        <v>4</v>
      </c>
      <c r="G810" s="48" t="s">
        <v>906</v>
      </c>
      <c r="H810" s="48" t="s">
        <v>896</v>
      </c>
      <c r="I810" s="48" t="s">
        <v>828</v>
      </c>
      <c r="J810" s="236" t="s">
        <v>4</v>
      </c>
      <c r="K810" s="236" t="s">
        <v>4</v>
      </c>
      <c r="L810" s="236" t="s">
        <v>4</v>
      </c>
      <c r="M810" s="236" t="s">
        <v>4</v>
      </c>
      <c r="N810" s="236" t="s">
        <v>4</v>
      </c>
      <c r="O810" s="236" t="s">
        <v>4</v>
      </c>
      <c r="P810" s="236">
        <v>100</v>
      </c>
      <c r="Q810" s="236">
        <v>100</v>
      </c>
      <c r="R810" s="236" t="s">
        <v>4</v>
      </c>
      <c r="S810" s="236" t="s">
        <v>4</v>
      </c>
      <c r="T810" s="236" t="s">
        <v>4</v>
      </c>
      <c r="U810" s="236" t="s">
        <v>4</v>
      </c>
      <c r="V810" s="236" t="s">
        <v>4</v>
      </c>
      <c r="W810" s="236" t="s">
        <v>4</v>
      </c>
      <c r="X810" s="291">
        <v>100</v>
      </c>
      <c r="Y810" s="236">
        <v>100</v>
      </c>
    </row>
    <row r="811" spans="1:25">
      <c r="A811" s="32" t="s">
        <v>16</v>
      </c>
      <c r="B811" s="32" t="s">
        <v>4</v>
      </c>
      <c r="C811" s="328" t="s">
        <v>908</v>
      </c>
      <c r="D811" s="235">
        <v>20</v>
      </c>
      <c r="E811" s="48" t="s">
        <v>4</v>
      </c>
      <c r="F811" s="48" t="s">
        <v>908</v>
      </c>
      <c r="G811" s="48" t="s">
        <v>906</v>
      </c>
      <c r="H811" s="48" t="s">
        <v>896</v>
      </c>
      <c r="I811" s="48" t="s">
        <v>828</v>
      </c>
      <c r="J811" s="236" t="s">
        <v>4</v>
      </c>
      <c r="K811" s="236" t="s">
        <v>4</v>
      </c>
      <c r="L811" s="236" t="s">
        <v>4</v>
      </c>
      <c r="M811" s="236" t="s">
        <v>4</v>
      </c>
      <c r="N811" s="236">
        <v>100</v>
      </c>
      <c r="O811" s="236">
        <v>100</v>
      </c>
      <c r="P811" s="236" t="s">
        <v>4</v>
      </c>
      <c r="Q811" s="236" t="s">
        <v>4</v>
      </c>
      <c r="R811" s="236" t="s">
        <v>4</v>
      </c>
      <c r="S811" s="236" t="s">
        <v>4</v>
      </c>
      <c r="T811" s="236" t="s">
        <v>4</v>
      </c>
      <c r="U811" s="236" t="s">
        <v>4</v>
      </c>
      <c r="V811" s="236" t="s">
        <v>4</v>
      </c>
      <c r="W811" s="236" t="s">
        <v>4</v>
      </c>
      <c r="X811" s="291">
        <v>100</v>
      </c>
      <c r="Y811" s="236">
        <v>100</v>
      </c>
    </row>
    <row r="812" spans="1:25">
      <c r="A812" s="32" t="s">
        <v>19</v>
      </c>
      <c r="B812" s="32" t="s">
        <v>32</v>
      </c>
      <c r="C812" s="328" t="s">
        <v>909</v>
      </c>
      <c r="D812" s="235">
        <v>3</v>
      </c>
      <c r="E812" s="48" t="s">
        <v>909</v>
      </c>
      <c r="F812" s="48" t="s">
        <v>908</v>
      </c>
      <c r="G812" s="48" t="s">
        <v>906</v>
      </c>
      <c r="H812" s="48" t="s">
        <v>896</v>
      </c>
      <c r="I812" s="48" t="s">
        <v>828</v>
      </c>
      <c r="J812" s="236" t="s">
        <v>4</v>
      </c>
      <c r="K812" s="236" t="s">
        <v>4</v>
      </c>
      <c r="L812" s="236">
        <v>100</v>
      </c>
      <c r="M812" s="236">
        <v>100</v>
      </c>
      <c r="N812" s="236" t="s">
        <v>4</v>
      </c>
      <c r="O812" s="236" t="s">
        <v>4</v>
      </c>
      <c r="P812" s="236" t="s">
        <v>4</v>
      </c>
      <c r="Q812" s="236" t="s">
        <v>4</v>
      </c>
      <c r="R812" s="236" t="s">
        <v>4</v>
      </c>
      <c r="S812" s="236" t="s">
        <v>4</v>
      </c>
      <c r="T812" s="236" t="s">
        <v>4</v>
      </c>
      <c r="U812" s="236" t="s">
        <v>4</v>
      </c>
      <c r="V812" s="236" t="s">
        <v>4</v>
      </c>
      <c r="W812" s="236" t="s">
        <v>4</v>
      </c>
      <c r="X812" s="291">
        <v>100</v>
      </c>
      <c r="Y812" s="236">
        <v>100</v>
      </c>
    </row>
    <row r="813" spans="1:25">
      <c r="A813" s="32" t="s">
        <v>23</v>
      </c>
      <c r="B813" s="32" t="s">
        <v>32</v>
      </c>
      <c r="C813" s="328" t="s">
        <v>910</v>
      </c>
      <c r="D813" s="235">
        <v>3</v>
      </c>
      <c r="E813" s="48" t="s">
        <v>909</v>
      </c>
      <c r="F813" s="48" t="s">
        <v>908</v>
      </c>
      <c r="G813" s="48" t="s">
        <v>906</v>
      </c>
      <c r="H813" s="48" t="s">
        <v>896</v>
      </c>
      <c r="I813" s="48" t="s">
        <v>828</v>
      </c>
      <c r="J813" s="236">
        <v>100</v>
      </c>
      <c r="K813" s="236">
        <v>100</v>
      </c>
      <c r="L813" s="236" t="s">
        <v>4</v>
      </c>
      <c r="M813" s="236" t="s">
        <v>4</v>
      </c>
      <c r="N813" s="236" t="s">
        <v>4</v>
      </c>
      <c r="O813" s="236" t="s">
        <v>4</v>
      </c>
      <c r="P813" s="236" t="s">
        <v>4</v>
      </c>
      <c r="Q813" s="236" t="s">
        <v>4</v>
      </c>
      <c r="R813" s="236" t="s">
        <v>4</v>
      </c>
      <c r="S813" s="236" t="s">
        <v>4</v>
      </c>
      <c r="T813" s="236" t="s">
        <v>4</v>
      </c>
      <c r="U813" s="236" t="s">
        <v>4</v>
      </c>
      <c r="V813" s="236" t="s">
        <v>4</v>
      </c>
      <c r="W813" s="236" t="s">
        <v>4</v>
      </c>
      <c r="X813" s="291">
        <v>100</v>
      </c>
      <c r="Y813" s="236">
        <v>100</v>
      </c>
    </row>
    <row r="814" spans="1:25">
      <c r="A814" s="32" t="s">
        <v>19</v>
      </c>
      <c r="B814" s="32" t="s">
        <v>32</v>
      </c>
      <c r="C814" s="328" t="s">
        <v>911</v>
      </c>
      <c r="D814" s="235">
        <v>17</v>
      </c>
      <c r="E814" s="48" t="s">
        <v>911</v>
      </c>
      <c r="F814" s="48" t="s">
        <v>908</v>
      </c>
      <c r="G814" s="48" t="s">
        <v>906</v>
      </c>
      <c r="H814" s="48" t="s">
        <v>896</v>
      </c>
      <c r="I814" s="48" t="s">
        <v>828</v>
      </c>
      <c r="J814" s="236" t="s">
        <v>4</v>
      </c>
      <c r="K814" s="236" t="s">
        <v>4</v>
      </c>
      <c r="L814" s="236">
        <v>100</v>
      </c>
      <c r="M814" s="236">
        <v>100</v>
      </c>
      <c r="N814" s="236" t="s">
        <v>4</v>
      </c>
      <c r="O814" s="236" t="s">
        <v>4</v>
      </c>
      <c r="P814" s="236" t="s">
        <v>4</v>
      </c>
      <c r="Q814" s="236" t="s">
        <v>4</v>
      </c>
      <c r="R814" s="236" t="s">
        <v>4</v>
      </c>
      <c r="S814" s="236" t="s">
        <v>4</v>
      </c>
      <c r="T814" s="236" t="s">
        <v>4</v>
      </c>
      <c r="U814" s="236" t="s">
        <v>4</v>
      </c>
      <c r="V814" s="236" t="s">
        <v>4</v>
      </c>
      <c r="W814" s="236" t="s">
        <v>4</v>
      </c>
      <c r="X814" s="291">
        <v>100</v>
      </c>
      <c r="Y814" s="236">
        <v>100</v>
      </c>
    </row>
    <row r="815" spans="1:25">
      <c r="A815" s="32" t="s">
        <v>23</v>
      </c>
      <c r="B815" s="32" t="s">
        <v>32</v>
      </c>
      <c r="C815" s="328" t="s">
        <v>912</v>
      </c>
      <c r="D815" s="235">
        <v>17</v>
      </c>
      <c r="E815" s="48" t="s">
        <v>911</v>
      </c>
      <c r="F815" s="48" t="s">
        <v>908</v>
      </c>
      <c r="G815" s="48" t="s">
        <v>906</v>
      </c>
      <c r="H815" s="48" t="s">
        <v>896</v>
      </c>
      <c r="I815" s="48" t="s">
        <v>828</v>
      </c>
      <c r="J815" s="236">
        <v>100</v>
      </c>
      <c r="K815" s="236">
        <v>100</v>
      </c>
      <c r="L815" s="236" t="s">
        <v>4</v>
      </c>
      <c r="M815" s="236" t="s">
        <v>4</v>
      </c>
      <c r="N815" s="236" t="s">
        <v>4</v>
      </c>
      <c r="O815" s="236" t="s">
        <v>4</v>
      </c>
      <c r="P815" s="236" t="s">
        <v>4</v>
      </c>
      <c r="Q815" s="236" t="s">
        <v>4</v>
      </c>
      <c r="R815" s="236" t="s">
        <v>4</v>
      </c>
      <c r="S815" s="236" t="s">
        <v>4</v>
      </c>
      <c r="T815" s="236" t="s">
        <v>4</v>
      </c>
      <c r="U815" s="236" t="s">
        <v>4</v>
      </c>
      <c r="V815" s="236" t="s">
        <v>4</v>
      </c>
      <c r="W815" s="236" t="s">
        <v>4</v>
      </c>
      <c r="X815" s="291">
        <v>100</v>
      </c>
      <c r="Y815" s="236">
        <v>100</v>
      </c>
    </row>
    <row r="816" spans="1:25">
      <c r="A816" s="32" t="s">
        <v>7</v>
      </c>
      <c r="B816" s="32" t="s">
        <v>4</v>
      </c>
      <c r="C816" s="328" t="s">
        <v>913</v>
      </c>
      <c r="D816" s="235">
        <v>702</v>
      </c>
      <c r="E816" s="48" t="s">
        <v>4</v>
      </c>
      <c r="F816" s="48" t="s">
        <v>4</v>
      </c>
      <c r="G816" s="48" t="s">
        <v>4</v>
      </c>
      <c r="H816" s="48" t="s">
        <v>4</v>
      </c>
      <c r="I816" s="48" t="s">
        <v>913</v>
      </c>
      <c r="J816" s="236" t="s">
        <v>4</v>
      </c>
      <c r="K816" s="236" t="s">
        <v>4</v>
      </c>
      <c r="L816" s="236" t="s">
        <v>4</v>
      </c>
      <c r="M816" s="236" t="s">
        <v>4</v>
      </c>
      <c r="N816" s="236" t="s">
        <v>4</v>
      </c>
      <c r="O816" s="236" t="s">
        <v>4</v>
      </c>
      <c r="P816" s="236" t="s">
        <v>4</v>
      </c>
      <c r="Q816" s="236" t="s">
        <v>4</v>
      </c>
      <c r="R816" s="236" t="s">
        <v>4</v>
      </c>
      <c r="S816" s="236" t="s">
        <v>4</v>
      </c>
      <c r="T816" s="236">
        <v>101.23464806420026</v>
      </c>
      <c r="U816" s="236">
        <v>101.23465</v>
      </c>
      <c r="V816" s="236" t="s">
        <v>4</v>
      </c>
      <c r="W816" s="236" t="s">
        <v>4</v>
      </c>
      <c r="X816" s="291">
        <v>101.23464806420026</v>
      </c>
      <c r="Y816" s="236">
        <v>101.23465</v>
      </c>
    </row>
    <row r="817" spans="1:25">
      <c r="A817" s="32" t="s">
        <v>10</v>
      </c>
      <c r="B817" s="32" t="s">
        <v>4</v>
      </c>
      <c r="C817" s="328" t="s">
        <v>915</v>
      </c>
      <c r="D817" s="235">
        <v>45</v>
      </c>
      <c r="E817" s="48" t="s">
        <v>4</v>
      </c>
      <c r="F817" s="48" t="s">
        <v>4</v>
      </c>
      <c r="G817" s="48" t="s">
        <v>4</v>
      </c>
      <c r="H817" s="48" t="s">
        <v>915</v>
      </c>
      <c r="I817" s="48" t="s">
        <v>913</v>
      </c>
      <c r="J817" s="236" t="s">
        <v>4</v>
      </c>
      <c r="K817" s="236" t="s">
        <v>4</v>
      </c>
      <c r="L817" s="236" t="s">
        <v>4</v>
      </c>
      <c r="M817" s="236" t="s">
        <v>4</v>
      </c>
      <c r="N817" s="236" t="s">
        <v>4</v>
      </c>
      <c r="O817" s="236" t="s">
        <v>4</v>
      </c>
      <c r="P817" s="236" t="s">
        <v>4</v>
      </c>
      <c r="Q817" s="236" t="s">
        <v>4</v>
      </c>
      <c r="R817" s="236">
        <v>82.569419862806683</v>
      </c>
      <c r="S817" s="236">
        <v>82.569419999999994</v>
      </c>
      <c r="T817" s="236" t="s">
        <v>4</v>
      </c>
      <c r="U817" s="236" t="s">
        <v>4</v>
      </c>
      <c r="V817" s="236" t="s">
        <v>4</v>
      </c>
      <c r="W817" s="236" t="s">
        <v>4</v>
      </c>
      <c r="X817" s="291">
        <v>82.569419862806683</v>
      </c>
      <c r="Y817" s="236">
        <v>82.569419999999994</v>
      </c>
    </row>
    <row r="818" spans="1:25">
      <c r="A818" s="32" t="s">
        <v>13</v>
      </c>
      <c r="B818" s="32" t="s">
        <v>4</v>
      </c>
      <c r="C818" s="328" t="s">
        <v>917</v>
      </c>
      <c r="D818" s="235">
        <v>43</v>
      </c>
      <c r="E818" s="48" t="s">
        <v>4</v>
      </c>
      <c r="F818" s="48" t="s">
        <v>4</v>
      </c>
      <c r="G818" s="48" t="s">
        <v>917</v>
      </c>
      <c r="H818" s="48" t="s">
        <v>915</v>
      </c>
      <c r="I818" s="48" t="s">
        <v>913</v>
      </c>
      <c r="J818" s="236" t="s">
        <v>4</v>
      </c>
      <c r="K818" s="236" t="s">
        <v>4</v>
      </c>
      <c r="L818" s="236" t="s">
        <v>4</v>
      </c>
      <c r="M818" s="236" t="s">
        <v>4</v>
      </c>
      <c r="N818" s="236" t="s">
        <v>4</v>
      </c>
      <c r="O818" s="236" t="s">
        <v>4</v>
      </c>
      <c r="P818" s="236">
        <v>80.768653851543789</v>
      </c>
      <c r="Q818" s="236">
        <v>80.768649999999994</v>
      </c>
      <c r="R818" s="236" t="s">
        <v>4</v>
      </c>
      <c r="S818" s="236" t="s">
        <v>4</v>
      </c>
      <c r="T818" s="236" t="s">
        <v>4</v>
      </c>
      <c r="U818" s="236" t="s">
        <v>4</v>
      </c>
      <c r="V818" s="236" t="s">
        <v>4</v>
      </c>
      <c r="W818" s="236" t="s">
        <v>4</v>
      </c>
      <c r="X818" s="291">
        <v>80.768653851543789</v>
      </c>
      <c r="Y818" s="236">
        <v>80.768649999999994</v>
      </c>
    </row>
    <row r="819" spans="1:25">
      <c r="A819" s="32" t="s">
        <v>16</v>
      </c>
      <c r="B819" s="32" t="s">
        <v>4</v>
      </c>
      <c r="C819" s="328" t="s">
        <v>919</v>
      </c>
      <c r="D819" s="235">
        <v>22</v>
      </c>
      <c r="E819" s="48" t="s">
        <v>4</v>
      </c>
      <c r="F819" s="48" t="s">
        <v>919</v>
      </c>
      <c r="G819" s="48" t="s">
        <v>917</v>
      </c>
      <c r="H819" s="48" t="s">
        <v>915</v>
      </c>
      <c r="I819" s="48" t="s">
        <v>913</v>
      </c>
      <c r="J819" s="236" t="s">
        <v>4</v>
      </c>
      <c r="K819" s="236" t="s">
        <v>4</v>
      </c>
      <c r="L819" s="236" t="s">
        <v>4</v>
      </c>
      <c r="M819" s="236" t="s">
        <v>4</v>
      </c>
      <c r="N819" s="236">
        <v>63.778635679781807</v>
      </c>
      <c r="O819" s="236">
        <v>63.778640000000003</v>
      </c>
      <c r="P819" s="236" t="s">
        <v>4</v>
      </c>
      <c r="Q819" s="236" t="s">
        <v>4</v>
      </c>
      <c r="R819" s="236" t="s">
        <v>4</v>
      </c>
      <c r="S819" s="236" t="s">
        <v>4</v>
      </c>
      <c r="T819" s="236" t="s">
        <v>4</v>
      </c>
      <c r="U819" s="236" t="s">
        <v>4</v>
      </c>
      <c r="V819" s="236" t="s">
        <v>4</v>
      </c>
      <c r="W819" s="236" t="s">
        <v>4</v>
      </c>
      <c r="X819" s="291">
        <v>63.778635679781807</v>
      </c>
      <c r="Y819" s="236">
        <v>63.778640000000003</v>
      </c>
    </row>
    <row r="820" spans="1:25">
      <c r="A820" s="32" t="s">
        <v>19</v>
      </c>
      <c r="B820" s="32" t="s">
        <v>32</v>
      </c>
      <c r="C820" s="328" t="s">
        <v>921</v>
      </c>
      <c r="D820" s="235">
        <v>16</v>
      </c>
      <c r="E820" s="48" t="s">
        <v>921</v>
      </c>
      <c r="F820" s="48" t="s">
        <v>919</v>
      </c>
      <c r="G820" s="48" t="s">
        <v>917</v>
      </c>
      <c r="H820" s="48" t="s">
        <v>915</v>
      </c>
      <c r="I820" s="48" t="s">
        <v>913</v>
      </c>
      <c r="J820" s="236" t="s">
        <v>4</v>
      </c>
      <c r="K820" s="236" t="s">
        <v>4</v>
      </c>
      <c r="L820" s="236">
        <v>57.345089032233261</v>
      </c>
      <c r="M820" s="236">
        <v>57.345089999999999</v>
      </c>
      <c r="N820" s="236" t="s">
        <v>4</v>
      </c>
      <c r="O820" s="236" t="s">
        <v>4</v>
      </c>
      <c r="P820" s="236" t="s">
        <v>4</v>
      </c>
      <c r="Q820" s="236" t="s">
        <v>4</v>
      </c>
      <c r="R820" s="236" t="s">
        <v>4</v>
      </c>
      <c r="S820" s="236" t="s">
        <v>4</v>
      </c>
      <c r="T820" s="236" t="s">
        <v>4</v>
      </c>
      <c r="U820" s="236" t="s">
        <v>4</v>
      </c>
      <c r="V820" s="236" t="s">
        <v>4</v>
      </c>
      <c r="W820" s="236" t="s">
        <v>4</v>
      </c>
      <c r="X820" s="291">
        <v>57.345089032233261</v>
      </c>
      <c r="Y820" s="236">
        <v>57.345089999999999</v>
      </c>
    </row>
    <row r="821" spans="1:25">
      <c r="A821" s="32" t="s">
        <v>23</v>
      </c>
      <c r="B821" s="32" t="s">
        <v>32</v>
      </c>
      <c r="C821" s="328" t="s">
        <v>922</v>
      </c>
      <c r="D821" s="235">
        <v>16</v>
      </c>
      <c r="E821" s="48" t="s">
        <v>921</v>
      </c>
      <c r="F821" s="48" t="s">
        <v>919</v>
      </c>
      <c r="G821" s="48" t="s">
        <v>917</v>
      </c>
      <c r="H821" s="48" t="s">
        <v>915</v>
      </c>
      <c r="I821" s="48" t="s">
        <v>913</v>
      </c>
      <c r="J821" s="236">
        <v>57.345089032233261</v>
      </c>
      <c r="K821" s="236">
        <v>57.345089999999999</v>
      </c>
      <c r="L821" s="236" t="s">
        <v>4</v>
      </c>
      <c r="M821" s="236" t="s">
        <v>4</v>
      </c>
      <c r="N821" s="236" t="s">
        <v>4</v>
      </c>
      <c r="O821" s="236" t="s">
        <v>4</v>
      </c>
      <c r="P821" s="236" t="s">
        <v>4</v>
      </c>
      <c r="Q821" s="236" t="s">
        <v>4</v>
      </c>
      <c r="R821" s="236" t="s">
        <v>4</v>
      </c>
      <c r="S821" s="236" t="s">
        <v>4</v>
      </c>
      <c r="T821" s="236" t="s">
        <v>4</v>
      </c>
      <c r="U821" s="236" t="s">
        <v>4</v>
      </c>
      <c r="V821" s="236" t="s">
        <v>4</v>
      </c>
      <c r="W821" s="236" t="s">
        <v>4</v>
      </c>
      <c r="X821" s="291">
        <v>57.345089032233261</v>
      </c>
      <c r="Y821" s="236">
        <v>57.345089999999999</v>
      </c>
    </row>
    <row r="822" spans="1:25">
      <c r="A822" s="32" t="s">
        <v>19</v>
      </c>
      <c r="B822" s="32" t="s">
        <v>32</v>
      </c>
      <c r="C822" s="328" t="s">
        <v>923</v>
      </c>
      <c r="D822" s="235">
        <v>3</v>
      </c>
      <c r="E822" s="48" t="s">
        <v>923</v>
      </c>
      <c r="F822" s="48" t="s">
        <v>919</v>
      </c>
      <c r="G822" s="48" t="s">
        <v>917</v>
      </c>
      <c r="H822" s="48" t="s">
        <v>915</v>
      </c>
      <c r="I822" s="48" t="s">
        <v>913</v>
      </c>
      <c r="J822" s="236" t="s">
        <v>4</v>
      </c>
      <c r="K822" s="236" t="s">
        <v>4</v>
      </c>
      <c r="L822" s="236">
        <v>70.230029894363838</v>
      </c>
      <c r="M822" s="236">
        <v>70.230029999999999</v>
      </c>
      <c r="N822" s="236" t="s">
        <v>4</v>
      </c>
      <c r="O822" s="236" t="s">
        <v>4</v>
      </c>
      <c r="P822" s="236" t="s">
        <v>4</v>
      </c>
      <c r="Q822" s="236" t="s">
        <v>4</v>
      </c>
      <c r="R822" s="236" t="s">
        <v>4</v>
      </c>
      <c r="S822" s="236" t="s">
        <v>4</v>
      </c>
      <c r="T822" s="236" t="s">
        <v>4</v>
      </c>
      <c r="U822" s="236" t="s">
        <v>4</v>
      </c>
      <c r="V822" s="236" t="s">
        <v>4</v>
      </c>
      <c r="W822" s="236" t="s">
        <v>4</v>
      </c>
      <c r="X822" s="291">
        <v>70.230029894363838</v>
      </c>
      <c r="Y822" s="236">
        <v>70.230029999999999</v>
      </c>
    </row>
    <row r="823" spans="1:25">
      <c r="A823" s="32" t="s">
        <v>23</v>
      </c>
      <c r="B823" s="32" t="s">
        <v>32</v>
      </c>
      <c r="C823" s="328" t="s">
        <v>924</v>
      </c>
      <c r="D823" s="235">
        <v>3</v>
      </c>
      <c r="E823" s="48" t="s">
        <v>923</v>
      </c>
      <c r="F823" s="48" t="s">
        <v>919</v>
      </c>
      <c r="G823" s="48" t="s">
        <v>917</v>
      </c>
      <c r="H823" s="48" t="s">
        <v>915</v>
      </c>
      <c r="I823" s="48" t="s">
        <v>913</v>
      </c>
      <c r="J823" s="236">
        <v>70.230029894363838</v>
      </c>
      <c r="K823" s="236">
        <v>70.230029999999999</v>
      </c>
      <c r="L823" s="236" t="s">
        <v>4</v>
      </c>
      <c r="M823" s="236" t="s">
        <v>4</v>
      </c>
      <c r="N823" s="236" t="s">
        <v>4</v>
      </c>
      <c r="O823" s="236" t="s">
        <v>4</v>
      </c>
      <c r="P823" s="236" t="s">
        <v>4</v>
      </c>
      <c r="Q823" s="236" t="s">
        <v>4</v>
      </c>
      <c r="R823" s="236" t="s">
        <v>4</v>
      </c>
      <c r="S823" s="236" t="s">
        <v>4</v>
      </c>
      <c r="T823" s="236" t="s">
        <v>4</v>
      </c>
      <c r="U823" s="236" t="s">
        <v>4</v>
      </c>
      <c r="V823" s="236" t="s">
        <v>4</v>
      </c>
      <c r="W823" s="236" t="s">
        <v>4</v>
      </c>
      <c r="X823" s="291">
        <v>70.230029894363838</v>
      </c>
      <c r="Y823" s="236">
        <v>70.230029999999999</v>
      </c>
    </row>
    <row r="824" spans="1:25">
      <c r="A824" s="32" t="s">
        <v>19</v>
      </c>
      <c r="B824" s="32" t="s">
        <v>32</v>
      </c>
      <c r="C824" s="328" t="s">
        <v>925</v>
      </c>
      <c r="D824" s="235">
        <v>3</v>
      </c>
      <c r="E824" s="48" t="s">
        <v>925</v>
      </c>
      <c r="F824" s="48" t="s">
        <v>919</v>
      </c>
      <c r="G824" s="48" t="s">
        <v>917</v>
      </c>
      <c r="H824" s="48" t="s">
        <v>915</v>
      </c>
      <c r="I824" s="48" t="s">
        <v>913</v>
      </c>
      <c r="J824" s="236" t="s">
        <v>4</v>
      </c>
      <c r="K824" s="236" t="s">
        <v>4</v>
      </c>
      <c r="L824" s="236">
        <v>91.639490252125341</v>
      </c>
      <c r="M824" s="236">
        <v>91.639489999999995</v>
      </c>
      <c r="N824" s="236" t="s">
        <v>4</v>
      </c>
      <c r="O824" s="236" t="s">
        <v>4</v>
      </c>
      <c r="P824" s="236" t="s">
        <v>4</v>
      </c>
      <c r="Q824" s="236" t="s">
        <v>4</v>
      </c>
      <c r="R824" s="236" t="s">
        <v>4</v>
      </c>
      <c r="S824" s="236" t="s">
        <v>4</v>
      </c>
      <c r="T824" s="236" t="s">
        <v>4</v>
      </c>
      <c r="U824" s="236" t="s">
        <v>4</v>
      </c>
      <c r="V824" s="236" t="s">
        <v>4</v>
      </c>
      <c r="W824" s="236" t="s">
        <v>4</v>
      </c>
      <c r="X824" s="291">
        <v>91.639490252125341</v>
      </c>
      <c r="Y824" s="236">
        <v>91.639489999999995</v>
      </c>
    </row>
    <row r="825" spans="1:25">
      <c r="A825" s="32" t="s">
        <v>23</v>
      </c>
      <c r="B825" s="32" t="s">
        <v>32</v>
      </c>
      <c r="C825" s="328" t="s">
        <v>926</v>
      </c>
      <c r="D825" s="235">
        <v>3</v>
      </c>
      <c r="E825" s="48" t="s">
        <v>925</v>
      </c>
      <c r="F825" s="48" t="s">
        <v>919</v>
      </c>
      <c r="G825" s="48" t="s">
        <v>917</v>
      </c>
      <c r="H825" s="48" t="s">
        <v>915</v>
      </c>
      <c r="I825" s="48" t="s">
        <v>913</v>
      </c>
      <c r="J825" s="236">
        <v>91.639490252125341</v>
      </c>
      <c r="K825" s="236">
        <v>91.639489999999995</v>
      </c>
      <c r="L825" s="236" t="s">
        <v>4</v>
      </c>
      <c r="M825" s="236" t="s">
        <v>4</v>
      </c>
      <c r="N825" s="236" t="s">
        <v>4</v>
      </c>
      <c r="O825" s="236" t="s">
        <v>4</v>
      </c>
      <c r="P825" s="236" t="s">
        <v>4</v>
      </c>
      <c r="Q825" s="236" t="s">
        <v>4</v>
      </c>
      <c r="R825" s="236" t="s">
        <v>4</v>
      </c>
      <c r="S825" s="236" t="s">
        <v>4</v>
      </c>
      <c r="T825" s="236" t="s">
        <v>4</v>
      </c>
      <c r="U825" s="236" t="s">
        <v>4</v>
      </c>
      <c r="V825" s="236" t="s">
        <v>4</v>
      </c>
      <c r="W825" s="236" t="s">
        <v>4</v>
      </c>
      <c r="X825" s="291">
        <v>91.639490252125341</v>
      </c>
      <c r="Y825" s="236">
        <v>91.639489999999995</v>
      </c>
    </row>
    <row r="826" spans="1:25">
      <c r="A826" s="32" t="s">
        <v>16</v>
      </c>
      <c r="B826" s="32" t="s">
        <v>4</v>
      </c>
      <c r="C826" s="328" t="s">
        <v>927</v>
      </c>
      <c r="D826" s="235">
        <v>12</v>
      </c>
      <c r="E826" s="48" t="s">
        <v>4</v>
      </c>
      <c r="F826" s="48" t="s">
        <v>927</v>
      </c>
      <c r="G826" s="48" t="s">
        <v>917</v>
      </c>
      <c r="H826" s="48" t="s">
        <v>915</v>
      </c>
      <c r="I826" s="48" t="s">
        <v>913</v>
      </c>
      <c r="J826" s="236" t="s">
        <v>4</v>
      </c>
      <c r="K826" s="236" t="s">
        <v>4</v>
      </c>
      <c r="L826" s="236" t="s">
        <v>4</v>
      </c>
      <c r="M826" s="236" t="s">
        <v>4</v>
      </c>
      <c r="N826" s="236">
        <v>93.856514731138347</v>
      </c>
      <c r="O826" s="236">
        <v>93.85651</v>
      </c>
      <c r="P826" s="236" t="s">
        <v>4</v>
      </c>
      <c r="Q826" s="236" t="s">
        <v>4</v>
      </c>
      <c r="R826" s="236" t="s">
        <v>4</v>
      </c>
      <c r="S826" s="236" t="s">
        <v>4</v>
      </c>
      <c r="T826" s="236" t="s">
        <v>4</v>
      </c>
      <c r="U826" s="236" t="s">
        <v>4</v>
      </c>
      <c r="V826" s="236" t="s">
        <v>4</v>
      </c>
      <c r="W826" s="236" t="s">
        <v>4</v>
      </c>
      <c r="X826" s="291">
        <v>93.856514731138347</v>
      </c>
      <c r="Y826" s="236">
        <v>93.85651</v>
      </c>
    </row>
    <row r="827" spans="1:25">
      <c r="A827" s="32" t="s">
        <v>19</v>
      </c>
      <c r="B827" s="32" t="s">
        <v>32</v>
      </c>
      <c r="C827" s="328" t="s">
        <v>929</v>
      </c>
      <c r="D827" s="235">
        <v>6</v>
      </c>
      <c r="E827" s="48" t="s">
        <v>929</v>
      </c>
      <c r="F827" s="48" t="s">
        <v>927</v>
      </c>
      <c r="G827" s="48" t="s">
        <v>917</v>
      </c>
      <c r="H827" s="48" t="s">
        <v>915</v>
      </c>
      <c r="I827" s="48" t="s">
        <v>913</v>
      </c>
      <c r="J827" s="236" t="s">
        <v>4</v>
      </c>
      <c r="K827" s="236" t="s">
        <v>4</v>
      </c>
      <c r="L827" s="236">
        <v>96.468700939947624</v>
      </c>
      <c r="M827" s="236">
        <v>96.468699999999998</v>
      </c>
      <c r="N827" s="236" t="s">
        <v>4</v>
      </c>
      <c r="O827" s="236" t="s">
        <v>4</v>
      </c>
      <c r="P827" s="236" t="s">
        <v>4</v>
      </c>
      <c r="Q827" s="236" t="s">
        <v>4</v>
      </c>
      <c r="R827" s="236" t="s">
        <v>4</v>
      </c>
      <c r="S827" s="236" t="s">
        <v>4</v>
      </c>
      <c r="T827" s="236" t="s">
        <v>4</v>
      </c>
      <c r="U827" s="236" t="s">
        <v>4</v>
      </c>
      <c r="V827" s="236" t="s">
        <v>4</v>
      </c>
      <c r="W827" s="236" t="s">
        <v>4</v>
      </c>
      <c r="X827" s="291">
        <v>96.468700939947624</v>
      </c>
      <c r="Y827" s="236">
        <v>96.468699999999998</v>
      </c>
    </row>
    <row r="828" spans="1:25">
      <c r="A828" s="32" t="s">
        <v>23</v>
      </c>
      <c r="B828" s="32" t="s">
        <v>32</v>
      </c>
      <c r="C828" s="328" t="s">
        <v>930</v>
      </c>
      <c r="D828" s="235">
        <v>6</v>
      </c>
      <c r="E828" s="48" t="s">
        <v>929</v>
      </c>
      <c r="F828" s="48" t="s">
        <v>927</v>
      </c>
      <c r="G828" s="48" t="s">
        <v>917</v>
      </c>
      <c r="H828" s="48" t="s">
        <v>915</v>
      </c>
      <c r="I828" s="48" t="s">
        <v>913</v>
      </c>
      <c r="J828" s="236">
        <v>96.468700939947624</v>
      </c>
      <c r="K828" s="236">
        <v>96.468699999999998</v>
      </c>
      <c r="L828" s="236" t="s">
        <v>4</v>
      </c>
      <c r="M828" s="236" t="s">
        <v>4</v>
      </c>
      <c r="N828" s="236" t="s">
        <v>4</v>
      </c>
      <c r="O828" s="236" t="s">
        <v>4</v>
      </c>
      <c r="P828" s="236" t="s">
        <v>4</v>
      </c>
      <c r="Q828" s="236" t="s">
        <v>4</v>
      </c>
      <c r="R828" s="236" t="s">
        <v>4</v>
      </c>
      <c r="S828" s="236" t="s">
        <v>4</v>
      </c>
      <c r="T828" s="236" t="s">
        <v>4</v>
      </c>
      <c r="U828" s="236" t="s">
        <v>4</v>
      </c>
      <c r="V828" s="236" t="s">
        <v>4</v>
      </c>
      <c r="W828" s="236" t="s">
        <v>4</v>
      </c>
      <c r="X828" s="291">
        <v>96.468700939947624</v>
      </c>
      <c r="Y828" s="236">
        <v>96.468699999999998</v>
      </c>
    </row>
    <row r="829" spans="1:25">
      <c r="A829" s="32" t="s">
        <v>19</v>
      </c>
      <c r="B829" s="32" t="s">
        <v>32</v>
      </c>
      <c r="C829" s="328" t="s">
        <v>931</v>
      </c>
      <c r="D829" s="235">
        <v>3</v>
      </c>
      <c r="E829" s="48" t="s">
        <v>931</v>
      </c>
      <c r="F829" s="48" t="s">
        <v>927</v>
      </c>
      <c r="G829" s="48" t="s">
        <v>917</v>
      </c>
      <c r="H829" s="48" t="s">
        <v>915</v>
      </c>
      <c r="I829" s="48" t="s">
        <v>913</v>
      </c>
      <c r="J829" s="236" t="s">
        <v>4</v>
      </c>
      <c r="K829" s="236" t="s">
        <v>4</v>
      </c>
      <c r="L829" s="236">
        <v>83.464128119113624</v>
      </c>
      <c r="M829" s="236">
        <v>83.464129999999997</v>
      </c>
      <c r="N829" s="236" t="s">
        <v>4</v>
      </c>
      <c r="O829" s="236" t="s">
        <v>4</v>
      </c>
      <c r="P829" s="236" t="s">
        <v>4</v>
      </c>
      <c r="Q829" s="236" t="s">
        <v>4</v>
      </c>
      <c r="R829" s="236" t="s">
        <v>4</v>
      </c>
      <c r="S829" s="236" t="s">
        <v>4</v>
      </c>
      <c r="T829" s="236" t="s">
        <v>4</v>
      </c>
      <c r="U829" s="236" t="s">
        <v>4</v>
      </c>
      <c r="V829" s="236" t="s">
        <v>4</v>
      </c>
      <c r="W829" s="236" t="s">
        <v>4</v>
      </c>
      <c r="X829" s="291">
        <v>83.464128119113624</v>
      </c>
      <c r="Y829" s="236">
        <v>83.464129999999997</v>
      </c>
    </row>
    <row r="830" spans="1:25">
      <c r="A830" s="32" t="s">
        <v>23</v>
      </c>
      <c r="B830" s="32" t="s">
        <v>32</v>
      </c>
      <c r="C830" s="328" t="s">
        <v>932</v>
      </c>
      <c r="D830" s="235">
        <v>3</v>
      </c>
      <c r="E830" s="48" t="s">
        <v>931</v>
      </c>
      <c r="F830" s="48" t="s">
        <v>927</v>
      </c>
      <c r="G830" s="48" t="s">
        <v>917</v>
      </c>
      <c r="H830" s="48" t="s">
        <v>915</v>
      </c>
      <c r="I830" s="48" t="s">
        <v>913</v>
      </c>
      <c r="J830" s="236">
        <v>83.464128119113624</v>
      </c>
      <c r="K830" s="236">
        <v>83.464129999999997</v>
      </c>
      <c r="L830" s="236" t="s">
        <v>4</v>
      </c>
      <c r="M830" s="236" t="s">
        <v>4</v>
      </c>
      <c r="N830" s="236" t="s">
        <v>4</v>
      </c>
      <c r="O830" s="236" t="s">
        <v>4</v>
      </c>
      <c r="P830" s="236" t="s">
        <v>4</v>
      </c>
      <c r="Q830" s="236" t="s">
        <v>4</v>
      </c>
      <c r="R830" s="236" t="s">
        <v>4</v>
      </c>
      <c r="S830" s="236" t="s">
        <v>4</v>
      </c>
      <c r="T830" s="236" t="s">
        <v>4</v>
      </c>
      <c r="U830" s="236" t="s">
        <v>4</v>
      </c>
      <c r="V830" s="236" t="s">
        <v>4</v>
      </c>
      <c r="W830" s="236" t="s">
        <v>4</v>
      </c>
      <c r="X830" s="291">
        <v>83.464128119113624</v>
      </c>
      <c r="Y830" s="236">
        <v>83.464129999999997</v>
      </c>
    </row>
    <row r="831" spans="1:25">
      <c r="A831" s="32" t="s">
        <v>19</v>
      </c>
      <c r="B831" s="32" t="s">
        <v>32</v>
      </c>
      <c r="C831" s="328" t="s">
        <v>933</v>
      </c>
      <c r="D831" s="235">
        <v>2</v>
      </c>
      <c r="E831" s="48" t="s">
        <v>933</v>
      </c>
      <c r="F831" s="48" t="s">
        <v>927</v>
      </c>
      <c r="G831" s="48" t="s">
        <v>917</v>
      </c>
      <c r="H831" s="48" t="s">
        <v>915</v>
      </c>
      <c r="I831" s="48" t="s">
        <v>913</v>
      </c>
      <c r="J831" s="236" t="s">
        <v>4</v>
      </c>
      <c r="K831" s="236" t="s">
        <v>4</v>
      </c>
      <c r="L831" s="236">
        <v>105.21757409215522</v>
      </c>
      <c r="M831" s="236">
        <v>105.21756999999999</v>
      </c>
      <c r="N831" s="236" t="s">
        <v>4</v>
      </c>
      <c r="O831" s="236" t="s">
        <v>4</v>
      </c>
      <c r="P831" s="236" t="s">
        <v>4</v>
      </c>
      <c r="Q831" s="236" t="s">
        <v>4</v>
      </c>
      <c r="R831" s="236" t="s">
        <v>4</v>
      </c>
      <c r="S831" s="236" t="s">
        <v>4</v>
      </c>
      <c r="T831" s="236" t="s">
        <v>4</v>
      </c>
      <c r="U831" s="236" t="s">
        <v>4</v>
      </c>
      <c r="V831" s="236" t="s">
        <v>4</v>
      </c>
      <c r="W831" s="236" t="s">
        <v>4</v>
      </c>
      <c r="X831" s="291">
        <v>105.21757409215522</v>
      </c>
      <c r="Y831" s="236">
        <v>105.21756999999999</v>
      </c>
    </row>
    <row r="832" spans="1:25">
      <c r="A832" s="32" t="s">
        <v>23</v>
      </c>
      <c r="B832" s="32" t="s">
        <v>32</v>
      </c>
      <c r="C832" s="328" t="s">
        <v>934</v>
      </c>
      <c r="D832" s="235">
        <v>1.41421</v>
      </c>
      <c r="E832" s="48" t="s">
        <v>933</v>
      </c>
      <c r="F832" s="48" t="s">
        <v>927</v>
      </c>
      <c r="G832" s="48" t="s">
        <v>917</v>
      </c>
      <c r="H832" s="48" t="s">
        <v>915</v>
      </c>
      <c r="I832" s="48" t="s">
        <v>913</v>
      </c>
      <c r="J832" s="236">
        <v>81.344478853058703</v>
      </c>
      <c r="K832" s="236">
        <v>81.344480000000004</v>
      </c>
      <c r="L832" s="236" t="s">
        <v>4</v>
      </c>
      <c r="M832" s="236" t="s">
        <v>4</v>
      </c>
      <c r="N832" s="236" t="s">
        <v>4</v>
      </c>
      <c r="O832" s="236" t="s">
        <v>4</v>
      </c>
      <c r="P832" s="236" t="s">
        <v>4</v>
      </c>
      <c r="Q832" s="236" t="s">
        <v>4</v>
      </c>
      <c r="R832" s="236" t="s">
        <v>4</v>
      </c>
      <c r="S832" s="236" t="s">
        <v>4</v>
      </c>
      <c r="T832" s="236" t="s">
        <v>4</v>
      </c>
      <c r="U832" s="236" t="s">
        <v>4</v>
      </c>
      <c r="V832" s="236" t="s">
        <v>4</v>
      </c>
      <c r="W832" s="236" t="s">
        <v>4</v>
      </c>
      <c r="X832" s="291">
        <v>81.344478853058703</v>
      </c>
      <c r="Y832" s="236">
        <v>81.344480000000004</v>
      </c>
    </row>
    <row r="833" spans="1:25">
      <c r="A833" s="32" t="s">
        <v>23</v>
      </c>
      <c r="B833" s="32" t="s">
        <v>32</v>
      </c>
      <c r="C833" s="328" t="s">
        <v>935</v>
      </c>
      <c r="D833" s="235">
        <v>1.41421</v>
      </c>
      <c r="E833" s="48" t="s">
        <v>933</v>
      </c>
      <c r="F833" s="48" t="s">
        <v>927</v>
      </c>
      <c r="G833" s="48" t="s">
        <v>917</v>
      </c>
      <c r="H833" s="48" t="s">
        <v>915</v>
      </c>
      <c r="I833" s="48" t="s">
        <v>913</v>
      </c>
      <c r="J833" s="236">
        <v>136.09697983112582</v>
      </c>
      <c r="K833" s="236">
        <v>136.09698</v>
      </c>
      <c r="L833" s="236" t="s">
        <v>4</v>
      </c>
      <c r="M833" s="236" t="s">
        <v>4</v>
      </c>
      <c r="N833" s="236" t="s">
        <v>4</v>
      </c>
      <c r="O833" s="236" t="s">
        <v>4</v>
      </c>
      <c r="P833" s="236" t="s">
        <v>4</v>
      </c>
      <c r="Q833" s="236" t="s">
        <v>4</v>
      </c>
      <c r="R833" s="236" t="s">
        <v>4</v>
      </c>
      <c r="S833" s="236" t="s">
        <v>4</v>
      </c>
      <c r="T833" s="236" t="s">
        <v>4</v>
      </c>
      <c r="U833" s="236" t="s">
        <v>4</v>
      </c>
      <c r="V833" s="236" t="s">
        <v>4</v>
      </c>
      <c r="W833" s="236" t="s">
        <v>4</v>
      </c>
      <c r="X833" s="291">
        <v>136.09697983112582</v>
      </c>
      <c r="Y833" s="236">
        <v>136.09698</v>
      </c>
    </row>
    <row r="834" spans="1:25">
      <c r="A834" s="32" t="s">
        <v>19</v>
      </c>
      <c r="B834" s="32" t="s">
        <v>32</v>
      </c>
      <c r="C834" s="328" t="s">
        <v>936</v>
      </c>
      <c r="D834" s="235">
        <v>1</v>
      </c>
      <c r="E834" s="48" t="s">
        <v>936</v>
      </c>
      <c r="F834" s="48" t="s">
        <v>927</v>
      </c>
      <c r="G834" s="48" t="s">
        <v>917</v>
      </c>
      <c r="H834" s="48" t="s">
        <v>915</v>
      </c>
      <c r="I834" s="48" t="s">
        <v>913</v>
      </c>
      <c r="J834" s="236" t="s">
        <v>4</v>
      </c>
      <c r="K834" s="236" t="s">
        <v>4</v>
      </c>
      <c r="L834" s="236">
        <v>86.638438592323041</v>
      </c>
      <c r="M834" s="236">
        <v>86.638440000000003</v>
      </c>
      <c r="N834" s="236" t="s">
        <v>4</v>
      </c>
      <c r="O834" s="236" t="s">
        <v>4</v>
      </c>
      <c r="P834" s="236" t="s">
        <v>4</v>
      </c>
      <c r="Q834" s="236" t="s">
        <v>4</v>
      </c>
      <c r="R834" s="236" t="s">
        <v>4</v>
      </c>
      <c r="S834" s="236" t="s">
        <v>4</v>
      </c>
      <c r="T834" s="236" t="s">
        <v>4</v>
      </c>
      <c r="U834" s="236" t="s">
        <v>4</v>
      </c>
      <c r="V834" s="236" t="s">
        <v>4</v>
      </c>
      <c r="W834" s="236" t="s">
        <v>4</v>
      </c>
      <c r="X834" s="291">
        <v>86.638438592323041</v>
      </c>
      <c r="Y834" s="236">
        <v>86.638440000000003</v>
      </c>
    </row>
    <row r="835" spans="1:25">
      <c r="A835" s="32" t="s">
        <v>23</v>
      </c>
      <c r="B835" s="32" t="s">
        <v>32</v>
      </c>
      <c r="C835" s="328" t="s">
        <v>937</v>
      </c>
      <c r="D835" s="235">
        <v>1</v>
      </c>
      <c r="E835" s="48" t="s">
        <v>936</v>
      </c>
      <c r="F835" s="48" t="s">
        <v>927</v>
      </c>
      <c r="G835" s="48" t="s">
        <v>917</v>
      </c>
      <c r="H835" s="48" t="s">
        <v>915</v>
      </c>
      <c r="I835" s="48" t="s">
        <v>913</v>
      </c>
      <c r="J835" s="236">
        <v>53.517608364455903</v>
      </c>
      <c r="K835" s="236">
        <v>53.517609999999998</v>
      </c>
      <c r="L835" s="236" t="s">
        <v>4</v>
      </c>
      <c r="M835" s="236" t="s">
        <v>4</v>
      </c>
      <c r="N835" s="236" t="s">
        <v>4</v>
      </c>
      <c r="O835" s="236" t="s">
        <v>4</v>
      </c>
      <c r="P835" s="236" t="s">
        <v>4</v>
      </c>
      <c r="Q835" s="236" t="s">
        <v>4</v>
      </c>
      <c r="R835" s="236" t="s">
        <v>4</v>
      </c>
      <c r="S835" s="236" t="s">
        <v>4</v>
      </c>
      <c r="T835" s="236" t="s">
        <v>4</v>
      </c>
      <c r="U835" s="236" t="s">
        <v>4</v>
      </c>
      <c r="V835" s="236" t="s">
        <v>4</v>
      </c>
      <c r="W835" s="236" t="s">
        <v>4</v>
      </c>
      <c r="X835" s="291">
        <v>53.517608364455903</v>
      </c>
      <c r="Y835" s="236">
        <v>53.517609999999998</v>
      </c>
    </row>
    <row r="836" spans="1:25">
      <c r="A836" s="32" t="s">
        <v>23</v>
      </c>
      <c r="B836" s="32" t="s">
        <v>32</v>
      </c>
      <c r="C836" s="328" t="s">
        <v>938</v>
      </c>
      <c r="D836" s="235">
        <v>1</v>
      </c>
      <c r="E836" s="48" t="s">
        <v>936</v>
      </c>
      <c r="F836" s="48" t="s">
        <v>927</v>
      </c>
      <c r="G836" s="48" t="s">
        <v>917</v>
      </c>
      <c r="H836" s="48" t="s">
        <v>915</v>
      </c>
      <c r="I836" s="48" t="s">
        <v>913</v>
      </c>
      <c r="J836" s="236">
        <v>140.25699711015184</v>
      </c>
      <c r="K836" s="236">
        <v>140.25700000000001</v>
      </c>
      <c r="L836" s="236" t="s">
        <v>4</v>
      </c>
      <c r="M836" s="236" t="s">
        <v>4</v>
      </c>
      <c r="N836" s="236" t="s">
        <v>4</v>
      </c>
      <c r="O836" s="236" t="s">
        <v>4</v>
      </c>
      <c r="P836" s="236" t="s">
        <v>4</v>
      </c>
      <c r="Q836" s="236" t="s">
        <v>4</v>
      </c>
      <c r="R836" s="236" t="s">
        <v>4</v>
      </c>
      <c r="S836" s="236" t="s">
        <v>4</v>
      </c>
      <c r="T836" s="236" t="s">
        <v>4</v>
      </c>
      <c r="U836" s="236" t="s">
        <v>4</v>
      </c>
      <c r="V836" s="236" t="s">
        <v>4</v>
      </c>
      <c r="W836" s="236" t="s">
        <v>4</v>
      </c>
      <c r="X836" s="291">
        <v>140.25699711015184</v>
      </c>
      <c r="Y836" s="236">
        <v>140.25700000000001</v>
      </c>
    </row>
    <row r="837" spans="1:25">
      <c r="A837" s="32" t="s">
        <v>16</v>
      </c>
      <c r="B837" s="32" t="s">
        <v>4</v>
      </c>
      <c r="C837" s="328" t="s">
        <v>939</v>
      </c>
      <c r="D837" s="235">
        <v>6</v>
      </c>
      <c r="E837" s="48" t="s">
        <v>4</v>
      </c>
      <c r="F837" s="48" t="s">
        <v>939</v>
      </c>
      <c r="G837" s="48" t="s">
        <v>917</v>
      </c>
      <c r="H837" s="48" t="s">
        <v>915</v>
      </c>
      <c r="I837" s="48" t="s">
        <v>913</v>
      </c>
      <c r="J837" s="236" t="s">
        <v>4</v>
      </c>
      <c r="K837" s="236" t="s">
        <v>4</v>
      </c>
      <c r="L837" s="236" t="s">
        <v>4</v>
      </c>
      <c r="M837" s="236" t="s">
        <v>4</v>
      </c>
      <c r="N837" s="236">
        <v>110.03140476047348</v>
      </c>
      <c r="O837" s="236">
        <v>110.0314</v>
      </c>
      <c r="P837" s="236" t="s">
        <v>4</v>
      </c>
      <c r="Q837" s="236" t="s">
        <v>4</v>
      </c>
      <c r="R837" s="236" t="s">
        <v>4</v>
      </c>
      <c r="S837" s="236" t="s">
        <v>4</v>
      </c>
      <c r="T837" s="236" t="s">
        <v>4</v>
      </c>
      <c r="U837" s="236" t="s">
        <v>4</v>
      </c>
      <c r="V837" s="236" t="s">
        <v>4</v>
      </c>
      <c r="W837" s="236" t="s">
        <v>4</v>
      </c>
      <c r="X837" s="291">
        <v>110.03140476047348</v>
      </c>
      <c r="Y837" s="236">
        <v>110.0314</v>
      </c>
    </row>
    <row r="838" spans="1:25">
      <c r="A838" s="32" t="s">
        <v>19</v>
      </c>
      <c r="B838" s="32" t="s">
        <v>32</v>
      </c>
      <c r="C838" s="328" t="s">
        <v>941</v>
      </c>
      <c r="D838" s="235">
        <v>1</v>
      </c>
      <c r="E838" s="48" t="s">
        <v>941</v>
      </c>
      <c r="F838" s="48" t="s">
        <v>939</v>
      </c>
      <c r="G838" s="48" t="s">
        <v>917</v>
      </c>
      <c r="H838" s="48" t="s">
        <v>915</v>
      </c>
      <c r="I838" s="48" t="s">
        <v>913</v>
      </c>
      <c r="J838" s="236" t="s">
        <v>4</v>
      </c>
      <c r="K838" s="236" t="s">
        <v>4</v>
      </c>
      <c r="L838" s="236">
        <v>104.56020188346659</v>
      </c>
      <c r="M838" s="236">
        <v>104.56019999999999</v>
      </c>
      <c r="N838" s="236" t="s">
        <v>4</v>
      </c>
      <c r="O838" s="236" t="s">
        <v>4</v>
      </c>
      <c r="P838" s="236" t="s">
        <v>4</v>
      </c>
      <c r="Q838" s="236" t="s">
        <v>4</v>
      </c>
      <c r="R838" s="236" t="s">
        <v>4</v>
      </c>
      <c r="S838" s="236" t="s">
        <v>4</v>
      </c>
      <c r="T838" s="236" t="s">
        <v>4</v>
      </c>
      <c r="U838" s="236" t="s">
        <v>4</v>
      </c>
      <c r="V838" s="236" t="s">
        <v>4</v>
      </c>
      <c r="W838" s="236" t="s">
        <v>4</v>
      </c>
      <c r="X838" s="291">
        <v>104.56020188346659</v>
      </c>
      <c r="Y838" s="236">
        <v>104.56019999999999</v>
      </c>
    </row>
    <row r="839" spans="1:25">
      <c r="A839" s="32" t="s">
        <v>23</v>
      </c>
      <c r="B839" s="32" t="s">
        <v>32</v>
      </c>
      <c r="C839" s="328" t="s">
        <v>942</v>
      </c>
      <c r="D839" s="235">
        <v>1</v>
      </c>
      <c r="E839" s="48" t="s">
        <v>941</v>
      </c>
      <c r="F839" s="48" t="s">
        <v>939</v>
      </c>
      <c r="G839" s="48" t="s">
        <v>917</v>
      </c>
      <c r="H839" s="48" t="s">
        <v>915</v>
      </c>
      <c r="I839" s="48" t="s">
        <v>913</v>
      </c>
      <c r="J839" s="236">
        <v>79.990414842881975</v>
      </c>
      <c r="K839" s="236">
        <v>79.990409999999997</v>
      </c>
      <c r="L839" s="236" t="s">
        <v>4</v>
      </c>
      <c r="M839" s="236" t="s">
        <v>4</v>
      </c>
      <c r="N839" s="236" t="s">
        <v>4</v>
      </c>
      <c r="O839" s="236" t="s">
        <v>4</v>
      </c>
      <c r="P839" s="236" t="s">
        <v>4</v>
      </c>
      <c r="Q839" s="236" t="s">
        <v>4</v>
      </c>
      <c r="R839" s="236" t="s">
        <v>4</v>
      </c>
      <c r="S839" s="236" t="s">
        <v>4</v>
      </c>
      <c r="T839" s="236" t="s">
        <v>4</v>
      </c>
      <c r="U839" s="236" t="s">
        <v>4</v>
      </c>
      <c r="V839" s="236" t="s">
        <v>4</v>
      </c>
      <c r="W839" s="236" t="s">
        <v>4</v>
      </c>
      <c r="X839" s="291">
        <v>79.990414842881975</v>
      </c>
      <c r="Y839" s="236">
        <v>79.990409999999997</v>
      </c>
    </row>
    <row r="840" spans="1:25">
      <c r="A840" s="32" t="s">
        <v>23</v>
      </c>
      <c r="B840" s="32" t="s">
        <v>32</v>
      </c>
      <c r="C840" s="328" t="s">
        <v>943</v>
      </c>
      <c r="D840" s="235">
        <v>1</v>
      </c>
      <c r="E840" s="48" t="s">
        <v>941</v>
      </c>
      <c r="F840" s="48" t="s">
        <v>939</v>
      </c>
      <c r="G840" s="48" t="s">
        <v>917</v>
      </c>
      <c r="H840" s="48" t="s">
        <v>915</v>
      </c>
      <c r="I840" s="48" t="s">
        <v>913</v>
      </c>
      <c r="J840" s="236">
        <v>136.67682358424673</v>
      </c>
      <c r="K840" s="236">
        <v>136.67681999999999</v>
      </c>
      <c r="L840" s="236" t="s">
        <v>4</v>
      </c>
      <c r="M840" s="236" t="s">
        <v>4</v>
      </c>
      <c r="N840" s="236" t="s">
        <v>4</v>
      </c>
      <c r="O840" s="236" t="s">
        <v>4</v>
      </c>
      <c r="P840" s="236" t="s">
        <v>4</v>
      </c>
      <c r="Q840" s="236" t="s">
        <v>4</v>
      </c>
      <c r="R840" s="236" t="s">
        <v>4</v>
      </c>
      <c r="S840" s="236" t="s">
        <v>4</v>
      </c>
      <c r="T840" s="236" t="s">
        <v>4</v>
      </c>
      <c r="U840" s="236" t="s">
        <v>4</v>
      </c>
      <c r="V840" s="236" t="s">
        <v>4</v>
      </c>
      <c r="W840" s="236" t="s">
        <v>4</v>
      </c>
      <c r="X840" s="291">
        <v>136.67682358424673</v>
      </c>
      <c r="Y840" s="236">
        <v>136.67681999999999</v>
      </c>
    </row>
    <row r="841" spans="1:25">
      <c r="A841" s="32" t="s">
        <v>19</v>
      </c>
      <c r="B841" s="32" t="s">
        <v>32</v>
      </c>
      <c r="C841" s="328" t="s">
        <v>944</v>
      </c>
      <c r="D841" s="235">
        <v>2</v>
      </c>
      <c r="E841" s="48" t="s">
        <v>944</v>
      </c>
      <c r="F841" s="48" t="s">
        <v>939</v>
      </c>
      <c r="G841" s="48" t="s">
        <v>917</v>
      </c>
      <c r="H841" s="48" t="s">
        <v>915</v>
      </c>
      <c r="I841" s="48" t="s">
        <v>913</v>
      </c>
      <c r="J841" s="236" t="s">
        <v>4</v>
      </c>
      <c r="K841" s="236" t="s">
        <v>4</v>
      </c>
      <c r="L841" s="236">
        <v>109.78143198963089</v>
      </c>
      <c r="M841" s="236">
        <v>109.78143</v>
      </c>
      <c r="N841" s="236" t="s">
        <v>4</v>
      </c>
      <c r="O841" s="236" t="s">
        <v>4</v>
      </c>
      <c r="P841" s="236" t="s">
        <v>4</v>
      </c>
      <c r="Q841" s="236" t="s">
        <v>4</v>
      </c>
      <c r="R841" s="236" t="s">
        <v>4</v>
      </c>
      <c r="S841" s="236" t="s">
        <v>4</v>
      </c>
      <c r="T841" s="236" t="s">
        <v>4</v>
      </c>
      <c r="U841" s="236" t="s">
        <v>4</v>
      </c>
      <c r="V841" s="236" t="s">
        <v>4</v>
      </c>
      <c r="W841" s="236" t="s">
        <v>4</v>
      </c>
      <c r="X841" s="291">
        <v>109.78143198963089</v>
      </c>
      <c r="Y841" s="236">
        <v>109.78143</v>
      </c>
    </row>
    <row r="842" spans="1:25">
      <c r="A842" s="32" t="s">
        <v>23</v>
      </c>
      <c r="B842" s="32" t="s">
        <v>32</v>
      </c>
      <c r="C842" s="328" t="s">
        <v>945</v>
      </c>
      <c r="D842" s="235">
        <v>1.41421</v>
      </c>
      <c r="E842" s="48" t="s">
        <v>944</v>
      </c>
      <c r="F842" s="48" t="s">
        <v>939</v>
      </c>
      <c r="G842" s="48" t="s">
        <v>917</v>
      </c>
      <c r="H842" s="48" t="s">
        <v>915</v>
      </c>
      <c r="I842" s="48" t="s">
        <v>913</v>
      </c>
      <c r="J842" s="236">
        <v>94.218788963617882</v>
      </c>
      <c r="K842" s="236">
        <v>94.218789999999998</v>
      </c>
      <c r="L842" s="236" t="s">
        <v>4</v>
      </c>
      <c r="M842" s="236" t="s">
        <v>4</v>
      </c>
      <c r="N842" s="236" t="s">
        <v>4</v>
      </c>
      <c r="O842" s="236" t="s">
        <v>4</v>
      </c>
      <c r="P842" s="236" t="s">
        <v>4</v>
      </c>
      <c r="Q842" s="236" t="s">
        <v>4</v>
      </c>
      <c r="R842" s="236" t="s">
        <v>4</v>
      </c>
      <c r="S842" s="236" t="s">
        <v>4</v>
      </c>
      <c r="T842" s="236" t="s">
        <v>4</v>
      </c>
      <c r="U842" s="236" t="s">
        <v>4</v>
      </c>
      <c r="V842" s="236" t="s">
        <v>4</v>
      </c>
      <c r="W842" s="236" t="s">
        <v>4</v>
      </c>
      <c r="X842" s="291">
        <v>94.218788963617882</v>
      </c>
      <c r="Y842" s="236">
        <v>94.218789999999998</v>
      </c>
    </row>
    <row r="843" spans="1:25">
      <c r="A843" s="32" t="s">
        <v>23</v>
      </c>
      <c r="B843" s="32" t="s">
        <v>32</v>
      </c>
      <c r="C843" s="328" t="s">
        <v>946</v>
      </c>
      <c r="D843" s="235">
        <v>1.41421</v>
      </c>
      <c r="E843" s="48" t="s">
        <v>944</v>
      </c>
      <c r="F843" s="48" t="s">
        <v>939</v>
      </c>
      <c r="G843" s="48" t="s">
        <v>917</v>
      </c>
      <c r="H843" s="48" t="s">
        <v>915</v>
      </c>
      <c r="I843" s="48" t="s">
        <v>913</v>
      </c>
      <c r="J843" s="236">
        <v>127.91464358927134</v>
      </c>
      <c r="K843" s="236">
        <v>127.91464000000001</v>
      </c>
      <c r="L843" s="236" t="s">
        <v>4</v>
      </c>
      <c r="M843" s="236" t="s">
        <v>4</v>
      </c>
      <c r="N843" s="236" t="s">
        <v>4</v>
      </c>
      <c r="O843" s="236" t="s">
        <v>4</v>
      </c>
      <c r="P843" s="236" t="s">
        <v>4</v>
      </c>
      <c r="Q843" s="236" t="s">
        <v>4</v>
      </c>
      <c r="R843" s="236" t="s">
        <v>4</v>
      </c>
      <c r="S843" s="236" t="s">
        <v>4</v>
      </c>
      <c r="T843" s="236" t="s">
        <v>4</v>
      </c>
      <c r="U843" s="236" t="s">
        <v>4</v>
      </c>
      <c r="V843" s="236" t="s">
        <v>4</v>
      </c>
      <c r="W843" s="236" t="s">
        <v>4</v>
      </c>
      <c r="X843" s="291">
        <v>127.91464358927134</v>
      </c>
      <c r="Y843" s="236">
        <v>127.91464000000001</v>
      </c>
    </row>
    <row r="844" spans="1:25">
      <c r="A844" s="32" t="s">
        <v>19</v>
      </c>
      <c r="B844" s="32" t="s">
        <v>32</v>
      </c>
      <c r="C844" s="328" t="s">
        <v>947</v>
      </c>
      <c r="D844" s="235">
        <v>1</v>
      </c>
      <c r="E844" s="48" t="s">
        <v>947</v>
      </c>
      <c r="F844" s="48" t="s">
        <v>939</v>
      </c>
      <c r="G844" s="48" t="s">
        <v>917</v>
      </c>
      <c r="H844" s="48" t="s">
        <v>915</v>
      </c>
      <c r="I844" s="48" t="s">
        <v>913</v>
      </c>
      <c r="J844" s="236" t="s">
        <v>4</v>
      </c>
      <c r="K844" s="236" t="s">
        <v>4</v>
      </c>
      <c r="L844" s="236">
        <v>112.40090675683582</v>
      </c>
      <c r="M844" s="236">
        <v>112.40091</v>
      </c>
      <c r="N844" s="236" t="s">
        <v>4</v>
      </c>
      <c r="O844" s="236" t="s">
        <v>4</v>
      </c>
      <c r="P844" s="236" t="s">
        <v>4</v>
      </c>
      <c r="Q844" s="236" t="s">
        <v>4</v>
      </c>
      <c r="R844" s="236" t="s">
        <v>4</v>
      </c>
      <c r="S844" s="236" t="s">
        <v>4</v>
      </c>
      <c r="T844" s="236" t="s">
        <v>4</v>
      </c>
      <c r="U844" s="236" t="s">
        <v>4</v>
      </c>
      <c r="V844" s="236" t="s">
        <v>4</v>
      </c>
      <c r="W844" s="236" t="s">
        <v>4</v>
      </c>
      <c r="X844" s="291">
        <v>112.40090675683582</v>
      </c>
      <c r="Y844" s="236">
        <v>112.40091</v>
      </c>
    </row>
    <row r="845" spans="1:25">
      <c r="A845" s="32" t="s">
        <v>23</v>
      </c>
      <c r="B845" s="32" t="s">
        <v>32</v>
      </c>
      <c r="C845" s="328" t="s">
        <v>948</v>
      </c>
      <c r="D845" s="235">
        <v>1</v>
      </c>
      <c r="E845" s="48" t="s">
        <v>947</v>
      </c>
      <c r="F845" s="48" t="s">
        <v>939</v>
      </c>
      <c r="G845" s="48" t="s">
        <v>917</v>
      </c>
      <c r="H845" s="48" t="s">
        <v>915</v>
      </c>
      <c r="I845" s="48" t="s">
        <v>913</v>
      </c>
      <c r="J845" s="236">
        <v>112.40090675683582</v>
      </c>
      <c r="K845" s="236">
        <v>112.40091</v>
      </c>
      <c r="L845" s="236" t="s">
        <v>4</v>
      </c>
      <c r="M845" s="236" t="s">
        <v>4</v>
      </c>
      <c r="N845" s="236" t="s">
        <v>4</v>
      </c>
      <c r="O845" s="236" t="s">
        <v>4</v>
      </c>
      <c r="P845" s="236" t="s">
        <v>4</v>
      </c>
      <c r="Q845" s="236" t="s">
        <v>4</v>
      </c>
      <c r="R845" s="236" t="s">
        <v>4</v>
      </c>
      <c r="S845" s="236" t="s">
        <v>4</v>
      </c>
      <c r="T845" s="236" t="s">
        <v>4</v>
      </c>
      <c r="U845" s="236" t="s">
        <v>4</v>
      </c>
      <c r="V845" s="236" t="s">
        <v>4</v>
      </c>
      <c r="W845" s="236" t="s">
        <v>4</v>
      </c>
      <c r="X845" s="291">
        <v>112.40090675683582</v>
      </c>
      <c r="Y845" s="236">
        <v>112.40091</v>
      </c>
    </row>
    <row r="846" spans="1:25">
      <c r="A846" s="32" t="s">
        <v>19</v>
      </c>
      <c r="B846" s="32" t="s">
        <v>32</v>
      </c>
      <c r="C846" s="328" t="s">
        <v>949</v>
      </c>
      <c r="D846" s="235">
        <v>2</v>
      </c>
      <c r="E846" s="48" t="s">
        <v>949</v>
      </c>
      <c r="F846" s="48" t="s">
        <v>939</v>
      </c>
      <c r="G846" s="48" t="s">
        <v>917</v>
      </c>
      <c r="H846" s="48" t="s">
        <v>915</v>
      </c>
      <c r="I846" s="48" t="s">
        <v>913</v>
      </c>
      <c r="J846" s="236" t="s">
        <v>4</v>
      </c>
      <c r="K846" s="236" t="s">
        <v>4</v>
      </c>
      <c r="L846" s="236">
        <v>111.83222797163833</v>
      </c>
      <c r="M846" s="236">
        <v>111.83223</v>
      </c>
      <c r="N846" s="236" t="s">
        <v>4</v>
      </c>
      <c r="O846" s="236" t="s">
        <v>4</v>
      </c>
      <c r="P846" s="236" t="s">
        <v>4</v>
      </c>
      <c r="Q846" s="236" t="s">
        <v>4</v>
      </c>
      <c r="R846" s="236" t="s">
        <v>4</v>
      </c>
      <c r="S846" s="236" t="s">
        <v>4</v>
      </c>
      <c r="T846" s="236" t="s">
        <v>4</v>
      </c>
      <c r="U846" s="236" t="s">
        <v>4</v>
      </c>
      <c r="V846" s="236" t="s">
        <v>4</v>
      </c>
      <c r="W846" s="236" t="s">
        <v>4</v>
      </c>
      <c r="X846" s="291">
        <v>111.83222797163833</v>
      </c>
      <c r="Y846" s="236">
        <v>111.83223</v>
      </c>
    </row>
    <row r="847" spans="1:25">
      <c r="A847" s="32" t="s">
        <v>23</v>
      </c>
      <c r="B847" s="32" t="s">
        <v>32</v>
      </c>
      <c r="C847" s="328" t="s">
        <v>950</v>
      </c>
      <c r="D847" s="235">
        <v>2</v>
      </c>
      <c r="E847" s="48" t="s">
        <v>949</v>
      </c>
      <c r="F847" s="48" t="s">
        <v>939</v>
      </c>
      <c r="G847" s="48" t="s">
        <v>917</v>
      </c>
      <c r="H847" s="48" t="s">
        <v>915</v>
      </c>
      <c r="I847" s="48" t="s">
        <v>913</v>
      </c>
      <c r="J847" s="236">
        <v>111.83222797163833</v>
      </c>
      <c r="K847" s="236">
        <v>111.83223</v>
      </c>
      <c r="L847" s="236" t="s">
        <v>4</v>
      </c>
      <c r="M847" s="236" t="s">
        <v>4</v>
      </c>
      <c r="N847" s="236" t="s">
        <v>4</v>
      </c>
      <c r="O847" s="236" t="s">
        <v>4</v>
      </c>
      <c r="P847" s="236" t="s">
        <v>4</v>
      </c>
      <c r="Q847" s="236" t="s">
        <v>4</v>
      </c>
      <c r="R847" s="236" t="s">
        <v>4</v>
      </c>
      <c r="S847" s="236" t="s">
        <v>4</v>
      </c>
      <c r="T847" s="236" t="s">
        <v>4</v>
      </c>
      <c r="U847" s="236" t="s">
        <v>4</v>
      </c>
      <c r="V847" s="236" t="s">
        <v>4</v>
      </c>
      <c r="W847" s="236" t="s">
        <v>4</v>
      </c>
      <c r="X847" s="291">
        <v>111.83222797163833</v>
      </c>
      <c r="Y847" s="236">
        <v>111.83223</v>
      </c>
    </row>
    <row r="848" spans="1:25">
      <c r="A848" s="32" t="s">
        <v>16</v>
      </c>
      <c r="B848" s="32" t="s">
        <v>4</v>
      </c>
      <c r="C848" s="328" t="s">
        <v>951</v>
      </c>
      <c r="D848" s="235">
        <v>3</v>
      </c>
      <c r="E848" s="48" t="s">
        <v>4</v>
      </c>
      <c r="F848" s="48" t="s">
        <v>951</v>
      </c>
      <c r="G848" s="48" t="s">
        <v>917</v>
      </c>
      <c r="H848" s="48" t="s">
        <v>915</v>
      </c>
      <c r="I848" s="48" t="s">
        <v>913</v>
      </c>
      <c r="J848" s="236" t="s">
        <v>4</v>
      </c>
      <c r="K848" s="236" t="s">
        <v>4</v>
      </c>
      <c r="L848" s="236" t="s">
        <v>4</v>
      </c>
      <c r="M848" s="236" t="s">
        <v>4</v>
      </c>
      <c r="N848" s="236">
        <v>94.485175108227452</v>
      </c>
      <c r="O848" s="236">
        <v>94.48518</v>
      </c>
      <c r="P848" s="236" t="s">
        <v>4</v>
      </c>
      <c r="Q848" s="236" t="s">
        <v>4</v>
      </c>
      <c r="R848" s="236" t="s">
        <v>4</v>
      </c>
      <c r="S848" s="236" t="s">
        <v>4</v>
      </c>
      <c r="T848" s="236" t="s">
        <v>4</v>
      </c>
      <c r="U848" s="236" t="s">
        <v>4</v>
      </c>
      <c r="V848" s="236" t="s">
        <v>4</v>
      </c>
      <c r="W848" s="236" t="s">
        <v>4</v>
      </c>
      <c r="X848" s="291">
        <v>94.485175108227452</v>
      </c>
      <c r="Y848" s="236">
        <v>94.48518</v>
      </c>
    </row>
    <row r="849" spans="1:25">
      <c r="A849" s="32" t="s">
        <v>19</v>
      </c>
      <c r="B849" s="32" t="s">
        <v>32</v>
      </c>
      <c r="C849" s="328" t="s">
        <v>953</v>
      </c>
      <c r="D849" s="235">
        <v>3</v>
      </c>
      <c r="E849" s="48" t="s">
        <v>953</v>
      </c>
      <c r="F849" s="48" t="s">
        <v>951</v>
      </c>
      <c r="G849" s="48" t="s">
        <v>917</v>
      </c>
      <c r="H849" s="48" t="s">
        <v>915</v>
      </c>
      <c r="I849" s="48" t="s">
        <v>913</v>
      </c>
      <c r="J849" s="236" t="s">
        <v>4</v>
      </c>
      <c r="K849" s="236" t="s">
        <v>4</v>
      </c>
      <c r="L849" s="236">
        <v>94.485175108227452</v>
      </c>
      <c r="M849" s="236">
        <v>94.48518</v>
      </c>
      <c r="N849" s="236" t="s">
        <v>4</v>
      </c>
      <c r="O849" s="236" t="s">
        <v>4</v>
      </c>
      <c r="P849" s="236" t="s">
        <v>4</v>
      </c>
      <c r="Q849" s="236" t="s">
        <v>4</v>
      </c>
      <c r="R849" s="236" t="s">
        <v>4</v>
      </c>
      <c r="S849" s="236" t="s">
        <v>4</v>
      </c>
      <c r="T849" s="236" t="s">
        <v>4</v>
      </c>
      <c r="U849" s="236" t="s">
        <v>4</v>
      </c>
      <c r="V849" s="236" t="s">
        <v>4</v>
      </c>
      <c r="W849" s="236" t="s">
        <v>4</v>
      </c>
      <c r="X849" s="291">
        <v>94.485175108227452</v>
      </c>
      <c r="Y849" s="236">
        <v>94.48518</v>
      </c>
    </row>
    <row r="850" spans="1:25">
      <c r="A850" s="32" t="s">
        <v>23</v>
      </c>
      <c r="B850" s="32" t="s">
        <v>32</v>
      </c>
      <c r="C850" s="328" t="s">
        <v>954</v>
      </c>
      <c r="D850" s="235">
        <v>1.44225</v>
      </c>
      <c r="E850" s="48" t="s">
        <v>953</v>
      </c>
      <c r="F850" s="48" t="s">
        <v>951</v>
      </c>
      <c r="G850" s="48" t="s">
        <v>917</v>
      </c>
      <c r="H850" s="48" t="s">
        <v>915</v>
      </c>
      <c r="I850" s="48" t="s">
        <v>913</v>
      </c>
      <c r="J850" s="236">
        <v>73.684211999999988</v>
      </c>
      <c r="K850" s="236">
        <v>73.684209999999993</v>
      </c>
      <c r="L850" s="236" t="s">
        <v>4</v>
      </c>
      <c r="M850" s="236" t="s">
        <v>4</v>
      </c>
      <c r="N850" s="236" t="s">
        <v>4</v>
      </c>
      <c r="O850" s="236" t="s">
        <v>4</v>
      </c>
      <c r="P850" s="236" t="s">
        <v>4</v>
      </c>
      <c r="Q850" s="236" t="s">
        <v>4</v>
      </c>
      <c r="R850" s="236" t="s">
        <v>4</v>
      </c>
      <c r="S850" s="236" t="s">
        <v>4</v>
      </c>
      <c r="T850" s="236" t="s">
        <v>4</v>
      </c>
      <c r="U850" s="236" t="s">
        <v>4</v>
      </c>
      <c r="V850" s="236" t="s">
        <v>4</v>
      </c>
      <c r="W850" s="236" t="s">
        <v>4</v>
      </c>
      <c r="X850" s="291">
        <v>73.684211999999988</v>
      </c>
      <c r="Y850" s="236">
        <v>73.684209999999993</v>
      </c>
    </row>
    <row r="851" spans="1:25">
      <c r="A851" s="32" t="s">
        <v>23</v>
      </c>
      <c r="B851" s="32" t="s">
        <v>32</v>
      </c>
      <c r="C851" s="328" t="s">
        <v>955</v>
      </c>
      <c r="D851" s="235">
        <v>1.44225</v>
      </c>
      <c r="E851" s="48" t="s">
        <v>953</v>
      </c>
      <c r="F851" s="48" t="s">
        <v>951</v>
      </c>
      <c r="G851" s="48" t="s">
        <v>917</v>
      </c>
      <c r="H851" s="48" t="s">
        <v>915</v>
      </c>
      <c r="I851" s="48" t="s">
        <v>913</v>
      </c>
      <c r="J851" s="236">
        <v>125.60576389059618</v>
      </c>
      <c r="K851" s="236">
        <v>125.60576</v>
      </c>
      <c r="L851" s="236" t="s">
        <v>4</v>
      </c>
      <c r="M851" s="236" t="s">
        <v>4</v>
      </c>
      <c r="N851" s="236" t="s">
        <v>4</v>
      </c>
      <c r="O851" s="236" t="s">
        <v>4</v>
      </c>
      <c r="P851" s="236" t="s">
        <v>4</v>
      </c>
      <c r="Q851" s="236" t="s">
        <v>4</v>
      </c>
      <c r="R851" s="236" t="s">
        <v>4</v>
      </c>
      <c r="S851" s="236" t="s">
        <v>4</v>
      </c>
      <c r="T851" s="236" t="s">
        <v>4</v>
      </c>
      <c r="U851" s="236" t="s">
        <v>4</v>
      </c>
      <c r="V851" s="236" t="s">
        <v>4</v>
      </c>
      <c r="W851" s="236" t="s">
        <v>4</v>
      </c>
      <c r="X851" s="291">
        <v>125.60576389059618</v>
      </c>
      <c r="Y851" s="236">
        <v>125.60576</v>
      </c>
    </row>
    <row r="852" spans="1:25">
      <c r="A852" s="32" t="s">
        <v>23</v>
      </c>
      <c r="B852" s="32" t="s">
        <v>32</v>
      </c>
      <c r="C852" s="328" t="s">
        <v>956</v>
      </c>
      <c r="D852" s="235">
        <v>1.44225</v>
      </c>
      <c r="E852" s="48" t="s">
        <v>953</v>
      </c>
      <c r="F852" s="48" t="s">
        <v>951</v>
      </c>
      <c r="G852" s="48" t="s">
        <v>917</v>
      </c>
      <c r="H852" s="48" t="s">
        <v>915</v>
      </c>
      <c r="I852" s="48" t="s">
        <v>913</v>
      </c>
      <c r="J852" s="236">
        <v>91.139576108138002</v>
      </c>
      <c r="K852" s="236">
        <v>91.139579999999995</v>
      </c>
      <c r="L852" s="236" t="s">
        <v>4</v>
      </c>
      <c r="M852" s="236" t="s">
        <v>4</v>
      </c>
      <c r="N852" s="236" t="s">
        <v>4</v>
      </c>
      <c r="O852" s="236" t="s">
        <v>4</v>
      </c>
      <c r="P852" s="236" t="s">
        <v>4</v>
      </c>
      <c r="Q852" s="236" t="s">
        <v>4</v>
      </c>
      <c r="R852" s="236" t="s">
        <v>4</v>
      </c>
      <c r="S852" s="236" t="s">
        <v>4</v>
      </c>
      <c r="T852" s="236" t="s">
        <v>4</v>
      </c>
      <c r="U852" s="236" t="s">
        <v>4</v>
      </c>
      <c r="V852" s="236" t="s">
        <v>4</v>
      </c>
      <c r="W852" s="236" t="s">
        <v>4</v>
      </c>
      <c r="X852" s="291">
        <v>91.139576108138002</v>
      </c>
      <c r="Y852" s="236">
        <v>91.139579999999995</v>
      </c>
    </row>
    <row r="853" spans="1:25">
      <c r="A853" s="32" t="s">
        <v>13</v>
      </c>
      <c r="B853" s="32" t="s">
        <v>4</v>
      </c>
      <c r="C853" s="328" t="s">
        <v>957</v>
      </c>
      <c r="D853" s="235">
        <v>2</v>
      </c>
      <c r="E853" s="48" t="s">
        <v>4</v>
      </c>
      <c r="F853" s="48" t="s">
        <v>4</v>
      </c>
      <c r="G853" s="48" t="s">
        <v>957</v>
      </c>
      <c r="H853" s="48" t="s">
        <v>915</v>
      </c>
      <c r="I853" s="48" t="s">
        <v>913</v>
      </c>
      <c r="J853" s="236" t="s">
        <v>4</v>
      </c>
      <c r="K853" s="236" t="s">
        <v>4</v>
      </c>
      <c r="L853" s="236" t="s">
        <v>4</v>
      </c>
      <c r="M853" s="236" t="s">
        <v>4</v>
      </c>
      <c r="N853" s="236" t="s">
        <v>4</v>
      </c>
      <c r="O853" s="236" t="s">
        <v>4</v>
      </c>
      <c r="P853" s="236">
        <v>121.28588910495895</v>
      </c>
      <c r="Q853" s="236">
        <v>121.28588999999999</v>
      </c>
      <c r="R853" s="236" t="s">
        <v>4</v>
      </c>
      <c r="S853" s="236" t="s">
        <v>4</v>
      </c>
      <c r="T853" s="236" t="s">
        <v>4</v>
      </c>
      <c r="U853" s="236" t="s">
        <v>4</v>
      </c>
      <c r="V853" s="236" t="s">
        <v>4</v>
      </c>
      <c r="W853" s="236" t="s">
        <v>4</v>
      </c>
      <c r="X853" s="291">
        <v>121.28588910495895</v>
      </c>
      <c r="Y853" s="236">
        <v>121.28588999999999</v>
      </c>
    </row>
    <row r="854" spans="1:25">
      <c r="A854" s="32" t="s">
        <v>16</v>
      </c>
      <c r="B854" s="32" t="s">
        <v>4</v>
      </c>
      <c r="C854" s="328" t="s">
        <v>959</v>
      </c>
      <c r="D854" s="235">
        <v>2</v>
      </c>
      <c r="E854" s="48" t="s">
        <v>4</v>
      </c>
      <c r="F854" s="48" t="s">
        <v>959</v>
      </c>
      <c r="G854" s="48" t="s">
        <v>957</v>
      </c>
      <c r="H854" s="48" t="s">
        <v>915</v>
      </c>
      <c r="I854" s="48" t="s">
        <v>913</v>
      </c>
      <c r="J854" s="236" t="s">
        <v>4</v>
      </c>
      <c r="K854" s="236" t="s">
        <v>4</v>
      </c>
      <c r="L854" s="236" t="s">
        <v>4</v>
      </c>
      <c r="M854" s="236" t="s">
        <v>4</v>
      </c>
      <c r="N854" s="236">
        <v>121.28588910495895</v>
      </c>
      <c r="O854" s="236">
        <v>121.28588999999999</v>
      </c>
      <c r="P854" s="236" t="s">
        <v>4</v>
      </c>
      <c r="Q854" s="236" t="s">
        <v>4</v>
      </c>
      <c r="R854" s="236" t="s">
        <v>4</v>
      </c>
      <c r="S854" s="236" t="s">
        <v>4</v>
      </c>
      <c r="T854" s="236" t="s">
        <v>4</v>
      </c>
      <c r="U854" s="236" t="s">
        <v>4</v>
      </c>
      <c r="V854" s="236" t="s">
        <v>4</v>
      </c>
      <c r="W854" s="236" t="s">
        <v>4</v>
      </c>
      <c r="X854" s="291">
        <v>121.28588910495895</v>
      </c>
      <c r="Y854" s="236">
        <v>121.28588999999999</v>
      </c>
    </row>
    <row r="855" spans="1:25">
      <c r="A855" s="32" t="s">
        <v>19</v>
      </c>
      <c r="B855" s="32" t="s">
        <v>32</v>
      </c>
      <c r="C855" s="328" t="s">
        <v>960</v>
      </c>
      <c r="D855" s="235">
        <v>2</v>
      </c>
      <c r="E855" s="48" t="s">
        <v>960</v>
      </c>
      <c r="F855" s="48" t="s">
        <v>959</v>
      </c>
      <c r="G855" s="48" t="s">
        <v>957</v>
      </c>
      <c r="H855" s="48" t="s">
        <v>915</v>
      </c>
      <c r="I855" s="48" t="s">
        <v>913</v>
      </c>
      <c r="J855" s="236" t="s">
        <v>4</v>
      </c>
      <c r="K855" s="236" t="s">
        <v>4</v>
      </c>
      <c r="L855" s="236">
        <v>121.28588910495895</v>
      </c>
      <c r="M855" s="236">
        <v>121.28588999999999</v>
      </c>
      <c r="N855" s="236" t="s">
        <v>4</v>
      </c>
      <c r="O855" s="236" t="s">
        <v>4</v>
      </c>
      <c r="P855" s="236" t="s">
        <v>4</v>
      </c>
      <c r="Q855" s="236" t="s">
        <v>4</v>
      </c>
      <c r="R855" s="236" t="s">
        <v>4</v>
      </c>
      <c r="S855" s="236" t="s">
        <v>4</v>
      </c>
      <c r="T855" s="236" t="s">
        <v>4</v>
      </c>
      <c r="U855" s="236" t="s">
        <v>4</v>
      </c>
      <c r="V855" s="236" t="s">
        <v>4</v>
      </c>
      <c r="W855" s="236" t="s">
        <v>4</v>
      </c>
      <c r="X855" s="291">
        <v>121.28588910495895</v>
      </c>
      <c r="Y855" s="236">
        <v>121.28588999999999</v>
      </c>
    </row>
    <row r="856" spans="1:25">
      <c r="A856" s="32" t="s">
        <v>23</v>
      </c>
      <c r="B856" s="32" t="s">
        <v>32</v>
      </c>
      <c r="C856" s="328" t="s">
        <v>961</v>
      </c>
      <c r="D856" s="235">
        <v>1.41421</v>
      </c>
      <c r="E856" s="48" t="s">
        <v>960</v>
      </c>
      <c r="F856" s="48" t="s">
        <v>959</v>
      </c>
      <c r="G856" s="48" t="s">
        <v>957</v>
      </c>
      <c r="H856" s="48" t="s">
        <v>915</v>
      </c>
      <c r="I856" s="48" t="s">
        <v>913</v>
      </c>
      <c r="J856" s="236">
        <v>90.674662670015792</v>
      </c>
      <c r="K856" s="236">
        <v>90.674660000000003</v>
      </c>
      <c r="L856" s="236" t="s">
        <v>4</v>
      </c>
      <c r="M856" s="236" t="s">
        <v>4</v>
      </c>
      <c r="N856" s="236" t="s">
        <v>4</v>
      </c>
      <c r="O856" s="236" t="s">
        <v>4</v>
      </c>
      <c r="P856" s="236" t="s">
        <v>4</v>
      </c>
      <c r="Q856" s="236" t="s">
        <v>4</v>
      </c>
      <c r="R856" s="236" t="s">
        <v>4</v>
      </c>
      <c r="S856" s="236" t="s">
        <v>4</v>
      </c>
      <c r="T856" s="236" t="s">
        <v>4</v>
      </c>
      <c r="U856" s="236" t="s">
        <v>4</v>
      </c>
      <c r="V856" s="236" t="s">
        <v>4</v>
      </c>
      <c r="W856" s="236" t="s">
        <v>4</v>
      </c>
      <c r="X856" s="291">
        <v>90.674662670015792</v>
      </c>
      <c r="Y856" s="236">
        <v>90.674660000000003</v>
      </c>
    </row>
    <row r="857" spans="1:25">
      <c r="A857" s="32" t="s">
        <v>23</v>
      </c>
      <c r="B857" s="32" t="s">
        <v>32</v>
      </c>
      <c r="C857" s="328" t="s">
        <v>962</v>
      </c>
      <c r="D857" s="235">
        <v>1.41421</v>
      </c>
      <c r="E857" s="48" t="s">
        <v>960</v>
      </c>
      <c r="F857" s="48" t="s">
        <v>959</v>
      </c>
      <c r="G857" s="48" t="s">
        <v>957</v>
      </c>
      <c r="H857" s="48" t="s">
        <v>915</v>
      </c>
      <c r="I857" s="48" t="s">
        <v>913</v>
      </c>
      <c r="J857" s="236">
        <v>162.23128339075453</v>
      </c>
      <c r="K857" s="236">
        <v>162.23128</v>
      </c>
      <c r="L857" s="236" t="s">
        <v>4</v>
      </c>
      <c r="M857" s="236" t="s">
        <v>4</v>
      </c>
      <c r="N857" s="236" t="s">
        <v>4</v>
      </c>
      <c r="O857" s="236" t="s">
        <v>4</v>
      </c>
      <c r="P857" s="236" t="s">
        <v>4</v>
      </c>
      <c r="Q857" s="236" t="s">
        <v>4</v>
      </c>
      <c r="R857" s="236" t="s">
        <v>4</v>
      </c>
      <c r="S857" s="236" t="s">
        <v>4</v>
      </c>
      <c r="T857" s="236" t="s">
        <v>4</v>
      </c>
      <c r="U857" s="236" t="s">
        <v>4</v>
      </c>
      <c r="V857" s="236" t="s">
        <v>4</v>
      </c>
      <c r="W857" s="236" t="s">
        <v>4</v>
      </c>
      <c r="X857" s="291">
        <v>162.23128339075453</v>
      </c>
      <c r="Y857" s="236">
        <v>162.23128</v>
      </c>
    </row>
    <row r="858" spans="1:25">
      <c r="A858" s="32" t="s">
        <v>10</v>
      </c>
      <c r="B858" s="32" t="s">
        <v>4</v>
      </c>
      <c r="C858" s="328" t="s">
        <v>963</v>
      </c>
      <c r="D858" s="235">
        <v>47</v>
      </c>
      <c r="E858" s="48" t="s">
        <v>4</v>
      </c>
      <c r="F858" s="48" t="s">
        <v>4</v>
      </c>
      <c r="G858" s="48" t="s">
        <v>4</v>
      </c>
      <c r="H858" s="48" t="s">
        <v>963</v>
      </c>
      <c r="I858" s="48" t="s">
        <v>913</v>
      </c>
      <c r="J858" s="236" t="s">
        <v>4</v>
      </c>
      <c r="K858" s="236" t="s">
        <v>4</v>
      </c>
      <c r="L858" s="236" t="s">
        <v>4</v>
      </c>
      <c r="M858" s="236" t="s">
        <v>4</v>
      </c>
      <c r="N858" s="236" t="s">
        <v>4</v>
      </c>
      <c r="O858" s="236" t="s">
        <v>4</v>
      </c>
      <c r="P858" s="236" t="s">
        <v>4</v>
      </c>
      <c r="Q858" s="236" t="s">
        <v>4</v>
      </c>
      <c r="R858" s="236">
        <v>144.49355966601303</v>
      </c>
      <c r="S858" s="236">
        <v>144.49356</v>
      </c>
      <c r="T858" s="236" t="s">
        <v>4</v>
      </c>
      <c r="U858" s="236" t="s">
        <v>4</v>
      </c>
      <c r="V858" s="236" t="s">
        <v>4</v>
      </c>
      <c r="W858" s="236" t="s">
        <v>4</v>
      </c>
      <c r="X858" s="291">
        <v>144.49355966601303</v>
      </c>
      <c r="Y858" s="236">
        <v>144.49356</v>
      </c>
    </row>
    <row r="859" spans="1:25">
      <c r="A859" s="32" t="s">
        <v>13</v>
      </c>
      <c r="B859" s="32" t="s">
        <v>4</v>
      </c>
      <c r="C859" s="328" t="s">
        <v>965</v>
      </c>
      <c r="D859" s="235">
        <v>47</v>
      </c>
      <c r="E859" s="48" t="s">
        <v>4</v>
      </c>
      <c r="F859" s="48" t="s">
        <v>4</v>
      </c>
      <c r="G859" s="48" t="s">
        <v>965</v>
      </c>
      <c r="H859" s="48" t="s">
        <v>963</v>
      </c>
      <c r="I859" s="48" t="s">
        <v>913</v>
      </c>
      <c r="J859" s="236" t="s">
        <v>4</v>
      </c>
      <c r="K859" s="236" t="s">
        <v>4</v>
      </c>
      <c r="L859" s="236" t="s">
        <v>4</v>
      </c>
      <c r="M859" s="236" t="s">
        <v>4</v>
      </c>
      <c r="N859" s="236" t="s">
        <v>4</v>
      </c>
      <c r="O859" s="236" t="s">
        <v>4</v>
      </c>
      <c r="P859" s="236">
        <v>144.49355966601303</v>
      </c>
      <c r="Q859" s="236">
        <v>144.49356</v>
      </c>
      <c r="R859" s="236" t="s">
        <v>4</v>
      </c>
      <c r="S859" s="236" t="s">
        <v>4</v>
      </c>
      <c r="T859" s="236" t="s">
        <v>4</v>
      </c>
      <c r="U859" s="236" t="s">
        <v>4</v>
      </c>
      <c r="V859" s="236" t="s">
        <v>4</v>
      </c>
      <c r="W859" s="236" t="s">
        <v>4</v>
      </c>
      <c r="X859" s="291">
        <v>144.49355966601303</v>
      </c>
      <c r="Y859" s="236">
        <v>144.49356</v>
      </c>
    </row>
    <row r="860" spans="1:25">
      <c r="A860" s="32" t="s">
        <v>16</v>
      </c>
      <c r="B860" s="32" t="s">
        <v>4</v>
      </c>
      <c r="C860" s="328" t="s">
        <v>966</v>
      </c>
      <c r="D860" s="235">
        <v>11</v>
      </c>
      <c r="E860" s="48" t="s">
        <v>4</v>
      </c>
      <c r="F860" s="48" t="s">
        <v>966</v>
      </c>
      <c r="G860" s="48" t="s">
        <v>965</v>
      </c>
      <c r="H860" s="48" t="s">
        <v>963</v>
      </c>
      <c r="I860" s="48" t="s">
        <v>913</v>
      </c>
      <c r="J860" s="236" t="s">
        <v>4</v>
      </c>
      <c r="K860" s="236" t="s">
        <v>4</v>
      </c>
      <c r="L860" s="236" t="s">
        <v>4</v>
      </c>
      <c r="M860" s="236" t="s">
        <v>4</v>
      </c>
      <c r="N860" s="236">
        <v>97.859732851584113</v>
      </c>
      <c r="O860" s="236">
        <v>97.859729999999999</v>
      </c>
      <c r="P860" s="236" t="s">
        <v>4</v>
      </c>
      <c r="Q860" s="236" t="s">
        <v>4</v>
      </c>
      <c r="R860" s="236" t="s">
        <v>4</v>
      </c>
      <c r="S860" s="236" t="s">
        <v>4</v>
      </c>
      <c r="T860" s="236" t="s">
        <v>4</v>
      </c>
      <c r="U860" s="236" t="s">
        <v>4</v>
      </c>
      <c r="V860" s="236" t="s">
        <v>4</v>
      </c>
      <c r="W860" s="236" t="s">
        <v>4</v>
      </c>
      <c r="X860" s="291">
        <v>97.859732851584113</v>
      </c>
      <c r="Y860" s="236">
        <v>97.859729999999999</v>
      </c>
    </row>
    <row r="861" spans="1:25">
      <c r="A861" s="32" t="s">
        <v>19</v>
      </c>
      <c r="B861" s="32" t="s">
        <v>32</v>
      </c>
      <c r="C861" s="328" t="s">
        <v>968</v>
      </c>
      <c r="D861" s="235">
        <v>11</v>
      </c>
      <c r="E861" s="48" t="s">
        <v>968</v>
      </c>
      <c r="F861" s="48" t="s">
        <v>966</v>
      </c>
      <c r="G861" s="48" t="s">
        <v>965</v>
      </c>
      <c r="H861" s="48" t="s">
        <v>963</v>
      </c>
      <c r="I861" s="48" t="s">
        <v>913</v>
      </c>
      <c r="J861" s="236" t="s">
        <v>4</v>
      </c>
      <c r="K861" s="236" t="s">
        <v>4</v>
      </c>
      <c r="L861" s="236">
        <v>97.859732851584113</v>
      </c>
      <c r="M861" s="236">
        <v>97.859729999999999</v>
      </c>
      <c r="N861" s="236" t="s">
        <v>4</v>
      </c>
      <c r="O861" s="236" t="s">
        <v>4</v>
      </c>
      <c r="P861" s="236" t="s">
        <v>4</v>
      </c>
      <c r="Q861" s="236" t="s">
        <v>4</v>
      </c>
      <c r="R861" s="236" t="s">
        <v>4</v>
      </c>
      <c r="S861" s="236" t="s">
        <v>4</v>
      </c>
      <c r="T861" s="236" t="s">
        <v>4</v>
      </c>
      <c r="U861" s="236" t="s">
        <v>4</v>
      </c>
      <c r="V861" s="236" t="s">
        <v>4</v>
      </c>
      <c r="W861" s="236" t="s">
        <v>4</v>
      </c>
      <c r="X861" s="291">
        <v>97.859732851584113</v>
      </c>
      <c r="Y861" s="236">
        <v>97.859729999999999</v>
      </c>
    </row>
    <row r="862" spans="1:25">
      <c r="A862" s="32" t="s">
        <v>23</v>
      </c>
      <c r="B862" s="32" t="s">
        <v>32</v>
      </c>
      <c r="C862" s="328" t="s">
        <v>969</v>
      </c>
      <c r="D862" s="235">
        <v>1.8211599999999999</v>
      </c>
      <c r="E862" s="48" t="s">
        <v>968</v>
      </c>
      <c r="F862" s="48" t="s">
        <v>966</v>
      </c>
      <c r="G862" s="48" t="s">
        <v>965</v>
      </c>
      <c r="H862" s="48" t="s">
        <v>963</v>
      </c>
      <c r="I862" s="48" t="s">
        <v>913</v>
      </c>
      <c r="J862" s="236">
        <v>110.84800655904803</v>
      </c>
      <c r="K862" s="236">
        <v>110.84801</v>
      </c>
      <c r="L862" s="236" t="s">
        <v>4</v>
      </c>
      <c r="M862" s="236" t="s">
        <v>4</v>
      </c>
      <c r="N862" s="236" t="s">
        <v>4</v>
      </c>
      <c r="O862" s="236" t="s">
        <v>4</v>
      </c>
      <c r="P862" s="236" t="s">
        <v>4</v>
      </c>
      <c r="Q862" s="236" t="s">
        <v>4</v>
      </c>
      <c r="R862" s="236" t="s">
        <v>4</v>
      </c>
      <c r="S862" s="236" t="s">
        <v>4</v>
      </c>
      <c r="T862" s="236" t="s">
        <v>4</v>
      </c>
      <c r="U862" s="236" t="s">
        <v>4</v>
      </c>
      <c r="V862" s="236" t="s">
        <v>4</v>
      </c>
      <c r="W862" s="236" t="s">
        <v>4</v>
      </c>
      <c r="X862" s="291">
        <v>110.84800655904803</v>
      </c>
      <c r="Y862" s="236">
        <v>110.84801</v>
      </c>
    </row>
    <row r="863" spans="1:25">
      <c r="A863" s="32" t="s">
        <v>23</v>
      </c>
      <c r="B863" s="32" t="s">
        <v>32</v>
      </c>
      <c r="C863" s="328" t="s">
        <v>970</v>
      </c>
      <c r="D863" s="235">
        <v>1.8211599999999999</v>
      </c>
      <c r="E863" s="48" t="s">
        <v>968</v>
      </c>
      <c r="F863" s="48" t="s">
        <v>966</v>
      </c>
      <c r="G863" s="48" t="s">
        <v>965</v>
      </c>
      <c r="H863" s="48" t="s">
        <v>963</v>
      </c>
      <c r="I863" s="48" t="s">
        <v>913</v>
      </c>
      <c r="J863" s="236">
        <v>121.00814469673452</v>
      </c>
      <c r="K863" s="236">
        <v>121.00814</v>
      </c>
      <c r="L863" s="236" t="s">
        <v>4</v>
      </c>
      <c r="M863" s="236" t="s">
        <v>4</v>
      </c>
      <c r="N863" s="236" t="s">
        <v>4</v>
      </c>
      <c r="O863" s="236" t="s">
        <v>4</v>
      </c>
      <c r="P863" s="236" t="s">
        <v>4</v>
      </c>
      <c r="Q863" s="236" t="s">
        <v>4</v>
      </c>
      <c r="R863" s="236" t="s">
        <v>4</v>
      </c>
      <c r="S863" s="236" t="s">
        <v>4</v>
      </c>
      <c r="T863" s="236" t="s">
        <v>4</v>
      </c>
      <c r="U863" s="236" t="s">
        <v>4</v>
      </c>
      <c r="V863" s="236" t="s">
        <v>4</v>
      </c>
      <c r="W863" s="236" t="s">
        <v>4</v>
      </c>
      <c r="X863" s="291">
        <v>121.00814469673452</v>
      </c>
      <c r="Y863" s="236">
        <v>121.00814</v>
      </c>
    </row>
    <row r="864" spans="1:25">
      <c r="A864" s="32" t="s">
        <v>23</v>
      </c>
      <c r="B864" s="32" t="s">
        <v>32</v>
      </c>
      <c r="C864" s="328" t="s">
        <v>971</v>
      </c>
      <c r="D864" s="235">
        <v>1.8211599999999999</v>
      </c>
      <c r="E864" s="48" t="s">
        <v>968</v>
      </c>
      <c r="F864" s="48" t="s">
        <v>966</v>
      </c>
      <c r="G864" s="48" t="s">
        <v>965</v>
      </c>
      <c r="H864" s="48" t="s">
        <v>963</v>
      </c>
      <c r="I864" s="48" t="s">
        <v>913</v>
      </c>
      <c r="J864" s="236">
        <v>68.538481807716451</v>
      </c>
      <c r="K864" s="236">
        <v>68.538480000000007</v>
      </c>
      <c r="L864" s="236" t="s">
        <v>4</v>
      </c>
      <c r="M864" s="236" t="s">
        <v>4</v>
      </c>
      <c r="N864" s="236" t="s">
        <v>4</v>
      </c>
      <c r="O864" s="236" t="s">
        <v>4</v>
      </c>
      <c r="P864" s="236" t="s">
        <v>4</v>
      </c>
      <c r="Q864" s="236" t="s">
        <v>4</v>
      </c>
      <c r="R864" s="236" t="s">
        <v>4</v>
      </c>
      <c r="S864" s="236" t="s">
        <v>4</v>
      </c>
      <c r="T864" s="236" t="s">
        <v>4</v>
      </c>
      <c r="U864" s="236" t="s">
        <v>4</v>
      </c>
      <c r="V864" s="236" t="s">
        <v>4</v>
      </c>
      <c r="W864" s="236" t="s">
        <v>4</v>
      </c>
      <c r="X864" s="291">
        <v>68.538481807716451</v>
      </c>
      <c r="Y864" s="236">
        <v>68.538480000000007</v>
      </c>
    </row>
    <row r="865" spans="1:25">
      <c r="A865" s="32" t="s">
        <v>23</v>
      </c>
      <c r="B865" s="32" t="s">
        <v>32</v>
      </c>
      <c r="C865" s="328" t="s">
        <v>972</v>
      </c>
      <c r="D865" s="235">
        <v>1.8211599999999999</v>
      </c>
      <c r="E865" s="48" t="s">
        <v>968</v>
      </c>
      <c r="F865" s="48" t="s">
        <v>966</v>
      </c>
      <c r="G865" s="48" t="s">
        <v>965</v>
      </c>
      <c r="H865" s="48" t="s">
        <v>963</v>
      </c>
      <c r="I865" s="48" t="s">
        <v>913</v>
      </c>
      <c r="J865" s="236">
        <v>99.756024558411056</v>
      </c>
      <c r="K865" s="236">
        <v>99.756020000000007</v>
      </c>
      <c r="L865" s="236" t="s">
        <v>4</v>
      </c>
      <c r="M865" s="236" t="s">
        <v>4</v>
      </c>
      <c r="N865" s="236" t="s">
        <v>4</v>
      </c>
      <c r="O865" s="236" t="s">
        <v>4</v>
      </c>
      <c r="P865" s="236" t="s">
        <v>4</v>
      </c>
      <c r="Q865" s="236" t="s">
        <v>4</v>
      </c>
      <c r="R865" s="236" t="s">
        <v>4</v>
      </c>
      <c r="S865" s="236" t="s">
        <v>4</v>
      </c>
      <c r="T865" s="236" t="s">
        <v>4</v>
      </c>
      <c r="U865" s="236" t="s">
        <v>4</v>
      </c>
      <c r="V865" s="236" t="s">
        <v>4</v>
      </c>
      <c r="W865" s="236" t="s">
        <v>4</v>
      </c>
      <c r="X865" s="291">
        <v>99.756024558411056</v>
      </c>
      <c r="Y865" s="236">
        <v>99.756020000000007</v>
      </c>
    </row>
    <row r="866" spans="1:25">
      <c r="A866" s="32" t="s">
        <v>16</v>
      </c>
      <c r="B866" s="32" t="s">
        <v>4</v>
      </c>
      <c r="C866" s="328" t="s">
        <v>973</v>
      </c>
      <c r="D866" s="235">
        <v>36</v>
      </c>
      <c r="E866" s="48" t="s">
        <v>4</v>
      </c>
      <c r="F866" s="48" t="s">
        <v>973</v>
      </c>
      <c r="G866" s="48" t="s">
        <v>965</v>
      </c>
      <c r="H866" s="48" t="s">
        <v>963</v>
      </c>
      <c r="I866" s="48" t="s">
        <v>913</v>
      </c>
      <c r="J866" s="236" t="s">
        <v>4</v>
      </c>
      <c r="K866" s="236" t="s">
        <v>4</v>
      </c>
      <c r="L866" s="236" t="s">
        <v>4</v>
      </c>
      <c r="M866" s="236" t="s">
        <v>4</v>
      </c>
      <c r="N866" s="236">
        <v>158.74278452597741</v>
      </c>
      <c r="O866" s="236">
        <v>158.74278000000001</v>
      </c>
      <c r="P866" s="236" t="s">
        <v>4</v>
      </c>
      <c r="Q866" s="236" t="s">
        <v>4</v>
      </c>
      <c r="R866" s="236" t="s">
        <v>4</v>
      </c>
      <c r="S866" s="236" t="s">
        <v>4</v>
      </c>
      <c r="T866" s="236" t="s">
        <v>4</v>
      </c>
      <c r="U866" s="236" t="s">
        <v>4</v>
      </c>
      <c r="V866" s="236" t="s">
        <v>4</v>
      </c>
      <c r="W866" s="236" t="s">
        <v>4</v>
      </c>
      <c r="X866" s="291">
        <v>158.74278452597741</v>
      </c>
      <c r="Y866" s="236">
        <v>158.74278000000001</v>
      </c>
    </row>
    <row r="867" spans="1:25">
      <c r="A867" s="32" t="s">
        <v>19</v>
      </c>
      <c r="B867" s="32" t="s">
        <v>32</v>
      </c>
      <c r="C867" s="328" t="s">
        <v>975</v>
      </c>
      <c r="D867" s="235">
        <v>11</v>
      </c>
      <c r="E867" s="48" t="s">
        <v>975</v>
      </c>
      <c r="F867" s="48" t="s">
        <v>973</v>
      </c>
      <c r="G867" s="48" t="s">
        <v>965</v>
      </c>
      <c r="H867" s="48" t="s">
        <v>963</v>
      </c>
      <c r="I867" s="48" t="s">
        <v>913</v>
      </c>
      <c r="J867" s="236" t="s">
        <v>4</v>
      </c>
      <c r="K867" s="236" t="s">
        <v>4</v>
      </c>
      <c r="L867" s="236">
        <v>67.811161026102639</v>
      </c>
      <c r="M867" s="236">
        <v>67.811160000000001</v>
      </c>
      <c r="N867" s="236" t="s">
        <v>4</v>
      </c>
      <c r="O867" s="236" t="s">
        <v>4</v>
      </c>
      <c r="P867" s="236" t="s">
        <v>4</v>
      </c>
      <c r="Q867" s="236" t="s">
        <v>4</v>
      </c>
      <c r="R867" s="236" t="s">
        <v>4</v>
      </c>
      <c r="S867" s="236" t="s">
        <v>4</v>
      </c>
      <c r="T867" s="236" t="s">
        <v>4</v>
      </c>
      <c r="U867" s="236" t="s">
        <v>4</v>
      </c>
      <c r="V867" s="236" t="s">
        <v>4</v>
      </c>
      <c r="W867" s="236" t="s">
        <v>4</v>
      </c>
      <c r="X867" s="291">
        <v>67.811161026102639</v>
      </c>
      <c r="Y867" s="236">
        <v>67.811160000000001</v>
      </c>
    </row>
    <row r="868" spans="1:25">
      <c r="A868" s="32" t="s">
        <v>23</v>
      </c>
      <c r="B868" s="32" t="s">
        <v>32</v>
      </c>
      <c r="C868" s="328" t="s">
        <v>976</v>
      </c>
      <c r="D868" s="235">
        <v>11</v>
      </c>
      <c r="E868" s="48" t="s">
        <v>975</v>
      </c>
      <c r="F868" s="48" t="s">
        <v>973</v>
      </c>
      <c r="G868" s="48" t="s">
        <v>965</v>
      </c>
      <c r="H868" s="48" t="s">
        <v>963</v>
      </c>
      <c r="I868" s="48" t="s">
        <v>913</v>
      </c>
      <c r="J868" s="236">
        <v>67.811161026102639</v>
      </c>
      <c r="K868" s="236">
        <v>67.811160000000001</v>
      </c>
      <c r="L868" s="236" t="s">
        <v>4</v>
      </c>
      <c r="M868" s="236" t="s">
        <v>4</v>
      </c>
      <c r="N868" s="236" t="s">
        <v>4</v>
      </c>
      <c r="O868" s="236" t="s">
        <v>4</v>
      </c>
      <c r="P868" s="236" t="s">
        <v>4</v>
      </c>
      <c r="Q868" s="236" t="s">
        <v>4</v>
      </c>
      <c r="R868" s="236" t="s">
        <v>4</v>
      </c>
      <c r="S868" s="236" t="s">
        <v>4</v>
      </c>
      <c r="T868" s="236" t="s">
        <v>4</v>
      </c>
      <c r="U868" s="236" t="s">
        <v>4</v>
      </c>
      <c r="V868" s="236" t="s">
        <v>4</v>
      </c>
      <c r="W868" s="236" t="s">
        <v>4</v>
      </c>
      <c r="X868" s="291">
        <v>67.811161026102639</v>
      </c>
      <c r="Y868" s="236">
        <v>67.811160000000001</v>
      </c>
    </row>
    <row r="869" spans="1:25">
      <c r="A869" s="32" t="s">
        <v>19</v>
      </c>
      <c r="B869" s="32" t="s">
        <v>32</v>
      </c>
      <c r="C869" s="328" t="s">
        <v>977</v>
      </c>
      <c r="D869" s="235">
        <v>15</v>
      </c>
      <c r="E869" s="48" t="s">
        <v>977</v>
      </c>
      <c r="F869" s="48" t="s">
        <v>973</v>
      </c>
      <c r="G869" s="48" t="s">
        <v>965</v>
      </c>
      <c r="H869" s="48" t="s">
        <v>963</v>
      </c>
      <c r="I869" s="48" t="s">
        <v>913</v>
      </c>
      <c r="J869" s="236" t="s">
        <v>4</v>
      </c>
      <c r="K869" s="236" t="s">
        <v>4</v>
      </c>
      <c r="L869" s="236">
        <v>221.27426764819558</v>
      </c>
      <c r="M869" s="236">
        <v>221.27427</v>
      </c>
      <c r="N869" s="236" t="s">
        <v>4</v>
      </c>
      <c r="O869" s="236" t="s">
        <v>4</v>
      </c>
      <c r="P869" s="236" t="s">
        <v>4</v>
      </c>
      <c r="Q869" s="236" t="s">
        <v>4</v>
      </c>
      <c r="R869" s="236" t="s">
        <v>4</v>
      </c>
      <c r="S869" s="236" t="s">
        <v>4</v>
      </c>
      <c r="T869" s="236" t="s">
        <v>4</v>
      </c>
      <c r="U869" s="236" t="s">
        <v>4</v>
      </c>
      <c r="V869" s="236" t="s">
        <v>4</v>
      </c>
      <c r="W869" s="236" t="s">
        <v>4</v>
      </c>
      <c r="X869" s="291">
        <v>221.27426764819558</v>
      </c>
      <c r="Y869" s="236">
        <v>221.27427</v>
      </c>
    </row>
    <row r="870" spans="1:25">
      <c r="A870" s="32" t="s">
        <v>23</v>
      </c>
      <c r="B870" s="32" t="s">
        <v>32</v>
      </c>
      <c r="C870" s="328" t="s">
        <v>978</v>
      </c>
      <c r="D870" s="235">
        <v>15</v>
      </c>
      <c r="E870" s="48" t="s">
        <v>977</v>
      </c>
      <c r="F870" s="48" t="s">
        <v>973</v>
      </c>
      <c r="G870" s="48" t="s">
        <v>965</v>
      </c>
      <c r="H870" s="48" t="s">
        <v>963</v>
      </c>
      <c r="I870" s="48" t="s">
        <v>913</v>
      </c>
      <c r="J870" s="236">
        <v>221.27426764819558</v>
      </c>
      <c r="K870" s="236">
        <v>221.27427</v>
      </c>
      <c r="L870" s="236" t="s">
        <v>4</v>
      </c>
      <c r="M870" s="236" t="s">
        <v>4</v>
      </c>
      <c r="N870" s="236" t="s">
        <v>4</v>
      </c>
      <c r="O870" s="236" t="s">
        <v>4</v>
      </c>
      <c r="P870" s="236" t="s">
        <v>4</v>
      </c>
      <c r="Q870" s="236" t="s">
        <v>4</v>
      </c>
      <c r="R870" s="236" t="s">
        <v>4</v>
      </c>
      <c r="S870" s="236" t="s">
        <v>4</v>
      </c>
      <c r="T870" s="236" t="s">
        <v>4</v>
      </c>
      <c r="U870" s="236" t="s">
        <v>4</v>
      </c>
      <c r="V870" s="236" t="s">
        <v>4</v>
      </c>
      <c r="W870" s="236" t="s">
        <v>4</v>
      </c>
      <c r="X870" s="291">
        <v>221.27426764819558</v>
      </c>
      <c r="Y870" s="236">
        <v>221.27427</v>
      </c>
    </row>
    <row r="871" spans="1:25">
      <c r="A871" s="32" t="s">
        <v>19</v>
      </c>
      <c r="B871" s="32" t="s">
        <v>32</v>
      </c>
      <c r="C871" s="328" t="s">
        <v>979</v>
      </c>
      <c r="D871" s="235">
        <v>2</v>
      </c>
      <c r="E871" s="48" t="s">
        <v>979</v>
      </c>
      <c r="F871" s="48" t="s">
        <v>973</v>
      </c>
      <c r="G871" s="48" t="s">
        <v>965</v>
      </c>
      <c r="H871" s="48" t="s">
        <v>963</v>
      </c>
      <c r="I871" s="48" t="s">
        <v>913</v>
      </c>
      <c r="J871" s="236" t="s">
        <v>4</v>
      </c>
      <c r="K871" s="236" t="s">
        <v>4</v>
      </c>
      <c r="L871" s="236">
        <v>151.90825009743671</v>
      </c>
      <c r="M871" s="236">
        <v>151.90825000000001</v>
      </c>
      <c r="N871" s="236" t="s">
        <v>4</v>
      </c>
      <c r="O871" s="236" t="s">
        <v>4</v>
      </c>
      <c r="P871" s="236" t="s">
        <v>4</v>
      </c>
      <c r="Q871" s="236" t="s">
        <v>4</v>
      </c>
      <c r="R871" s="236" t="s">
        <v>4</v>
      </c>
      <c r="S871" s="236" t="s">
        <v>4</v>
      </c>
      <c r="T871" s="236" t="s">
        <v>4</v>
      </c>
      <c r="U871" s="236" t="s">
        <v>4</v>
      </c>
      <c r="V871" s="236" t="s">
        <v>4</v>
      </c>
      <c r="W871" s="236" t="s">
        <v>4</v>
      </c>
      <c r="X871" s="291">
        <v>151.90825009743671</v>
      </c>
      <c r="Y871" s="236">
        <v>151.90825000000001</v>
      </c>
    </row>
    <row r="872" spans="1:25">
      <c r="A872" s="32" t="s">
        <v>23</v>
      </c>
      <c r="B872" s="32" t="s">
        <v>32</v>
      </c>
      <c r="C872" s="328" t="s">
        <v>980</v>
      </c>
      <c r="D872" s="235">
        <v>2</v>
      </c>
      <c r="E872" s="48" t="s">
        <v>979</v>
      </c>
      <c r="F872" s="48" t="s">
        <v>973</v>
      </c>
      <c r="G872" s="48" t="s">
        <v>965</v>
      </c>
      <c r="H872" s="48" t="s">
        <v>963</v>
      </c>
      <c r="I872" s="48" t="s">
        <v>913</v>
      </c>
      <c r="J872" s="236">
        <v>151.90825009743671</v>
      </c>
      <c r="K872" s="236">
        <v>151.90825000000001</v>
      </c>
      <c r="L872" s="236" t="s">
        <v>4</v>
      </c>
      <c r="M872" s="236" t="s">
        <v>4</v>
      </c>
      <c r="N872" s="236" t="s">
        <v>4</v>
      </c>
      <c r="O872" s="236" t="s">
        <v>4</v>
      </c>
      <c r="P872" s="236" t="s">
        <v>4</v>
      </c>
      <c r="Q872" s="236" t="s">
        <v>4</v>
      </c>
      <c r="R872" s="236" t="s">
        <v>4</v>
      </c>
      <c r="S872" s="236" t="s">
        <v>4</v>
      </c>
      <c r="T872" s="236" t="s">
        <v>4</v>
      </c>
      <c r="U872" s="236" t="s">
        <v>4</v>
      </c>
      <c r="V872" s="236" t="s">
        <v>4</v>
      </c>
      <c r="W872" s="236" t="s">
        <v>4</v>
      </c>
      <c r="X872" s="291">
        <v>151.90825009743671</v>
      </c>
      <c r="Y872" s="236">
        <v>151.90825000000001</v>
      </c>
    </row>
    <row r="873" spans="1:25">
      <c r="A873" s="32" t="s">
        <v>19</v>
      </c>
      <c r="B873" s="32" t="s">
        <v>32</v>
      </c>
      <c r="C873" s="328" t="s">
        <v>981</v>
      </c>
      <c r="D873" s="235">
        <v>4</v>
      </c>
      <c r="E873" s="48" t="s">
        <v>981</v>
      </c>
      <c r="F873" s="48" t="s">
        <v>973</v>
      </c>
      <c r="G873" s="48" t="s">
        <v>965</v>
      </c>
      <c r="H873" s="48" t="s">
        <v>963</v>
      </c>
      <c r="I873" s="48" t="s">
        <v>913</v>
      </c>
      <c r="J873" s="236" t="s">
        <v>4</v>
      </c>
      <c r="K873" s="236" t="s">
        <v>4</v>
      </c>
      <c r="L873" s="236">
        <v>181.04368065175379</v>
      </c>
      <c r="M873" s="236">
        <v>181.04367999999999</v>
      </c>
      <c r="N873" s="236" t="s">
        <v>4</v>
      </c>
      <c r="O873" s="236" t="s">
        <v>4</v>
      </c>
      <c r="P873" s="236" t="s">
        <v>4</v>
      </c>
      <c r="Q873" s="236" t="s">
        <v>4</v>
      </c>
      <c r="R873" s="236" t="s">
        <v>4</v>
      </c>
      <c r="S873" s="236" t="s">
        <v>4</v>
      </c>
      <c r="T873" s="236" t="s">
        <v>4</v>
      </c>
      <c r="U873" s="236" t="s">
        <v>4</v>
      </c>
      <c r="V873" s="236" t="s">
        <v>4</v>
      </c>
      <c r="W873" s="236" t="s">
        <v>4</v>
      </c>
      <c r="X873" s="291">
        <v>181.04368065175379</v>
      </c>
      <c r="Y873" s="236">
        <v>181.04367999999999</v>
      </c>
    </row>
    <row r="874" spans="1:25">
      <c r="A874" s="32" t="s">
        <v>23</v>
      </c>
      <c r="B874" s="32" t="s">
        <v>32</v>
      </c>
      <c r="C874" s="328" t="s">
        <v>982</v>
      </c>
      <c r="D874" s="235">
        <v>4</v>
      </c>
      <c r="E874" s="48" t="s">
        <v>981</v>
      </c>
      <c r="F874" s="48" t="s">
        <v>973</v>
      </c>
      <c r="G874" s="48" t="s">
        <v>965</v>
      </c>
      <c r="H874" s="48" t="s">
        <v>963</v>
      </c>
      <c r="I874" s="48" t="s">
        <v>913</v>
      </c>
      <c r="J874" s="236">
        <v>181.04368065175379</v>
      </c>
      <c r="K874" s="236">
        <v>181.04367999999999</v>
      </c>
      <c r="L874" s="236" t="s">
        <v>4</v>
      </c>
      <c r="M874" s="236" t="s">
        <v>4</v>
      </c>
      <c r="N874" s="236" t="s">
        <v>4</v>
      </c>
      <c r="O874" s="236" t="s">
        <v>4</v>
      </c>
      <c r="P874" s="236" t="s">
        <v>4</v>
      </c>
      <c r="Q874" s="236" t="s">
        <v>4</v>
      </c>
      <c r="R874" s="236" t="s">
        <v>4</v>
      </c>
      <c r="S874" s="236" t="s">
        <v>4</v>
      </c>
      <c r="T874" s="236" t="s">
        <v>4</v>
      </c>
      <c r="U874" s="236" t="s">
        <v>4</v>
      </c>
      <c r="V874" s="236" t="s">
        <v>4</v>
      </c>
      <c r="W874" s="236" t="s">
        <v>4</v>
      </c>
      <c r="X874" s="291">
        <v>181.04368065175379</v>
      </c>
      <c r="Y874" s="236">
        <v>181.04367999999999</v>
      </c>
    </row>
    <row r="875" spans="1:25">
      <c r="A875" s="32" t="s">
        <v>19</v>
      </c>
      <c r="B875" s="32" t="s">
        <v>32</v>
      </c>
      <c r="C875" s="328" t="s">
        <v>983</v>
      </c>
      <c r="D875" s="235">
        <v>4</v>
      </c>
      <c r="E875" s="48" t="s">
        <v>983</v>
      </c>
      <c r="F875" s="48" t="s">
        <v>973</v>
      </c>
      <c r="G875" s="48" t="s">
        <v>965</v>
      </c>
      <c r="H875" s="48" t="s">
        <v>963</v>
      </c>
      <c r="I875" s="48" t="s">
        <v>913</v>
      </c>
      <c r="J875" s="236" t="s">
        <v>4</v>
      </c>
      <c r="K875" s="236" t="s">
        <v>4</v>
      </c>
      <c r="L875" s="236">
        <v>155.42805853080901</v>
      </c>
      <c r="M875" s="236">
        <v>155.42805999999999</v>
      </c>
      <c r="N875" s="236" t="s">
        <v>4</v>
      </c>
      <c r="O875" s="236" t="s">
        <v>4</v>
      </c>
      <c r="P875" s="236" t="s">
        <v>4</v>
      </c>
      <c r="Q875" s="236" t="s">
        <v>4</v>
      </c>
      <c r="R875" s="236" t="s">
        <v>4</v>
      </c>
      <c r="S875" s="236" t="s">
        <v>4</v>
      </c>
      <c r="T875" s="236" t="s">
        <v>4</v>
      </c>
      <c r="U875" s="236" t="s">
        <v>4</v>
      </c>
      <c r="V875" s="236" t="s">
        <v>4</v>
      </c>
      <c r="W875" s="236" t="s">
        <v>4</v>
      </c>
      <c r="X875" s="291">
        <v>155.42805853080901</v>
      </c>
      <c r="Y875" s="236">
        <v>155.42805999999999</v>
      </c>
    </row>
    <row r="876" spans="1:25">
      <c r="A876" s="32" t="s">
        <v>23</v>
      </c>
      <c r="B876" s="32" t="s">
        <v>32</v>
      </c>
      <c r="C876" s="328" t="s">
        <v>984</v>
      </c>
      <c r="D876" s="235">
        <v>4</v>
      </c>
      <c r="E876" s="48" t="s">
        <v>983</v>
      </c>
      <c r="F876" s="48" t="s">
        <v>973</v>
      </c>
      <c r="G876" s="48" t="s">
        <v>965</v>
      </c>
      <c r="H876" s="48" t="s">
        <v>963</v>
      </c>
      <c r="I876" s="48" t="s">
        <v>913</v>
      </c>
      <c r="J876" s="236">
        <v>155.42805853080901</v>
      </c>
      <c r="K876" s="236">
        <v>155.42805999999999</v>
      </c>
      <c r="L876" s="236" t="s">
        <v>4</v>
      </c>
      <c r="M876" s="236" t="s">
        <v>4</v>
      </c>
      <c r="N876" s="236" t="s">
        <v>4</v>
      </c>
      <c r="O876" s="236" t="s">
        <v>4</v>
      </c>
      <c r="P876" s="236" t="s">
        <v>4</v>
      </c>
      <c r="Q876" s="236" t="s">
        <v>4</v>
      </c>
      <c r="R876" s="236" t="s">
        <v>4</v>
      </c>
      <c r="S876" s="236" t="s">
        <v>4</v>
      </c>
      <c r="T876" s="236" t="s">
        <v>4</v>
      </c>
      <c r="U876" s="236" t="s">
        <v>4</v>
      </c>
      <c r="V876" s="236" t="s">
        <v>4</v>
      </c>
      <c r="W876" s="236" t="s">
        <v>4</v>
      </c>
      <c r="X876" s="291">
        <v>155.42805853080901</v>
      </c>
      <c r="Y876" s="236">
        <v>155.42805999999999</v>
      </c>
    </row>
    <row r="877" spans="1:25">
      <c r="A877" s="32" t="s">
        <v>10</v>
      </c>
      <c r="B877" s="32" t="s">
        <v>4</v>
      </c>
      <c r="C877" s="328" t="s">
        <v>985</v>
      </c>
      <c r="D877" s="235">
        <v>74</v>
      </c>
      <c r="E877" s="48" t="s">
        <v>4</v>
      </c>
      <c r="F877" s="48" t="s">
        <v>4</v>
      </c>
      <c r="G877" s="48" t="s">
        <v>4</v>
      </c>
      <c r="H877" s="48" t="s">
        <v>985</v>
      </c>
      <c r="I877" s="48" t="s">
        <v>913</v>
      </c>
      <c r="J877" s="236" t="s">
        <v>4</v>
      </c>
      <c r="K877" s="236" t="s">
        <v>4</v>
      </c>
      <c r="L877" s="236" t="s">
        <v>4</v>
      </c>
      <c r="M877" s="236" t="s">
        <v>4</v>
      </c>
      <c r="N877" s="236" t="s">
        <v>4</v>
      </c>
      <c r="O877" s="236" t="s">
        <v>4</v>
      </c>
      <c r="P877" s="236" t="s">
        <v>4</v>
      </c>
      <c r="Q877" s="236" t="s">
        <v>4</v>
      </c>
      <c r="R877" s="236">
        <v>87.240708447821774</v>
      </c>
      <c r="S877" s="236">
        <v>87.240710000000007</v>
      </c>
      <c r="T877" s="236" t="s">
        <v>4</v>
      </c>
      <c r="U877" s="236" t="s">
        <v>4</v>
      </c>
      <c r="V877" s="236" t="s">
        <v>4</v>
      </c>
      <c r="W877" s="236" t="s">
        <v>4</v>
      </c>
      <c r="X877" s="291">
        <v>87.240708447821774</v>
      </c>
      <c r="Y877" s="236">
        <v>87.240710000000007</v>
      </c>
    </row>
    <row r="878" spans="1:25">
      <c r="A878" s="32" t="s">
        <v>13</v>
      </c>
      <c r="B878" s="32" t="s">
        <v>4</v>
      </c>
      <c r="C878" s="328" t="s">
        <v>987</v>
      </c>
      <c r="D878" s="235">
        <v>71</v>
      </c>
      <c r="E878" s="48" t="s">
        <v>4</v>
      </c>
      <c r="F878" s="48" t="s">
        <v>4</v>
      </c>
      <c r="G878" s="48" t="s">
        <v>987</v>
      </c>
      <c r="H878" s="48" t="s">
        <v>985</v>
      </c>
      <c r="I878" s="48" t="s">
        <v>913</v>
      </c>
      <c r="J878" s="236" t="s">
        <v>4</v>
      </c>
      <c r="K878" s="236" t="s">
        <v>4</v>
      </c>
      <c r="L878" s="236" t="s">
        <v>4</v>
      </c>
      <c r="M878" s="236" t="s">
        <v>4</v>
      </c>
      <c r="N878" s="236" t="s">
        <v>4</v>
      </c>
      <c r="O878" s="236" t="s">
        <v>4</v>
      </c>
      <c r="P878" s="236">
        <v>86.873841363352454</v>
      </c>
      <c r="Q878" s="236">
        <v>86.873840000000001</v>
      </c>
      <c r="R878" s="236" t="s">
        <v>4</v>
      </c>
      <c r="S878" s="236" t="s">
        <v>4</v>
      </c>
      <c r="T878" s="236" t="s">
        <v>4</v>
      </c>
      <c r="U878" s="236" t="s">
        <v>4</v>
      </c>
      <c r="V878" s="236" t="s">
        <v>4</v>
      </c>
      <c r="W878" s="236" t="s">
        <v>4</v>
      </c>
      <c r="X878" s="291">
        <v>86.873841363352454</v>
      </c>
      <c r="Y878" s="236">
        <v>86.873840000000001</v>
      </c>
    </row>
    <row r="879" spans="1:25">
      <c r="A879" s="32" t="s">
        <v>16</v>
      </c>
      <c r="B879" s="32" t="s">
        <v>4</v>
      </c>
      <c r="C879" s="328" t="s">
        <v>989</v>
      </c>
      <c r="D879" s="235">
        <v>71</v>
      </c>
      <c r="E879" s="48" t="s">
        <v>4</v>
      </c>
      <c r="F879" s="48" t="s">
        <v>989</v>
      </c>
      <c r="G879" s="48" t="s">
        <v>987</v>
      </c>
      <c r="H879" s="48" t="s">
        <v>985</v>
      </c>
      <c r="I879" s="48" t="s">
        <v>913</v>
      </c>
      <c r="J879" s="236" t="s">
        <v>4</v>
      </c>
      <c r="K879" s="236" t="s">
        <v>4</v>
      </c>
      <c r="L879" s="236" t="s">
        <v>4</v>
      </c>
      <c r="M879" s="236" t="s">
        <v>4</v>
      </c>
      <c r="N879" s="236">
        <v>86.873841363352454</v>
      </c>
      <c r="O879" s="236">
        <v>86.873840000000001</v>
      </c>
      <c r="P879" s="236" t="s">
        <v>4</v>
      </c>
      <c r="Q879" s="236" t="s">
        <v>4</v>
      </c>
      <c r="R879" s="236" t="s">
        <v>4</v>
      </c>
      <c r="S879" s="236" t="s">
        <v>4</v>
      </c>
      <c r="T879" s="236" t="s">
        <v>4</v>
      </c>
      <c r="U879" s="236" t="s">
        <v>4</v>
      </c>
      <c r="V879" s="236" t="s">
        <v>4</v>
      </c>
      <c r="W879" s="236" t="s">
        <v>4</v>
      </c>
      <c r="X879" s="291">
        <v>86.873841363352454</v>
      </c>
      <c r="Y879" s="236">
        <v>86.873840000000001</v>
      </c>
    </row>
    <row r="880" spans="1:25">
      <c r="A880" s="32" t="s">
        <v>19</v>
      </c>
      <c r="B880" s="32" t="s">
        <v>32</v>
      </c>
      <c r="C880" s="328" t="s">
        <v>991</v>
      </c>
      <c r="D880" s="235">
        <v>7</v>
      </c>
      <c r="E880" s="48" t="s">
        <v>991</v>
      </c>
      <c r="F880" s="48" t="s">
        <v>989</v>
      </c>
      <c r="G880" s="48" t="s">
        <v>987</v>
      </c>
      <c r="H880" s="48" t="s">
        <v>985</v>
      </c>
      <c r="I880" s="48" t="s">
        <v>913</v>
      </c>
      <c r="J880" s="236" t="s">
        <v>4</v>
      </c>
      <c r="K880" s="236" t="s">
        <v>4</v>
      </c>
      <c r="L880" s="236">
        <v>89.555677679772472</v>
      </c>
      <c r="M880" s="236">
        <v>89.555679999999995</v>
      </c>
      <c r="N880" s="236" t="s">
        <v>4</v>
      </c>
      <c r="O880" s="236" t="s">
        <v>4</v>
      </c>
      <c r="P880" s="236" t="s">
        <v>4</v>
      </c>
      <c r="Q880" s="236" t="s">
        <v>4</v>
      </c>
      <c r="R880" s="236" t="s">
        <v>4</v>
      </c>
      <c r="S880" s="236" t="s">
        <v>4</v>
      </c>
      <c r="T880" s="236" t="s">
        <v>4</v>
      </c>
      <c r="U880" s="236" t="s">
        <v>4</v>
      </c>
      <c r="V880" s="236" t="s">
        <v>4</v>
      </c>
      <c r="W880" s="236" t="s">
        <v>4</v>
      </c>
      <c r="X880" s="291">
        <v>89.555677679772472</v>
      </c>
      <c r="Y880" s="236">
        <v>89.555679999999995</v>
      </c>
    </row>
    <row r="881" spans="1:25">
      <c r="A881" s="32" t="s">
        <v>23</v>
      </c>
      <c r="B881" s="32" t="s">
        <v>32</v>
      </c>
      <c r="C881" s="328" t="s">
        <v>992</v>
      </c>
      <c r="D881" s="235">
        <v>1.91293</v>
      </c>
      <c r="E881" s="48" t="s">
        <v>991</v>
      </c>
      <c r="F881" s="48" t="s">
        <v>989</v>
      </c>
      <c r="G881" s="48" t="s">
        <v>987</v>
      </c>
      <c r="H881" s="48" t="s">
        <v>985</v>
      </c>
      <c r="I881" s="48" t="s">
        <v>913</v>
      </c>
      <c r="J881" s="236">
        <v>78.644024958083648</v>
      </c>
      <c r="K881" s="236">
        <v>78.644019999999998</v>
      </c>
      <c r="L881" s="236" t="s">
        <v>4</v>
      </c>
      <c r="M881" s="236" t="s">
        <v>4</v>
      </c>
      <c r="N881" s="236" t="s">
        <v>4</v>
      </c>
      <c r="O881" s="236" t="s">
        <v>4</v>
      </c>
      <c r="P881" s="236" t="s">
        <v>4</v>
      </c>
      <c r="Q881" s="236" t="s">
        <v>4</v>
      </c>
      <c r="R881" s="236" t="s">
        <v>4</v>
      </c>
      <c r="S881" s="236" t="s">
        <v>4</v>
      </c>
      <c r="T881" s="236" t="s">
        <v>4</v>
      </c>
      <c r="U881" s="236" t="s">
        <v>4</v>
      </c>
      <c r="V881" s="236" t="s">
        <v>4</v>
      </c>
      <c r="W881" s="236" t="s">
        <v>4</v>
      </c>
      <c r="X881" s="291">
        <v>78.644024958083648</v>
      </c>
      <c r="Y881" s="236">
        <v>78.644019999999998</v>
      </c>
    </row>
    <row r="882" spans="1:25">
      <c r="A882" s="32" t="s">
        <v>23</v>
      </c>
      <c r="B882" s="32" t="s">
        <v>32</v>
      </c>
      <c r="C882" s="328" t="s">
        <v>993</v>
      </c>
      <c r="D882" s="235">
        <v>1.91293</v>
      </c>
      <c r="E882" s="48" t="s">
        <v>991</v>
      </c>
      <c r="F882" s="48" t="s">
        <v>989</v>
      </c>
      <c r="G882" s="48" t="s">
        <v>987</v>
      </c>
      <c r="H882" s="48" t="s">
        <v>985</v>
      </c>
      <c r="I882" s="48" t="s">
        <v>913</v>
      </c>
      <c r="J882" s="236">
        <v>101.5060908292722</v>
      </c>
      <c r="K882" s="236">
        <v>101.50609</v>
      </c>
      <c r="L882" s="236" t="s">
        <v>4</v>
      </c>
      <c r="M882" s="236" t="s">
        <v>4</v>
      </c>
      <c r="N882" s="236" t="s">
        <v>4</v>
      </c>
      <c r="O882" s="236" t="s">
        <v>4</v>
      </c>
      <c r="P882" s="236" t="s">
        <v>4</v>
      </c>
      <c r="Q882" s="236" t="s">
        <v>4</v>
      </c>
      <c r="R882" s="236" t="s">
        <v>4</v>
      </c>
      <c r="S882" s="236" t="s">
        <v>4</v>
      </c>
      <c r="T882" s="236" t="s">
        <v>4</v>
      </c>
      <c r="U882" s="236" t="s">
        <v>4</v>
      </c>
      <c r="V882" s="236" t="s">
        <v>4</v>
      </c>
      <c r="W882" s="236" t="s">
        <v>4</v>
      </c>
      <c r="X882" s="291">
        <v>101.5060908292722</v>
      </c>
      <c r="Y882" s="236">
        <v>101.50609</v>
      </c>
    </row>
    <row r="883" spans="1:25">
      <c r="A883" s="32" t="s">
        <v>23</v>
      </c>
      <c r="B883" s="32" t="s">
        <v>32</v>
      </c>
      <c r="C883" s="328" t="s">
        <v>994</v>
      </c>
      <c r="D883" s="235">
        <v>1.91293</v>
      </c>
      <c r="E883" s="48" t="s">
        <v>991</v>
      </c>
      <c r="F883" s="48" t="s">
        <v>989</v>
      </c>
      <c r="G883" s="48" t="s">
        <v>987</v>
      </c>
      <c r="H883" s="48" t="s">
        <v>985</v>
      </c>
      <c r="I883" s="48" t="s">
        <v>913</v>
      </c>
      <c r="J883" s="236">
        <v>89.974934417344187</v>
      </c>
      <c r="K883" s="236">
        <v>89.974930000000001</v>
      </c>
      <c r="L883" s="236" t="s">
        <v>4</v>
      </c>
      <c r="M883" s="236" t="s">
        <v>4</v>
      </c>
      <c r="N883" s="236" t="s">
        <v>4</v>
      </c>
      <c r="O883" s="236" t="s">
        <v>4</v>
      </c>
      <c r="P883" s="236" t="s">
        <v>4</v>
      </c>
      <c r="Q883" s="236" t="s">
        <v>4</v>
      </c>
      <c r="R883" s="236" t="s">
        <v>4</v>
      </c>
      <c r="S883" s="236" t="s">
        <v>4</v>
      </c>
      <c r="T883" s="236" t="s">
        <v>4</v>
      </c>
      <c r="U883" s="236" t="s">
        <v>4</v>
      </c>
      <c r="V883" s="236" t="s">
        <v>4</v>
      </c>
      <c r="W883" s="236" t="s">
        <v>4</v>
      </c>
      <c r="X883" s="291">
        <v>89.974934417344187</v>
      </c>
      <c r="Y883" s="236">
        <v>89.974930000000001</v>
      </c>
    </row>
    <row r="884" spans="1:25">
      <c r="A884" s="32" t="s">
        <v>19</v>
      </c>
      <c r="B884" s="32" t="s">
        <v>32</v>
      </c>
      <c r="C884" s="328" t="s">
        <v>995</v>
      </c>
      <c r="D884" s="235">
        <v>5</v>
      </c>
      <c r="E884" s="48" t="s">
        <v>995</v>
      </c>
      <c r="F884" s="48" t="s">
        <v>989</v>
      </c>
      <c r="G884" s="48" t="s">
        <v>987</v>
      </c>
      <c r="H884" s="48" t="s">
        <v>985</v>
      </c>
      <c r="I884" s="48" t="s">
        <v>913</v>
      </c>
      <c r="J884" s="236" t="s">
        <v>4</v>
      </c>
      <c r="K884" s="236" t="s">
        <v>4</v>
      </c>
      <c r="L884" s="236">
        <v>90.48095912210043</v>
      </c>
      <c r="M884" s="236">
        <v>90.480959999999996</v>
      </c>
      <c r="N884" s="236" t="s">
        <v>4</v>
      </c>
      <c r="O884" s="236" t="s">
        <v>4</v>
      </c>
      <c r="P884" s="236" t="s">
        <v>4</v>
      </c>
      <c r="Q884" s="236" t="s">
        <v>4</v>
      </c>
      <c r="R884" s="236" t="s">
        <v>4</v>
      </c>
      <c r="S884" s="236" t="s">
        <v>4</v>
      </c>
      <c r="T884" s="236" t="s">
        <v>4</v>
      </c>
      <c r="U884" s="236" t="s">
        <v>4</v>
      </c>
      <c r="V884" s="236" t="s">
        <v>4</v>
      </c>
      <c r="W884" s="236" t="s">
        <v>4</v>
      </c>
      <c r="X884" s="291">
        <v>90.48095912210043</v>
      </c>
      <c r="Y884" s="236">
        <v>90.480959999999996</v>
      </c>
    </row>
    <row r="885" spans="1:25">
      <c r="A885" s="32" t="s">
        <v>23</v>
      </c>
      <c r="B885" s="32" t="s">
        <v>32</v>
      </c>
      <c r="C885" s="328" t="s">
        <v>996</v>
      </c>
      <c r="D885" s="235">
        <v>5</v>
      </c>
      <c r="E885" s="48" t="s">
        <v>995</v>
      </c>
      <c r="F885" s="48" t="s">
        <v>989</v>
      </c>
      <c r="G885" s="48" t="s">
        <v>987</v>
      </c>
      <c r="H885" s="48" t="s">
        <v>985</v>
      </c>
      <c r="I885" s="48" t="s">
        <v>913</v>
      </c>
      <c r="J885" s="236">
        <v>90.48095912210043</v>
      </c>
      <c r="K885" s="236">
        <v>90.480959999999996</v>
      </c>
      <c r="L885" s="236" t="s">
        <v>4</v>
      </c>
      <c r="M885" s="236" t="s">
        <v>4</v>
      </c>
      <c r="N885" s="236" t="s">
        <v>4</v>
      </c>
      <c r="O885" s="236" t="s">
        <v>4</v>
      </c>
      <c r="P885" s="236" t="s">
        <v>4</v>
      </c>
      <c r="Q885" s="236" t="s">
        <v>4</v>
      </c>
      <c r="R885" s="236" t="s">
        <v>4</v>
      </c>
      <c r="S885" s="236" t="s">
        <v>4</v>
      </c>
      <c r="T885" s="236" t="s">
        <v>4</v>
      </c>
      <c r="U885" s="236" t="s">
        <v>4</v>
      </c>
      <c r="V885" s="236" t="s">
        <v>4</v>
      </c>
      <c r="W885" s="236" t="s">
        <v>4</v>
      </c>
      <c r="X885" s="291">
        <v>90.48095912210043</v>
      </c>
      <c r="Y885" s="236">
        <v>90.480959999999996</v>
      </c>
    </row>
    <row r="886" spans="1:25">
      <c r="A886" s="32" t="s">
        <v>19</v>
      </c>
      <c r="B886" s="32" t="s">
        <v>32</v>
      </c>
      <c r="C886" s="328" t="s">
        <v>997</v>
      </c>
      <c r="D886" s="235">
        <v>7</v>
      </c>
      <c r="E886" s="48" t="s">
        <v>997</v>
      </c>
      <c r="F886" s="48" t="s">
        <v>989</v>
      </c>
      <c r="G886" s="48" t="s">
        <v>987</v>
      </c>
      <c r="H886" s="48" t="s">
        <v>985</v>
      </c>
      <c r="I886" s="48" t="s">
        <v>913</v>
      </c>
      <c r="J886" s="236" t="s">
        <v>4</v>
      </c>
      <c r="K886" s="236" t="s">
        <v>4</v>
      </c>
      <c r="L886" s="236">
        <v>98.539977699093171</v>
      </c>
      <c r="M886" s="236">
        <v>98.53998</v>
      </c>
      <c r="N886" s="236" t="s">
        <v>4</v>
      </c>
      <c r="O886" s="236" t="s">
        <v>4</v>
      </c>
      <c r="P886" s="236" t="s">
        <v>4</v>
      </c>
      <c r="Q886" s="236" t="s">
        <v>4</v>
      </c>
      <c r="R886" s="236" t="s">
        <v>4</v>
      </c>
      <c r="S886" s="236" t="s">
        <v>4</v>
      </c>
      <c r="T886" s="236" t="s">
        <v>4</v>
      </c>
      <c r="U886" s="236" t="s">
        <v>4</v>
      </c>
      <c r="V886" s="236" t="s">
        <v>4</v>
      </c>
      <c r="W886" s="236" t="s">
        <v>4</v>
      </c>
      <c r="X886" s="291">
        <v>98.539977699093171</v>
      </c>
      <c r="Y886" s="236">
        <v>98.53998</v>
      </c>
    </row>
    <row r="887" spans="1:25">
      <c r="A887" s="32" t="s">
        <v>23</v>
      </c>
      <c r="B887" s="32" t="s">
        <v>32</v>
      </c>
      <c r="C887" s="328" t="s">
        <v>998</v>
      </c>
      <c r="D887" s="235">
        <v>2.64575</v>
      </c>
      <c r="E887" s="48" t="s">
        <v>997</v>
      </c>
      <c r="F887" s="48" t="s">
        <v>989</v>
      </c>
      <c r="G887" s="48" t="s">
        <v>987</v>
      </c>
      <c r="H887" s="48" t="s">
        <v>985</v>
      </c>
      <c r="I887" s="48" t="s">
        <v>913</v>
      </c>
      <c r="J887" s="236">
        <v>88.668313663801982</v>
      </c>
      <c r="K887" s="236">
        <v>88.668310000000005</v>
      </c>
      <c r="L887" s="236" t="s">
        <v>4</v>
      </c>
      <c r="M887" s="236" t="s">
        <v>4</v>
      </c>
      <c r="N887" s="236" t="s">
        <v>4</v>
      </c>
      <c r="O887" s="236" t="s">
        <v>4</v>
      </c>
      <c r="P887" s="236" t="s">
        <v>4</v>
      </c>
      <c r="Q887" s="236" t="s">
        <v>4</v>
      </c>
      <c r="R887" s="236" t="s">
        <v>4</v>
      </c>
      <c r="S887" s="236" t="s">
        <v>4</v>
      </c>
      <c r="T887" s="236" t="s">
        <v>4</v>
      </c>
      <c r="U887" s="236" t="s">
        <v>4</v>
      </c>
      <c r="V887" s="236" t="s">
        <v>4</v>
      </c>
      <c r="W887" s="236" t="s">
        <v>4</v>
      </c>
      <c r="X887" s="291">
        <v>88.668313663801982</v>
      </c>
      <c r="Y887" s="236">
        <v>88.668310000000005</v>
      </c>
    </row>
    <row r="888" spans="1:25">
      <c r="A888" s="32" t="s">
        <v>23</v>
      </c>
      <c r="B888" s="32" t="s">
        <v>32</v>
      </c>
      <c r="C888" s="328" t="s">
        <v>999</v>
      </c>
      <c r="D888" s="235">
        <v>2.64575</v>
      </c>
      <c r="E888" s="48" t="s">
        <v>997</v>
      </c>
      <c r="F888" s="48" t="s">
        <v>989</v>
      </c>
      <c r="G888" s="48" t="s">
        <v>987</v>
      </c>
      <c r="H888" s="48" t="s">
        <v>985</v>
      </c>
      <c r="I888" s="48" t="s">
        <v>913</v>
      </c>
      <c r="J888" s="236">
        <v>109.51067865974142</v>
      </c>
      <c r="K888" s="236">
        <v>109.51067999999999</v>
      </c>
      <c r="L888" s="236" t="s">
        <v>4</v>
      </c>
      <c r="M888" s="236" t="s">
        <v>4</v>
      </c>
      <c r="N888" s="236" t="s">
        <v>4</v>
      </c>
      <c r="O888" s="236" t="s">
        <v>4</v>
      </c>
      <c r="P888" s="236" t="s">
        <v>4</v>
      </c>
      <c r="Q888" s="236" t="s">
        <v>4</v>
      </c>
      <c r="R888" s="236" t="s">
        <v>4</v>
      </c>
      <c r="S888" s="236" t="s">
        <v>4</v>
      </c>
      <c r="T888" s="236" t="s">
        <v>4</v>
      </c>
      <c r="U888" s="236" t="s">
        <v>4</v>
      </c>
      <c r="V888" s="236" t="s">
        <v>4</v>
      </c>
      <c r="W888" s="236" t="s">
        <v>4</v>
      </c>
      <c r="X888" s="291">
        <v>109.51067865974142</v>
      </c>
      <c r="Y888" s="236">
        <v>109.51067999999999</v>
      </c>
    </row>
    <row r="889" spans="1:25">
      <c r="A889" s="32" t="s">
        <v>19</v>
      </c>
      <c r="B889" s="32" t="s">
        <v>32</v>
      </c>
      <c r="C889" s="328" t="s">
        <v>1000</v>
      </c>
      <c r="D889" s="235">
        <v>2</v>
      </c>
      <c r="E889" s="48" t="s">
        <v>1000</v>
      </c>
      <c r="F889" s="48" t="s">
        <v>989</v>
      </c>
      <c r="G889" s="48" t="s">
        <v>987</v>
      </c>
      <c r="H889" s="48" t="s">
        <v>985</v>
      </c>
      <c r="I889" s="48" t="s">
        <v>913</v>
      </c>
      <c r="J889" s="236" t="s">
        <v>4</v>
      </c>
      <c r="K889" s="236" t="s">
        <v>4</v>
      </c>
      <c r="L889" s="236">
        <v>114.60266344420894</v>
      </c>
      <c r="M889" s="236">
        <v>114.60266</v>
      </c>
      <c r="N889" s="236" t="s">
        <v>4</v>
      </c>
      <c r="O889" s="236" t="s">
        <v>4</v>
      </c>
      <c r="P889" s="236" t="s">
        <v>4</v>
      </c>
      <c r="Q889" s="236" t="s">
        <v>4</v>
      </c>
      <c r="R889" s="236" t="s">
        <v>4</v>
      </c>
      <c r="S889" s="236" t="s">
        <v>4</v>
      </c>
      <c r="T889" s="236" t="s">
        <v>4</v>
      </c>
      <c r="U889" s="236" t="s">
        <v>4</v>
      </c>
      <c r="V889" s="236" t="s">
        <v>4</v>
      </c>
      <c r="W889" s="236" t="s">
        <v>4</v>
      </c>
      <c r="X889" s="291">
        <v>114.60266344420894</v>
      </c>
      <c r="Y889" s="236">
        <v>114.60266</v>
      </c>
    </row>
    <row r="890" spans="1:25">
      <c r="A890" s="32" t="s">
        <v>23</v>
      </c>
      <c r="B890" s="32" t="s">
        <v>32</v>
      </c>
      <c r="C890" s="328" t="s">
        <v>1001</v>
      </c>
      <c r="D890" s="235">
        <v>1.41421</v>
      </c>
      <c r="E890" s="48" t="s">
        <v>1000</v>
      </c>
      <c r="F890" s="48" t="s">
        <v>989</v>
      </c>
      <c r="G890" s="48" t="s">
        <v>987</v>
      </c>
      <c r="H890" s="48" t="s">
        <v>985</v>
      </c>
      <c r="I890" s="48" t="s">
        <v>913</v>
      </c>
      <c r="J890" s="236">
        <v>79.337239438297601</v>
      </c>
      <c r="K890" s="236">
        <v>79.337239999999994</v>
      </c>
      <c r="L890" s="236" t="s">
        <v>4</v>
      </c>
      <c r="M890" s="236" t="s">
        <v>4</v>
      </c>
      <c r="N890" s="236" t="s">
        <v>4</v>
      </c>
      <c r="O890" s="236" t="s">
        <v>4</v>
      </c>
      <c r="P890" s="236" t="s">
        <v>4</v>
      </c>
      <c r="Q890" s="236" t="s">
        <v>4</v>
      </c>
      <c r="R890" s="236" t="s">
        <v>4</v>
      </c>
      <c r="S890" s="236" t="s">
        <v>4</v>
      </c>
      <c r="T890" s="236" t="s">
        <v>4</v>
      </c>
      <c r="U890" s="236" t="s">
        <v>4</v>
      </c>
      <c r="V890" s="236" t="s">
        <v>4</v>
      </c>
      <c r="W890" s="236" t="s">
        <v>4</v>
      </c>
      <c r="X890" s="291">
        <v>79.337239438297601</v>
      </c>
      <c r="Y890" s="236">
        <v>79.337239999999994</v>
      </c>
    </row>
    <row r="891" spans="1:25">
      <c r="A891" s="32" t="s">
        <v>23</v>
      </c>
      <c r="B891" s="32" t="s">
        <v>32</v>
      </c>
      <c r="C891" s="328" t="s">
        <v>1002</v>
      </c>
      <c r="D891" s="235">
        <v>1.41421</v>
      </c>
      <c r="E891" s="48" t="s">
        <v>1000</v>
      </c>
      <c r="F891" s="48" t="s">
        <v>989</v>
      </c>
      <c r="G891" s="48" t="s">
        <v>987</v>
      </c>
      <c r="H891" s="48" t="s">
        <v>985</v>
      </c>
      <c r="I891" s="48" t="s">
        <v>913</v>
      </c>
      <c r="J891" s="236">
        <v>165.54357778885236</v>
      </c>
      <c r="K891" s="236">
        <v>165.54357999999999</v>
      </c>
      <c r="L891" s="236" t="s">
        <v>4</v>
      </c>
      <c r="M891" s="236" t="s">
        <v>4</v>
      </c>
      <c r="N891" s="236" t="s">
        <v>4</v>
      </c>
      <c r="O891" s="236" t="s">
        <v>4</v>
      </c>
      <c r="P891" s="236" t="s">
        <v>4</v>
      </c>
      <c r="Q891" s="236" t="s">
        <v>4</v>
      </c>
      <c r="R891" s="236" t="s">
        <v>4</v>
      </c>
      <c r="S891" s="236" t="s">
        <v>4</v>
      </c>
      <c r="T891" s="236" t="s">
        <v>4</v>
      </c>
      <c r="U891" s="236" t="s">
        <v>4</v>
      </c>
      <c r="V891" s="236" t="s">
        <v>4</v>
      </c>
      <c r="W891" s="236" t="s">
        <v>4</v>
      </c>
      <c r="X891" s="291">
        <v>165.54357778885236</v>
      </c>
      <c r="Y891" s="236">
        <v>165.54357999999999</v>
      </c>
    </row>
    <row r="892" spans="1:25">
      <c r="A892" s="32" t="s">
        <v>19</v>
      </c>
      <c r="B892" s="32" t="s">
        <v>32</v>
      </c>
      <c r="C892" s="328" t="s">
        <v>1003</v>
      </c>
      <c r="D892" s="235">
        <v>2</v>
      </c>
      <c r="E892" s="48" t="s">
        <v>1003</v>
      </c>
      <c r="F892" s="48" t="s">
        <v>989</v>
      </c>
      <c r="G892" s="48" t="s">
        <v>987</v>
      </c>
      <c r="H892" s="48" t="s">
        <v>985</v>
      </c>
      <c r="I892" s="48" t="s">
        <v>913</v>
      </c>
      <c r="J892" s="236" t="s">
        <v>4</v>
      </c>
      <c r="K892" s="236" t="s">
        <v>4</v>
      </c>
      <c r="L892" s="236">
        <v>82.407170022413865</v>
      </c>
      <c r="M892" s="236">
        <v>82.407169999999994</v>
      </c>
      <c r="N892" s="236" t="s">
        <v>4</v>
      </c>
      <c r="O892" s="236" t="s">
        <v>4</v>
      </c>
      <c r="P892" s="236" t="s">
        <v>4</v>
      </c>
      <c r="Q892" s="236" t="s">
        <v>4</v>
      </c>
      <c r="R892" s="236" t="s">
        <v>4</v>
      </c>
      <c r="S892" s="236" t="s">
        <v>4</v>
      </c>
      <c r="T892" s="236" t="s">
        <v>4</v>
      </c>
      <c r="U892" s="236" t="s">
        <v>4</v>
      </c>
      <c r="V892" s="236" t="s">
        <v>4</v>
      </c>
      <c r="W892" s="236" t="s">
        <v>4</v>
      </c>
      <c r="X892" s="291">
        <v>82.407170022413865</v>
      </c>
      <c r="Y892" s="236">
        <v>82.407169999999994</v>
      </c>
    </row>
    <row r="893" spans="1:25">
      <c r="A893" s="32" t="s">
        <v>23</v>
      </c>
      <c r="B893" s="32" t="s">
        <v>32</v>
      </c>
      <c r="C893" s="328" t="s">
        <v>1004</v>
      </c>
      <c r="D893" s="235">
        <v>2</v>
      </c>
      <c r="E893" s="48" t="s">
        <v>1003</v>
      </c>
      <c r="F893" s="48" t="s">
        <v>989</v>
      </c>
      <c r="G893" s="48" t="s">
        <v>987</v>
      </c>
      <c r="H893" s="48" t="s">
        <v>985</v>
      </c>
      <c r="I893" s="48" t="s">
        <v>913</v>
      </c>
      <c r="J893" s="236">
        <v>82.407170022413865</v>
      </c>
      <c r="K893" s="236">
        <v>82.407169999999994</v>
      </c>
      <c r="L893" s="236" t="s">
        <v>4</v>
      </c>
      <c r="M893" s="236" t="s">
        <v>4</v>
      </c>
      <c r="N893" s="236" t="s">
        <v>4</v>
      </c>
      <c r="O893" s="236" t="s">
        <v>4</v>
      </c>
      <c r="P893" s="236" t="s">
        <v>4</v>
      </c>
      <c r="Q893" s="236" t="s">
        <v>4</v>
      </c>
      <c r="R893" s="236" t="s">
        <v>4</v>
      </c>
      <c r="S893" s="236" t="s">
        <v>4</v>
      </c>
      <c r="T893" s="236" t="s">
        <v>4</v>
      </c>
      <c r="U893" s="236" t="s">
        <v>4</v>
      </c>
      <c r="V893" s="236" t="s">
        <v>4</v>
      </c>
      <c r="W893" s="236" t="s">
        <v>4</v>
      </c>
      <c r="X893" s="291">
        <v>82.407170022413865</v>
      </c>
      <c r="Y893" s="236">
        <v>82.407169999999994</v>
      </c>
    </row>
    <row r="894" spans="1:25">
      <c r="A894" s="32" t="s">
        <v>19</v>
      </c>
      <c r="B894" s="32" t="s">
        <v>32</v>
      </c>
      <c r="C894" s="328" t="s">
        <v>1005</v>
      </c>
      <c r="D894" s="235">
        <v>5</v>
      </c>
      <c r="E894" s="48" t="s">
        <v>1005</v>
      </c>
      <c r="F894" s="48" t="s">
        <v>989</v>
      </c>
      <c r="G894" s="48" t="s">
        <v>987</v>
      </c>
      <c r="H894" s="48" t="s">
        <v>985</v>
      </c>
      <c r="I894" s="48" t="s">
        <v>913</v>
      </c>
      <c r="J894" s="236" t="s">
        <v>4</v>
      </c>
      <c r="K894" s="236" t="s">
        <v>4</v>
      </c>
      <c r="L894" s="236">
        <v>112.15612054065146</v>
      </c>
      <c r="M894" s="236">
        <v>112.15612</v>
      </c>
      <c r="N894" s="236" t="s">
        <v>4</v>
      </c>
      <c r="O894" s="236" t="s">
        <v>4</v>
      </c>
      <c r="P894" s="236" t="s">
        <v>4</v>
      </c>
      <c r="Q894" s="236" t="s">
        <v>4</v>
      </c>
      <c r="R894" s="236" t="s">
        <v>4</v>
      </c>
      <c r="S894" s="236" t="s">
        <v>4</v>
      </c>
      <c r="T894" s="236" t="s">
        <v>4</v>
      </c>
      <c r="U894" s="236" t="s">
        <v>4</v>
      </c>
      <c r="V894" s="236" t="s">
        <v>4</v>
      </c>
      <c r="W894" s="236" t="s">
        <v>4</v>
      </c>
      <c r="X894" s="291">
        <v>112.15612054065146</v>
      </c>
      <c r="Y894" s="236">
        <v>112.15612</v>
      </c>
    </row>
    <row r="895" spans="1:25">
      <c r="A895" s="32" t="s">
        <v>23</v>
      </c>
      <c r="B895" s="32" t="s">
        <v>32</v>
      </c>
      <c r="C895" s="328" t="s">
        <v>1006</v>
      </c>
      <c r="D895" s="235">
        <v>5</v>
      </c>
      <c r="E895" s="48" t="s">
        <v>1005</v>
      </c>
      <c r="F895" s="48" t="s">
        <v>989</v>
      </c>
      <c r="G895" s="48" t="s">
        <v>987</v>
      </c>
      <c r="H895" s="48" t="s">
        <v>985</v>
      </c>
      <c r="I895" s="48" t="s">
        <v>913</v>
      </c>
      <c r="J895" s="236">
        <v>112.15612054065146</v>
      </c>
      <c r="K895" s="236">
        <v>112.15612</v>
      </c>
      <c r="L895" s="236" t="s">
        <v>4</v>
      </c>
      <c r="M895" s="236" t="s">
        <v>4</v>
      </c>
      <c r="N895" s="236" t="s">
        <v>4</v>
      </c>
      <c r="O895" s="236" t="s">
        <v>4</v>
      </c>
      <c r="P895" s="236" t="s">
        <v>4</v>
      </c>
      <c r="Q895" s="236" t="s">
        <v>4</v>
      </c>
      <c r="R895" s="236" t="s">
        <v>4</v>
      </c>
      <c r="S895" s="236" t="s">
        <v>4</v>
      </c>
      <c r="T895" s="236" t="s">
        <v>4</v>
      </c>
      <c r="U895" s="236" t="s">
        <v>4</v>
      </c>
      <c r="V895" s="236" t="s">
        <v>4</v>
      </c>
      <c r="W895" s="236" t="s">
        <v>4</v>
      </c>
      <c r="X895" s="291">
        <v>112.15612054065146</v>
      </c>
      <c r="Y895" s="236">
        <v>112.15612</v>
      </c>
    </row>
    <row r="896" spans="1:25">
      <c r="A896" s="32" t="s">
        <v>19</v>
      </c>
      <c r="B896" s="32" t="s">
        <v>32</v>
      </c>
      <c r="C896" s="328" t="s">
        <v>1007</v>
      </c>
      <c r="D896" s="235">
        <v>28</v>
      </c>
      <c r="E896" s="48" t="s">
        <v>1007</v>
      </c>
      <c r="F896" s="48" t="s">
        <v>989</v>
      </c>
      <c r="G896" s="48" t="s">
        <v>987</v>
      </c>
      <c r="H896" s="48" t="s">
        <v>985</v>
      </c>
      <c r="I896" s="48" t="s">
        <v>913</v>
      </c>
      <c r="J896" s="236" t="s">
        <v>4</v>
      </c>
      <c r="K896" s="236" t="s">
        <v>4</v>
      </c>
      <c r="L896" s="236">
        <v>74.77673909397059</v>
      </c>
      <c r="M896" s="236">
        <v>74.776740000000004</v>
      </c>
      <c r="N896" s="236" t="s">
        <v>4</v>
      </c>
      <c r="O896" s="236" t="s">
        <v>4</v>
      </c>
      <c r="P896" s="236" t="s">
        <v>4</v>
      </c>
      <c r="Q896" s="236" t="s">
        <v>4</v>
      </c>
      <c r="R896" s="236" t="s">
        <v>4</v>
      </c>
      <c r="S896" s="236" t="s">
        <v>4</v>
      </c>
      <c r="T896" s="236" t="s">
        <v>4</v>
      </c>
      <c r="U896" s="236" t="s">
        <v>4</v>
      </c>
      <c r="V896" s="236" t="s">
        <v>4</v>
      </c>
      <c r="W896" s="236" t="s">
        <v>4</v>
      </c>
      <c r="X896" s="291">
        <v>74.77673909397059</v>
      </c>
      <c r="Y896" s="236">
        <v>74.776740000000004</v>
      </c>
    </row>
    <row r="897" spans="1:25">
      <c r="A897" s="32" t="s">
        <v>23</v>
      </c>
      <c r="B897" s="32" t="s">
        <v>32</v>
      </c>
      <c r="C897" s="328" t="s">
        <v>1008</v>
      </c>
      <c r="D897" s="235">
        <v>5.2915000000000001</v>
      </c>
      <c r="E897" s="48" t="s">
        <v>1007</v>
      </c>
      <c r="F897" s="48" t="s">
        <v>989</v>
      </c>
      <c r="G897" s="48" t="s">
        <v>987</v>
      </c>
      <c r="H897" s="48" t="s">
        <v>985</v>
      </c>
      <c r="I897" s="48" t="s">
        <v>913</v>
      </c>
      <c r="J897" s="236">
        <v>92.88380025271735</v>
      </c>
      <c r="K897" s="236">
        <v>92.883799999999994</v>
      </c>
      <c r="L897" s="236" t="s">
        <v>4</v>
      </c>
      <c r="M897" s="236" t="s">
        <v>4</v>
      </c>
      <c r="N897" s="236" t="s">
        <v>4</v>
      </c>
      <c r="O897" s="236" t="s">
        <v>4</v>
      </c>
      <c r="P897" s="236" t="s">
        <v>4</v>
      </c>
      <c r="Q897" s="236" t="s">
        <v>4</v>
      </c>
      <c r="R897" s="236" t="s">
        <v>4</v>
      </c>
      <c r="S897" s="236" t="s">
        <v>4</v>
      </c>
      <c r="T897" s="236" t="s">
        <v>4</v>
      </c>
      <c r="U897" s="236" t="s">
        <v>4</v>
      </c>
      <c r="V897" s="236" t="s">
        <v>4</v>
      </c>
      <c r="W897" s="236" t="s">
        <v>4</v>
      </c>
      <c r="X897" s="291">
        <v>92.88380025271735</v>
      </c>
      <c r="Y897" s="236">
        <v>92.883799999999994</v>
      </c>
    </row>
    <row r="898" spans="1:25">
      <c r="A898" s="32" t="s">
        <v>23</v>
      </c>
      <c r="B898" s="32" t="s">
        <v>32</v>
      </c>
      <c r="C898" s="328" t="s">
        <v>1009</v>
      </c>
      <c r="D898" s="235">
        <v>5.2915000000000001</v>
      </c>
      <c r="E898" s="48" t="s">
        <v>1007</v>
      </c>
      <c r="F898" s="48" t="s">
        <v>989</v>
      </c>
      <c r="G898" s="48" t="s">
        <v>987</v>
      </c>
      <c r="H898" s="48" t="s">
        <v>985</v>
      </c>
      <c r="I898" s="48" t="s">
        <v>913</v>
      </c>
      <c r="J898" s="236">
        <v>60.199525582655809</v>
      </c>
      <c r="K898" s="236">
        <v>60.199530000000003</v>
      </c>
      <c r="L898" s="236" t="s">
        <v>4</v>
      </c>
      <c r="M898" s="236" t="s">
        <v>4</v>
      </c>
      <c r="N898" s="236" t="s">
        <v>4</v>
      </c>
      <c r="O898" s="236" t="s">
        <v>4</v>
      </c>
      <c r="P898" s="236" t="s">
        <v>4</v>
      </c>
      <c r="Q898" s="236" t="s">
        <v>4</v>
      </c>
      <c r="R898" s="236" t="s">
        <v>4</v>
      </c>
      <c r="S898" s="236" t="s">
        <v>4</v>
      </c>
      <c r="T898" s="236" t="s">
        <v>4</v>
      </c>
      <c r="U898" s="236" t="s">
        <v>4</v>
      </c>
      <c r="V898" s="236" t="s">
        <v>4</v>
      </c>
      <c r="W898" s="236" t="s">
        <v>4</v>
      </c>
      <c r="X898" s="291">
        <v>60.199525582655809</v>
      </c>
      <c r="Y898" s="236">
        <v>60.199530000000003</v>
      </c>
    </row>
    <row r="899" spans="1:25">
      <c r="A899" s="32" t="s">
        <v>19</v>
      </c>
      <c r="B899" s="32" t="s">
        <v>32</v>
      </c>
      <c r="C899" s="328" t="s">
        <v>1010</v>
      </c>
      <c r="D899" s="235">
        <v>11</v>
      </c>
      <c r="E899" s="48" t="s">
        <v>1010</v>
      </c>
      <c r="F899" s="48" t="s">
        <v>989</v>
      </c>
      <c r="G899" s="48" t="s">
        <v>987</v>
      </c>
      <c r="H899" s="48" t="s">
        <v>985</v>
      </c>
      <c r="I899" s="48" t="s">
        <v>913</v>
      </c>
      <c r="J899" s="236" t="s">
        <v>4</v>
      </c>
      <c r="K899" s="236" t="s">
        <v>4</v>
      </c>
      <c r="L899" s="236">
        <v>84.124300642259243</v>
      </c>
      <c r="M899" s="236">
        <v>84.124300000000005</v>
      </c>
      <c r="N899" s="236" t="s">
        <v>4</v>
      </c>
      <c r="O899" s="236" t="s">
        <v>4</v>
      </c>
      <c r="P899" s="236" t="s">
        <v>4</v>
      </c>
      <c r="Q899" s="236" t="s">
        <v>4</v>
      </c>
      <c r="R899" s="236" t="s">
        <v>4</v>
      </c>
      <c r="S899" s="236" t="s">
        <v>4</v>
      </c>
      <c r="T899" s="236" t="s">
        <v>4</v>
      </c>
      <c r="U899" s="236" t="s">
        <v>4</v>
      </c>
      <c r="V899" s="236" t="s">
        <v>4</v>
      </c>
      <c r="W899" s="236" t="s">
        <v>4</v>
      </c>
      <c r="X899" s="291">
        <v>84.124300642259243</v>
      </c>
      <c r="Y899" s="236">
        <v>84.124300000000005</v>
      </c>
    </row>
    <row r="900" spans="1:25">
      <c r="A900" s="32" t="s">
        <v>23</v>
      </c>
      <c r="B900" s="32" t="s">
        <v>32</v>
      </c>
      <c r="C900" s="328" t="s">
        <v>1011</v>
      </c>
      <c r="D900" s="235">
        <v>11</v>
      </c>
      <c r="E900" s="48" t="s">
        <v>1010</v>
      </c>
      <c r="F900" s="48" t="s">
        <v>989</v>
      </c>
      <c r="G900" s="48" t="s">
        <v>987</v>
      </c>
      <c r="H900" s="48" t="s">
        <v>985</v>
      </c>
      <c r="I900" s="48" t="s">
        <v>913</v>
      </c>
      <c r="J900" s="236">
        <v>84.124300642259243</v>
      </c>
      <c r="K900" s="236">
        <v>84.124300000000005</v>
      </c>
      <c r="L900" s="236" t="s">
        <v>4</v>
      </c>
      <c r="M900" s="236" t="s">
        <v>4</v>
      </c>
      <c r="N900" s="236" t="s">
        <v>4</v>
      </c>
      <c r="O900" s="236" t="s">
        <v>4</v>
      </c>
      <c r="P900" s="236" t="s">
        <v>4</v>
      </c>
      <c r="Q900" s="236" t="s">
        <v>4</v>
      </c>
      <c r="R900" s="236" t="s">
        <v>4</v>
      </c>
      <c r="S900" s="236" t="s">
        <v>4</v>
      </c>
      <c r="T900" s="236" t="s">
        <v>4</v>
      </c>
      <c r="U900" s="236" t="s">
        <v>4</v>
      </c>
      <c r="V900" s="236" t="s">
        <v>4</v>
      </c>
      <c r="W900" s="236" t="s">
        <v>4</v>
      </c>
      <c r="X900" s="291">
        <v>84.124300642259243</v>
      </c>
      <c r="Y900" s="236">
        <v>84.124300000000005</v>
      </c>
    </row>
    <row r="901" spans="1:25">
      <c r="A901" s="32" t="s">
        <v>19</v>
      </c>
      <c r="B901" s="32" t="s">
        <v>32</v>
      </c>
      <c r="C901" s="328" t="s">
        <v>1012</v>
      </c>
      <c r="D901" s="235">
        <v>4</v>
      </c>
      <c r="E901" s="48" t="s">
        <v>1012</v>
      </c>
      <c r="F901" s="48" t="s">
        <v>989</v>
      </c>
      <c r="G901" s="48" t="s">
        <v>987</v>
      </c>
      <c r="H901" s="48" t="s">
        <v>985</v>
      </c>
      <c r="I901" s="48" t="s">
        <v>913</v>
      </c>
      <c r="J901" s="236" t="s">
        <v>4</v>
      </c>
      <c r="K901" s="236" t="s">
        <v>4</v>
      </c>
      <c r="L901" s="236">
        <v>106.263020550733</v>
      </c>
      <c r="M901" s="236">
        <v>106.26302</v>
      </c>
      <c r="N901" s="236" t="s">
        <v>4</v>
      </c>
      <c r="O901" s="236" t="s">
        <v>4</v>
      </c>
      <c r="P901" s="236" t="s">
        <v>4</v>
      </c>
      <c r="Q901" s="236" t="s">
        <v>4</v>
      </c>
      <c r="R901" s="236" t="s">
        <v>4</v>
      </c>
      <c r="S901" s="236" t="s">
        <v>4</v>
      </c>
      <c r="T901" s="236" t="s">
        <v>4</v>
      </c>
      <c r="U901" s="236" t="s">
        <v>4</v>
      </c>
      <c r="V901" s="236" t="s">
        <v>4</v>
      </c>
      <c r="W901" s="236" t="s">
        <v>4</v>
      </c>
      <c r="X901" s="291">
        <v>106.263020550733</v>
      </c>
      <c r="Y901" s="236">
        <v>106.26302</v>
      </c>
    </row>
    <row r="902" spans="1:25">
      <c r="A902" s="32" t="s">
        <v>23</v>
      </c>
      <c r="B902" s="32" t="s">
        <v>32</v>
      </c>
      <c r="C902" s="328" t="s">
        <v>1013</v>
      </c>
      <c r="D902" s="235">
        <v>4</v>
      </c>
      <c r="E902" s="48" t="s">
        <v>1012</v>
      </c>
      <c r="F902" s="48" t="s">
        <v>989</v>
      </c>
      <c r="G902" s="48" t="s">
        <v>987</v>
      </c>
      <c r="H902" s="48" t="s">
        <v>985</v>
      </c>
      <c r="I902" s="48" t="s">
        <v>913</v>
      </c>
      <c r="J902" s="236">
        <v>106.263020550733</v>
      </c>
      <c r="K902" s="236">
        <v>106.26302</v>
      </c>
      <c r="L902" s="236" t="s">
        <v>4</v>
      </c>
      <c r="M902" s="236" t="s">
        <v>4</v>
      </c>
      <c r="N902" s="236" t="s">
        <v>4</v>
      </c>
      <c r="O902" s="236" t="s">
        <v>4</v>
      </c>
      <c r="P902" s="236" t="s">
        <v>4</v>
      </c>
      <c r="Q902" s="236" t="s">
        <v>4</v>
      </c>
      <c r="R902" s="236" t="s">
        <v>4</v>
      </c>
      <c r="S902" s="236" t="s">
        <v>4</v>
      </c>
      <c r="T902" s="236" t="s">
        <v>4</v>
      </c>
      <c r="U902" s="236" t="s">
        <v>4</v>
      </c>
      <c r="V902" s="236" t="s">
        <v>4</v>
      </c>
      <c r="W902" s="236" t="s">
        <v>4</v>
      </c>
      <c r="X902" s="291">
        <v>106.263020550733</v>
      </c>
      <c r="Y902" s="236">
        <v>106.26302</v>
      </c>
    </row>
    <row r="903" spans="1:25">
      <c r="A903" s="32" t="s">
        <v>13</v>
      </c>
      <c r="B903" s="32" t="s">
        <v>4</v>
      </c>
      <c r="C903" s="328" t="s">
        <v>1014</v>
      </c>
      <c r="D903" s="235">
        <v>3</v>
      </c>
      <c r="E903" s="48" t="s">
        <v>4</v>
      </c>
      <c r="F903" s="48" t="s">
        <v>4</v>
      </c>
      <c r="G903" s="48" t="s">
        <v>1014</v>
      </c>
      <c r="H903" s="48" t="s">
        <v>985</v>
      </c>
      <c r="I903" s="48" t="s">
        <v>913</v>
      </c>
      <c r="J903" s="236" t="s">
        <v>4</v>
      </c>
      <c r="K903" s="236" t="s">
        <v>4</v>
      </c>
      <c r="L903" s="236" t="s">
        <v>4</v>
      </c>
      <c r="M903" s="236" t="s">
        <v>4</v>
      </c>
      <c r="N903" s="236" t="s">
        <v>4</v>
      </c>
      <c r="O903" s="236" t="s">
        <v>4</v>
      </c>
      <c r="P903" s="236">
        <v>95.923229446928758</v>
      </c>
      <c r="Q903" s="236">
        <v>95.923230000000004</v>
      </c>
      <c r="R903" s="236" t="s">
        <v>4</v>
      </c>
      <c r="S903" s="236" t="s">
        <v>4</v>
      </c>
      <c r="T903" s="236" t="s">
        <v>4</v>
      </c>
      <c r="U903" s="236" t="s">
        <v>4</v>
      </c>
      <c r="V903" s="236" t="s">
        <v>4</v>
      </c>
      <c r="W903" s="236" t="s">
        <v>4</v>
      </c>
      <c r="X903" s="291">
        <v>95.923229446928758</v>
      </c>
      <c r="Y903" s="236">
        <v>95.923230000000004</v>
      </c>
    </row>
    <row r="904" spans="1:25">
      <c r="A904" s="32" t="s">
        <v>16</v>
      </c>
      <c r="B904" s="32" t="s">
        <v>4</v>
      </c>
      <c r="C904" s="328" t="s">
        <v>1016</v>
      </c>
      <c r="D904" s="235">
        <v>3</v>
      </c>
      <c r="E904" s="48" t="s">
        <v>4</v>
      </c>
      <c r="F904" s="48" t="s">
        <v>1016</v>
      </c>
      <c r="G904" s="48" t="s">
        <v>1014</v>
      </c>
      <c r="H904" s="48" t="s">
        <v>985</v>
      </c>
      <c r="I904" s="48" t="s">
        <v>913</v>
      </c>
      <c r="J904" s="236" t="s">
        <v>4</v>
      </c>
      <c r="K904" s="236" t="s">
        <v>4</v>
      </c>
      <c r="L904" s="236" t="s">
        <v>4</v>
      </c>
      <c r="M904" s="236" t="s">
        <v>4</v>
      </c>
      <c r="N904" s="236">
        <v>95.923229446928758</v>
      </c>
      <c r="O904" s="236">
        <v>95.923230000000004</v>
      </c>
      <c r="P904" s="236" t="s">
        <v>4</v>
      </c>
      <c r="Q904" s="236" t="s">
        <v>4</v>
      </c>
      <c r="R904" s="236" t="s">
        <v>4</v>
      </c>
      <c r="S904" s="236" t="s">
        <v>4</v>
      </c>
      <c r="T904" s="236" t="s">
        <v>4</v>
      </c>
      <c r="U904" s="236" t="s">
        <v>4</v>
      </c>
      <c r="V904" s="236" t="s">
        <v>4</v>
      </c>
      <c r="W904" s="236" t="s">
        <v>4</v>
      </c>
      <c r="X904" s="291">
        <v>95.923229446928758</v>
      </c>
      <c r="Y904" s="236">
        <v>95.923230000000004</v>
      </c>
    </row>
    <row r="905" spans="1:25">
      <c r="A905" s="32" t="s">
        <v>19</v>
      </c>
      <c r="B905" s="32" t="s">
        <v>32</v>
      </c>
      <c r="C905" s="328" t="s">
        <v>1017</v>
      </c>
      <c r="D905" s="235">
        <v>3</v>
      </c>
      <c r="E905" s="48" t="s">
        <v>1017</v>
      </c>
      <c r="F905" s="48" t="s">
        <v>1016</v>
      </c>
      <c r="G905" s="48" t="s">
        <v>1014</v>
      </c>
      <c r="H905" s="48" t="s">
        <v>985</v>
      </c>
      <c r="I905" s="48" t="s">
        <v>913</v>
      </c>
      <c r="J905" s="236" t="s">
        <v>4</v>
      </c>
      <c r="K905" s="236" t="s">
        <v>4</v>
      </c>
      <c r="L905" s="236">
        <v>95.923229446928758</v>
      </c>
      <c r="M905" s="236">
        <v>95.923230000000004</v>
      </c>
      <c r="N905" s="236" t="s">
        <v>4</v>
      </c>
      <c r="O905" s="236" t="s">
        <v>4</v>
      </c>
      <c r="P905" s="236" t="s">
        <v>4</v>
      </c>
      <c r="Q905" s="236" t="s">
        <v>4</v>
      </c>
      <c r="R905" s="236" t="s">
        <v>4</v>
      </c>
      <c r="S905" s="236" t="s">
        <v>4</v>
      </c>
      <c r="T905" s="236" t="s">
        <v>4</v>
      </c>
      <c r="U905" s="236" t="s">
        <v>4</v>
      </c>
      <c r="V905" s="236" t="s">
        <v>4</v>
      </c>
      <c r="W905" s="236" t="s">
        <v>4</v>
      </c>
      <c r="X905" s="291">
        <v>95.923229446928758</v>
      </c>
      <c r="Y905" s="236">
        <v>95.923230000000004</v>
      </c>
    </row>
    <row r="906" spans="1:25">
      <c r="A906" s="32" t="s">
        <v>23</v>
      </c>
      <c r="B906" s="32" t="s">
        <v>32</v>
      </c>
      <c r="C906" s="328" t="s">
        <v>1018</v>
      </c>
      <c r="D906" s="235">
        <v>1.24573</v>
      </c>
      <c r="E906" s="48" t="s">
        <v>1017</v>
      </c>
      <c r="F906" s="48" t="s">
        <v>1016</v>
      </c>
      <c r="G906" s="48" t="s">
        <v>1014</v>
      </c>
      <c r="H906" s="48" t="s">
        <v>985</v>
      </c>
      <c r="I906" s="48" t="s">
        <v>913</v>
      </c>
      <c r="J906" s="236">
        <v>91.358831553405906</v>
      </c>
      <c r="K906" s="236">
        <v>91.358829999999998</v>
      </c>
      <c r="L906" s="236" t="s">
        <v>4</v>
      </c>
      <c r="M906" s="236" t="s">
        <v>4</v>
      </c>
      <c r="N906" s="236" t="s">
        <v>4</v>
      </c>
      <c r="O906" s="236" t="s">
        <v>4</v>
      </c>
      <c r="P906" s="236" t="s">
        <v>4</v>
      </c>
      <c r="Q906" s="236" t="s">
        <v>4</v>
      </c>
      <c r="R906" s="236" t="s">
        <v>4</v>
      </c>
      <c r="S906" s="236" t="s">
        <v>4</v>
      </c>
      <c r="T906" s="236" t="s">
        <v>4</v>
      </c>
      <c r="U906" s="236" t="s">
        <v>4</v>
      </c>
      <c r="V906" s="236" t="s">
        <v>4</v>
      </c>
      <c r="W906" s="236" t="s">
        <v>4</v>
      </c>
      <c r="X906" s="291">
        <v>91.358831553405906</v>
      </c>
      <c r="Y906" s="236">
        <v>91.358829999999998</v>
      </c>
    </row>
    <row r="907" spans="1:25">
      <c r="A907" s="32" t="s">
        <v>23</v>
      </c>
      <c r="B907" s="32" t="s">
        <v>32</v>
      </c>
      <c r="C907" s="328" t="s">
        <v>1019</v>
      </c>
      <c r="D907" s="235">
        <v>1.24573</v>
      </c>
      <c r="E907" s="48" t="s">
        <v>1017</v>
      </c>
      <c r="F907" s="48" t="s">
        <v>1016</v>
      </c>
      <c r="G907" s="48" t="s">
        <v>1014</v>
      </c>
      <c r="H907" s="48" t="s">
        <v>985</v>
      </c>
      <c r="I907" s="48" t="s">
        <v>913</v>
      </c>
      <c r="J907" s="236">
        <v>125.86207</v>
      </c>
      <c r="K907" s="236">
        <v>125.86207</v>
      </c>
      <c r="L907" s="236" t="s">
        <v>4</v>
      </c>
      <c r="M907" s="236" t="s">
        <v>4</v>
      </c>
      <c r="N907" s="236" t="s">
        <v>4</v>
      </c>
      <c r="O907" s="236" t="s">
        <v>4</v>
      </c>
      <c r="P907" s="236" t="s">
        <v>4</v>
      </c>
      <c r="Q907" s="236" t="s">
        <v>4</v>
      </c>
      <c r="R907" s="236" t="s">
        <v>4</v>
      </c>
      <c r="S907" s="236" t="s">
        <v>4</v>
      </c>
      <c r="T907" s="236" t="s">
        <v>4</v>
      </c>
      <c r="U907" s="236" t="s">
        <v>4</v>
      </c>
      <c r="V907" s="236" t="s">
        <v>4</v>
      </c>
      <c r="W907" s="236" t="s">
        <v>4</v>
      </c>
      <c r="X907" s="291">
        <v>125.86207</v>
      </c>
      <c r="Y907" s="236">
        <v>125.86207</v>
      </c>
    </row>
    <row r="908" spans="1:25">
      <c r="A908" s="32" t="s">
        <v>23</v>
      </c>
      <c r="B908" s="32" t="s">
        <v>32</v>
      </c>
      <c r="C908" s="328" t="s">
        <v>1020</v>
      </c>
      <c r="D908" s="235">
        <v>1.24573</v>
      </c>
      <c r="E908" s="48" t="s">
        <v>1017</v>
      </c>
      <c r="F908" s="48" t="s">
        <v>1016</v>
      </c>
      <c r="G908" s="48" t="s">
        <v>1014</v>
      </c>
      <c r="H908" s="48" t="s">
        <v>985</v>
      </c>
      <c r="I908" s="48" t="s">
        <v>913</v>
      </c>
      <c r="J908" s="236">
        <v>90.750919635055595</v>
      </c>
      <c r="K908" s="236">
        <v>90.750919999999994</v>
      </c>
      <c r="L908" s="236" t="s">
        <v>4</v>
      </c>
      <c r="M908" s="236" t="s">
        <v>4</v>
      </c>
      <c r="N908" s="236" t="s">
        <v>4</v>
      </c>
      <c r="O908" s="236" t="s">
        <v>4</v>
      </c>
      <c r="P908" s="236" t="s">
        <v>4</v>
      </c>
      <c r="Q908" s="236" t="s">
        <v>4</v>
      </c>
      <c r="R908" s="236" t="s">
        <v>4</v>
      </c>
      <c r="S908" s="236" t="s">
        <v>4</v>
      </c>
      <c r="T908" s="236" t="s">
        <v>4</v>
      </c>
      <c r="U908" s="236" t="s">
        <v>4</v>
      </c>
      <c r="V908" s="236" t="s">
        <v>4</v>
      </c>
      <c r="W908" s="236" t="s">
        <v>4</v>
      </c>
      <c r="X908" s="291">
        <v>90.750919635055595</v>
      </c>
      <c r="Y908" s="236">
        <v>90.750919999999994</v>
      </c>
    </row>
    <row r="909" spans="1:25">
      <c r="A909" s="32" t="s">
        <v>23</v>
      </c>
      <c r="B909" s="32" t="s">
        <v>32</v>
      </c>
      <c r="C909" s="328" t="s">
        <v>1021</v>
      </c>
      <c r="D909" s="235">
        <v>1.24573</v>
      </c>
      <c r="E909" s="48" t="s">
        <v>1017</v>
      </c>
      <c r="F909" s="48" t="s">
        <v>1016</v>
      </c>
      <c r="G909" s="48" t="s">
        <v>1014</v>
      </c>
      <c r="H909" s="48" t="s">
        <v>985</v>
      </c>
      <c r="I909" s="48" t="s">
        <v>913</v>
      </c>
      <c r="J909" s="236">
        <v>79.461316156304662</v>
      </c>
      <c r="K909" s="236">
        <v>79.461320000000001</v>
      </c>
      <c r="L909" s="236" t="s">
        <v>4</v>
      </c>
      <c r="M909" s="236" t="s">
        <v>4</v>
      </c>
      <c r="N909" s="236" t="s">
        <v>4</v>
      </c>
      <c r="O909" s="236" t="s">
        <v>4</v>
      </c>
      <c r="P909" s="236" t="s">
        <v>4</v>
      </c>
      <c r="Q909" s="236" t="s">
        <v>4</v>
      </c>
      <c r="R909" s="236" t="s">
        <v>4</v>
      </c>
      <c r="S909" s="236" t="s">
        <v>4</v>
      </c>
      <c r="T909" s="236" t="s">
        <v>4</v>
      </c>
      <c r="U909" s="236" t="s">
        <v>4</v>
      </c>
      <c r="V909" s="236" t="s">
        <v>4</v>
      </c>
      <c r="W909" s="236" t="s">
        <v>4</v>
      </c>
      <c r="X909" s="291">
        <v>79.461316156304662</v>
      </c>
      <c r="Y909" s="236">
        <v>79.461320000000001</v>
      </c>
    </row>
    <row r="910" spans="1:25">
      <c r="A910" s="32" t="s">
        <v>23</v>
      </c>
      <c r="B910" s="32" t="s">
        <v>32</v>
      </c>
      <c r="C910" s="328" t="s">
        <v>1022</v>
      </c>
      <c r="D910" s="235">
        <v>1.24573</v>
      </c>
      <c r="E910" s="48" t="s">
        <v>1017</v>
      </c>
      <c r="F910" s="48" t="s">
        <v>1016</v>
      </c>
      <c r="G910" s="48" t="s">
        <v>1014</v>
      </c>
      <c r="H910" s="48" t="s">
        <v>985</v>
      </c>
      <c r="I910" s="48" t="s">
        <v>913</v>
      </c>
      <c r="J910" s="236">
        <v>97.94150271992855</v>
      </c>
      <c r="K910" s="236">
        <v>97.941500000000005</v>
      </c>
      <c r="L910" s="236" t="s">
        <v>4</v>
      </c>
      <c r="M910" s="236" t="s">
        <v>4</v>
      </c>
      <c r="N910" s="236" t="s">
        <v>4</v>
      </c>
      <c r="O910" s="236" t="s">
        <v>4</v>
      </c>
      <c r="P910" s="236" t="s">
        <v>4</v>
      </c>
      <c r="Q910" s="236" t="s">
        <v>4</v>
      </c>
      <c r="R910" s="236" t="s">
        <v>4</v>
      </c>
      <c r="S910" s="236" t="s">
        <v>4</v>
      </c>
      <c r="T910" s="236" t="s">
        <v>4</v>
      </c>
      <c r="U910" s="236" t="s">
        <v>4</v>
      </c>
      <c r="V910" s="236" t="s">
        <v>4</v>
      </c>
      <c r="W910" s="236" t="s">
        <v>4</v>
      </c>
      <c r="X910" s="291">
        <v>97.94150271992855</v>
      </c>
      <c r="Y910" s="236">
        <v>97.941500000000005</v>
      </c>
    </row>
    <row r="911" spans="1:25">
      <c r="A911" s="32" t="s">
        <v>10</v>
      </c>
      <c r="B911" s="32" t="s">
        <v>4</v>
      </c>
      <c r="C911" s="328" t="s">
        <v>1023</v>
      </c>
      <c r="D911" s="235">
        <v>55</v>
      </c>
      <c r="E911" s="48" t="s">
        <v>4</v>
      </c>
      <c r="F911" s="48" t="s">
        <v>4</v>
      </c>
      <c r="G911" s="48" t="s">
        <v>4</v>
      </c>
      <c r="H911" s="48" t="s">
        <v>1023</v>
      </c>
      <c r="I911" s="48" t="s">
        <v>913</v>
      </c>
      <c r="J911" s="236" t="s">
        <v>4</v>
      </c>
      <c r="K911" s="236" t="s">
        <v>4</v>
      </c>
      <c r="L911" s="236" t="s">
        <v>4</v>
      </c>
      <c r="M911" s="236" t="s">
        <v>4</v>
      </c>
      <c r="N911" s="236" t="s">
        <v>4</v>
      </c>
      <c r="O911" s="236" t="s">
        <v>4</v>
      </c>
      <c r="P911" s="236" t="s">
        <v>4</v>
      </c>
      <c r="Q911" s="236" t="s">
        <v>4</v>
      </c>
      <c r="R911" s="236">
        <v>97.175097969478415</v>
      </c>
      <c r="S911" s="236">
        <v>97.1751</v>
      </c>
      <c r="T911" s="236" t="s">
        <v>4</v>
      </c>
      <c r="U911" s="236" t="s">
        <v>4</v>
      </c>
      <c r="V911" s="236" t="s">
        <v>4</v>
      </c>
      <c r="W911" s="236" t="s">
        <v>4</v>
      </c>
      <c r="X911" s="291">
        <v>97.175097969478415</v>
      </c>
      <c r="Y911" s="236">
        <v>97.1751</v>
      </c>
    </row>
    <row r="912" spans="1:25">
      <c r="A912" s="32" t="s">
        <v>13</v>
      </c>
      <c r="B912" s="32" t="s">
        <v>4</v>
      </c>
      <c r="C912" s="328" t="s">
        <v>1025</v>
      </c>
      <c r="D912" s="235">
        <v>55</v>
      </c>
      <c r="E912" s="48" t="s">
        <v>4</v>
      </c>
      <c r="F912" s="48" t="s">
        <v>4</v>
      </c>
      <c r="G912" s="48" t="s">
        <v>1025</v>
      </c>
      <c r="H912" s="48" t="s">
        <v>1023</v>
      </c>
      <c r="I912" s="48" t="s">
        <v>913</v>
      </c>
      <c r="J912" s="236" t="s">
        <v>4</v>
      </c>
      <c r="K912" s="236" t="s">
        <v>4</v>
      </c>
      <c r="L912" s="236" t="s">
        <v>4</v>
      </c>
      <c r="M912" s="236" t="s">
        <v>4</v>
      </c>
      <c r="N912" s="236" t="s">
        <v>4</v>
      </c>
      <c r="O912" s="236" t="s">
        <v>4</v>
      </c>
      <c r="P912" s="236">
        <v>97.175097969478415</v>
      </c>
      <c r="Q912" s="236">
        <v>97.1751</v>
      </c>
      <c r="R912" s="236" t="s">
        <v>4</v>
      </c>
      <c r="S912" s="236" t="s">
        <v>4</v>
      </c>
      <c r="T912" s="236" t="s">
        <v>4</v>
      </c>
      <c r="U912" s="236" t="s">
        <v>4</v>
      </c>
      <c r="V912" s="236" t="s">
        <v>4</v>
      </c>
      <c r="W912" s="236" t="s">
        <v>4</v>
      </c>
      <c r="X912" s="291">
        <v>97.175097969478415</v>
      </c>
      <c r="Y912" s="236">
        <v>97.1751</v>
      </c>
    </row>
    <row r="913" spans="1:25">
      <c r="A913" s="32" t="s">
        <v>16</v>
      </c>
      <c r="B913" s="32" t="s">
        <v>4</v>
      </c>
      <c r="C913" s="328" t="s">
        <v>1026</v>
      </c>
      <c r="D913" s="235">
        <v>24</v>
      </c>
      <c r="E913" s="48" t="s">
        <v>4</v>
      </c>
      <c r="F913" s="48" t="s">
        <v>1026</v>
      </c>
      <c r="G913" s="48" t="s">
        <v>1025</v>
      </c>
      <c r="H913" s="48" t="s">
        <v>1023</v>
      </c>
      <c r="I913" s="48" t="s">
        <v>913</v>
      </c>
      <c r="J913" s="236" t="s">
        <v>4</v>
      </c>
      <c r="K913" s="236" t="s">
        <v>4</v>
      </c>
      <c r="L913" s="236" t="s">
        <v>4</v>
      </c>
      <c r="M913" s="236" t="s">
        <v>4</v>
      </c>
      <c r="N913" s="236">
        <v>94.990723204605345</v>
      </c>
      <c r="O913" s="236">
        <v>94.990719999999996</v>
      </c>
      <c r="P913" s="236" t="s">
        <v>4</v>
      </c>
      <c r="Q913" s="236" t="s">
        <v>4</v>
      </c>
      <c r="R913" s="236" t="s">
        <v>4</v>
      </c>
      <c r="S913" s="236" t="s">
        <v>4</v>
      </c>
      <c r="T913" s="236" t="s">
        <v>4</v>
      </c>
      <c r="U913" s="236" t="s">
        <v>4</v>
      </c>
      <c r="V913" s="236" t="s">
        <v>4</v>
      </c>
      <c r="W913" s="236" t="s">
        <v>4</v>
      </c>
      <c r="X913" s="291">
        <v>94.990723204605345</v>
      </c>
      <c r="Y913" s="236">
        <v>94.990719999999996</v>
      </c>
    </row>
    <row r="914" spans="1:25">
      <c r="A914" s="32" t="s">
        <v>19</v>
      </c>
      <c r="B914" s="32" t="s">
        <v>32</v>
      </c>
      <c r="C914" s="328" t="s">
        <v>1028</v>
      </c>
      <c r="D914" s="235">
        <v>2</v>
      </c>
      <c r="E914" s="48" t="s">
        <v>1028</v>
      </c>
      <c r="F914" s="48" t="s">
        <v>1026</v>
      </c>
      <c r="G914" s="48" t="s">
        <v>1025</v>
      </c>
      <c r="H914" s="48" t="s">
        <v>1023</v>
      </c>
      <c r="I914" s="48" t="s">
        <v>913</v>
      </c>
      <c r="J914" s="236" t="s">
        <v>4</v>
      </c>
      <c r="K914" s="236" t="s">
        <v>4</v>
      </c>
      <c r="L914" s="236">
        <v>61.54574733603858</v>
      </c>
      <c r="M914" s="236">
        <v>61.545749999999998</v>
      </c>
      <c r="N914" s="236" t="s">
        <v>4</v>
      </c>
      <c r="O914" s="236" t="s">
        <v>4</v>
      </c>
      <c r="P914" s="236" t="s">
        <v>4</v>
      </c>
      <c r="Q914" s="236" t="s">
        <v>4</v>
      </c>
      <c r="R914" s="236" t="s">
        <v>4</v>
      </c>
      <c r="S914" s="236" t="s">
        <v>4</v>
      </c>
      <c r="T914" s="236" t="s">
        <v>4</v>
      </c>
      <c r="U914" s="236" t="s">
        <v>4</v>
      </c>
      <c r="V914" s="236" t="s">
        <v>4</v>
      </c>
      <c r="W914" s="236" t="s">
        <v>4</v>
      </c>
      <c r="X914" s="291">
        <v>61.54574733603858</v>
      </c>
      <c r="Y914" s="236">
        <v>61.545749999999998</v>
      </c>
    </row>
    <row r="915" spans="1:25">
      <c r="A915" s="32" t="s">
        <v>23</v>
      </c>
      <c r="B915" s="32" t="s">
        <v>32</v>
      </c>
      <c r="C915" s="328" t="s">
        <v>1029</v>
      </c>
      <c r="D915" s="235">
        <v>1.41421</v>
      </c>
      <c r="E915" s="48" t="s">
        <v>1028</v>
      </c>
      <c r="F915" s="48" t="s">
        <v>1026</v>
      </c>
      <c r="G915" s="48" t="s">
        <v>1025</v>
      </c>
      <c r="H915" s="48" t="s">
        <v>1023</v>
      </c>
      <c r="I915" s="48" t="s">
        <v>913</v>
      </c>
      <c r="J915" s="236">
        <v>45.454550000000005</v>
      </c>
      <c r="K915" s="236">
        <v>45.454549999999998</v>
      </c>
      <c r="L915" s="236" t="s">
        <v>4</v>
      </c>
      <c r="M915" s="236" t="s">
        <v>4</v>
      </c>
      <c r="N915" s="236" t="s">
        <v>4</v>
      </c>
      <c r="O915" s="236" t="s">
        <v>4</v>
      </c>
      <c r="P915" s="236" t="s">
        <v>4</v>
      </c>
      <c r="Q915" s="236" t="s">
        <v>4</v>
      </c>
      <c r="R915" s="236" t="s">
        <v>4</v>
      </c>
      <c r="S915" s="236" t="s">
        <v>4</v>
      </c>
      <c r="T915" s="236" t="s">
        <v>4</v>
      </c>
      <c r="U915" s="236" t="s">
        <v>4</v>
      </c>
      <c r="V915" s="236" t="s">
        <v>4</v>
      </c>
      <c r="W915" s="236" t="s">
        <v>4</v>
      </c>
      <c r="X915" s="291">
        <v>45.454550000000005</v>
      </c>
      <c r="Y915" s="236">
        <v>45.454549999999998</v>
      </c>
    </row>
    <row r="916" spans="1:25">
      <c r="A916" s="32" t="s">
        <v>23</v>
      </c>
      <c r="B916" s="32" t="s">
        <v>32</v>
      </c>
      <c r="C916" s="328" t="s">
        <v>1030</v>
      </c>
      <c r="D916" s="235">
        <v>1.41421</v>
      </c>
      <c r="E916" s="48" t="s">
        <v>1028</v>
      </c>
      <c r="F916" s="48" t="s">
        <v>1026</v>
      </c>
      <c r="G916" s="48" t="s">
        <v>1025</v>
      </c>
      <c r="H916" s="48" t="s">
        <v>1023</v>
      </c>
      <c r="I916" s="48" t="s">
        <v>913</v>
      </c>
      <c r="J916" s="236">
        <v>83.333330000000004</v>
      </c>
      <c r="K916" s="236">
        <v>83.333330000000004</v>
      </c>
      <c r="L916" s="236" t="s">
        <v>4</v>
      </c>
      <c r="M916" s="236" t="s">
        <v>4</v>
      </c>
      <c r="N916" s="236" t="s">
        <v>4</v>
      </c>
      <c r="O916" s="236" t="s">
        <v>4</v>
      </c>
      <c r="P916" s="236" t="s">
        <v>4</v>
      </c>
      <c r="Q916" s="236" t="s">
        <v>4</v>
      </c>
      <c r="R916" s="236" t="s">
        <v>4</v>
      </c>
      <c r="S916" s="236" t="s">
        <v>4</v>
      </c>
      <c r="T916" s="236" t="s">
        <v>4</v>
      </c>
      <c r="U916" s="236" t="s">
        <v>4</v>
      </c>
      <c r="V916" s="236" t="s">
        <v>4</v>
      </c>
      <c r="W916" s="236" t="s">
        <v>4</v>
      </c>
      <c r="X916" s="291">
        <v>83.333330000000004</v>
      </c>
      <c r="Y916" s="236">
        <v>83.333330000000004</v>
      </c>
    </row>
    <row r="917" spans="1:25">
      <c r="A917" s="32" t="s">
        <v>19</v>
      </c>
      <c r="B917" s="32" t="s">
        <v>32</v>
      </c>
      <c r="C917" s="328" t="s">
        <v>1031</v>
      </c>
      <c r="D917" s="235">
        <v>6</v>
      </c>
      <c r="E917" s="48" t="s">
        <v>1031</v>
      </c>
      <c r="F917" s="48" t="s">
        <v>1026</v>
      </c>
      <c r="G917" s="48" t="s">
        <v>1025</v>
      </c>
      <c r="H917" s="48" t="s">
        <v>1023</v>
      </c>
      <c r="I917" s="48" t="s">
        <v>913</v>
      </c>
      <c r="J917" s="236" t="s">
        <v>4</v>
      </c>
      <c r="K917" s="236" t="s">
        <v>4</v>
      </c>
      <c r="L917" s="236">
        <v>98.283508002867151</v>
      </c>
      <c r="M917" s="236">
        <v>98.283510000000007</v>
      </c>
      <c r="N917" s="236" t="s">
        <v>4</v>
      </c>
      <c r="O917" s="236" t="s">
        <v>4</v>
      </c>
      <c r="P917" s="236" t="s">
        <v>4</v>
      </c>
      <c r="Q917" s="236" t="s">
        <v>4</v>
      </c>
      <c r="R917" s="236" t="s">
        <v>4</v>
      </c>
      <c r="S917" s="236" t="s">
        <v>4</v>
      </c>
      <c r="T917" s="236" t="s">
        <v>4</v>
      </c>
      <c r="U917" s="236" t="s">
        <v>4</v>
      </c>
      <c r="V917" s="236" t="s">
        <v>4</v>
      </c>
      <c r="W917" s="236" t="s">
        <v>4</v>
      </c>
      <c r="X917" s="291">
        <v>98.283508002867151</v>
      </c>
      <c r="Y917" s="236">
        <v>98.283510000000007</v>
      </c>
    </row>
    <row r="918" spans="1:25">
      <c r="A918" s="32" t="s">
        <v>23</v>
      </c>
      <c r="B918" s="32" t="s">
        <v>32</v>
      </c>
      <c r="C918" s="328" t="s">
        <v>1032</v>
      </c>
      <c r="D918" s="235">
        <v>1.8171200000000001</v>
      </c>
      <c r="E918" s="48" t="s">
        <v>1031</v>
      </c>
      <c r="F918" s="48" t="s">
        <v>1026</v>
      </c>
      <c r="G918" s="48" t="s">
        <v>1025</v>
      </c>
      <c r="H918" s="48" t="s">
        <v>1023</v>
      </c>
      <c r="I918" s="48" t="s">
        <v>913</v>
      </c>
      <c r="J918" s="236">
        <v>140.39930303936927</v>
      </c>
      <c r="K918" s="236">
        <v>140.39930000000001</v>
      </c>
      <c r="L918" s="236" t="s">
        <v>4</v>
      </c>
      <c r="M918" s="236" t="s">
        <v>4</v>
      </c>
      <c r="N918" s="236" t="s">
        <v>4</v>
      </c>
      <c r="O918" s="236" t="s">
        <v>4</v>
      </c>
      <c r="P918" s="236" t="s">
        <v>4</v>
      </c>
      <c r="Q918" s="236" t="s">
        <v>4</v>
      </c>
      <c r="R918" s="236" t="s">
        <v>4</v>
      </c>
      <c r="S918" s="236" t="s">
        <v>4</v>
      </c>
      <c r="T918" s="236" t="s">
        <v>4</v>
      </c>
      <c r="U918" s="236" t="s">
        <v>4</v>
      </c>
      <c r="V918" s="236" t="s">
        <v>4</v>
      </c>
      <c r="W918" s="236" t="s">
        <v>4</v>
      </c>
      <c r="X918" s="291">
        <v>140.39930303936927</v>
      </c>
      <c r="Y918" s="236">
        <v>140.39930000000001</v>
      </c>
    </row>
    <row r="919" spans="1:25">
      <c r="A919" s="32" t="s">
        <v>23</v>
      </c>
      <c r="B919" s="32" t="s">
        <v>32</v>
      </c>
      <c r="C919" s="328" t="s">
        <v>1033</v>
      </c>
      <c r="D919" s="235">
        <v>1.8171200000000001</v>
      </c>
      <c r="E919" s="48" t="s">
        <v>1031</v>
      </c>
      <c r="F919" s="48" t="s">
        <v>1026</v>
      </c>
      <c r="G919" s="48" t="s">
        <v>1025</v>
      </c>
      <c r="H919" s="48" t="s">
        <v>1023</v>
      </c>
      <c r="I919" s="48" t="s">
        <v>913</v>
      </c>
      <c r="J919" s="236">
        <v>135.24056965944274</v>
      </c>
      <c r="K919" s="236">
        <v>135.24056999999999</v>
      </c>
      <c r="L919" s="236" t="s">
        <v>4</v>
      </c>
      <c r="M919" s="236" t="s">
        <v>4</v>
      </c>
      <c r="N919" s="236" t="s">
        <v>4</v>
      </c>
      <c r="O919" s="236" t="s">
        <v>4</v>
      </c>
      <c r="P919" s="236" t="s">
        <v>4</v>
      </c>
      <c r="Q919" s="236" t="s">
        <v>4</v>
      </c>
      <c r="R919" s="236" t="s">
        <v>4</v>
      </c>
      <c r="S919" s="236" t="s">
        <v>4</v>
      </c>
      <c r="T919" s="236" t="s">
        <v>4</v>
      </c>
      <c r="U919" s="236" t="s">
        <v>4</v>
      </c>
      <c r="V919" s="236" t="s">
        <v>4</v>
      </c>
      <c r="W919" s="236" t="s">
        <v>4</v>
      </c>
      <c r="X919" s="291">
        <v>135.24056965944274</v>
      </c>
      <c r="Y919" s="236">
        <v>135.24056999999999</v>
      </c>
    </row>
    <row r="920" spans="1:25">
      <c r="A920" s="32" t="s">
        <v>23</v>
      </c>
      <c r="B920" s="32" t="s">
        <v>32</v>
      </c>
      <c r="C920" s="328" t="s">
        <v>1034</v>
      </c>
      <c r="D920" s="235">
        <v>1.8171200000000001</v>
      </c>
      <c r="E920" s="48" t="s">
        <v>1031</v>
      </c>
      <c r="F920" s="48" t="s">
        <v>1026</v>
      </c>
      <c r="G920" s="48" t="s">
        <v>1025</v>
      </c>
      <c r="H920" s="48" t="s">
        <v>1023</v>
      </c>
      <c r="I920" s="48" t="s">
        <v>913</v>
      </c>
      <c r="J920" s="236">
        <v>50</v>
      </c>
      <c r="K920" s="236">
        <v>50</v>
      </c>
      <c r="L920" s="236" t="s">
        <v>4</v>
      </c>
      <c r="M920" s="236" t="s">
        <v>4</v>
      </c>
      <c r="N920" s="236" t="s">
        <v>4</v>
      </c>
      <c r="O920" s="236" t="s">
        <v>4</v>
      </c>
      <c r="P920" s="236" t="s">
        <v>4</v>
      </c>
      <c r="Q920" s="236" t="s">
        <v>4</v>
      </c>
      <c r="R920" s="236" t="s">
        <v>4</v>
      </c>
      <c r="S920" s="236" t="s">
        <v>4</v>
      </c>
      <c r="T920" s="236" t="s">
        <v>4</v>
      </c>
      <c r="U920" s="236" t="s">
        <v>4</v>
      </c>
      <c r="V920" s="236" t="s">
        <v>4</v>
      </c>
      <c r="W920" s="236" t="s">
        <v>4</v>
      </c>
      <c r="X920" s="291">
        <v>50</v>
      </c>
      <c r="Y920" s="236">
        <v>50</v>
      </c>
    </row>
    <row r="921" spans="1:25">
      <c r="A921" s="32" t="s">
        <v>19</v>
      </c>
      <c r="B921" s="32" t="s">
        <v>32</v>
      </c>
      <c r="C921" s="328" t="s">
        <v>1035</v>
      </c>
      <c r="D921" s="235">
        <v>16</v>
      </c>
      <c r="E921" s="48" t="s">
        <v>1035</v>
      </c>
      <c r="F921" s="48" t="s">
        <v>1026</v>
      </c>
      <c r="G921" s="48" t="s">
        <v>1025</v>
      </c>
      <c r="H921" s="48" t="s">
        <v>1023</v>
      </c>
      <c r="I921" s="48" t="s">
        <v>913</v>
      </c>
      <c r="J921" s="236" t="s">
        <v>4</v>
      </c>
      <c r="K921" s="236" t="s">
        <v>4</v>
      </c>
      <c r="L921" s="236">
        <v>97.936550888828009</v>
      </c>
      <c r="M921" s="236">
        <v>97.936549999999997</v>
      </c>
      <c r="N921" s="236" t="s">
        <v>4</v>
      </c>
      <c r="O921" s="236" t="s">
        <v>4</v>
      </c>
      <c r="P921" s="236" t="s">
        <v>4</v>
      </c>
      <c r="Q921" s="236" t="s">
        <v>4</v>
      </c>
      <c r="R921" s="236" t="s">
        <v>4</v>
      </c>
      <c r="S921" s="236" t="s">
        <v>4</v>
      </c>
      <c r="T921" s="236" t="s">
        <v>4</v>
      </c>
      <c r="U921" s="236" t="s">
        <v>4</v>
      </c>
      <c r="V921" s="236" t="s">
        <v>4</v>
      </c>
      <c r="W921" s="236" t="s">
        <v>4</v>
      </c>
      <c r="X921" s="291">
        <v>97.936550888828009</v>
      </c>
      <c r="Y921" s="236">
        <v>97.936549999999997</v>
      </c>
    </row>
    <row r="922" spans="1:25">
      <c r="A922" s="32" t="s">
        <v>23</v>
      </c>
      <c r="B922" s="32" t="s">
        <v>32</v>
      </c>
      <c r="C922" s="328" t="s">
        <v>1036</v>
      </c>
      <c r="D922" s="235">
        <v>4</v>
      </c>
      <c r="E922" s="48" t="s">
        <v>1035</v>
      </c>
      <c r="F922" s="48" t="s">
        <v>1026</v>
      </c>
      <c r="G922" s="48" t="s">
        <v>1025</v>
      </c>
      <c r="H922" s="48" t="s">
        <v>1023</v>
      </c>
      <c r="I922" s="48" t="s">
        <v>913</v>
      </c>
      <c r="J922" s="236">
        <v>95.915679999999995</v>
      </c>
      <c r="K922" s="236">
        <v>95.915679999999995</v>
      </c>
      <c r="L922" s="236" t="s">
        <v>4</v>
      </c>
      <c r="M922" s="236" t="s">
        <v>4</v>
      </c>
      <c r="N922" s="236" t="s">
        <v>4</v>
      </c>
      <c r="O922" s="236" t="s">
        <v>4</v>
      </c>
      <c r="P922" s="236" t="s">
        <v>4</v>
      </c>
      <c r="Q922" s="236" t="s">
        <v>4</v>
      </c>
      <c r="R922" s="236" t="s">
        <v>4</v>
      </c>
      <c r="S922" s="236" t="s">
        <v>4</v>
      </c>
      <c r="T922" s="236" t="s">
        <v>4</v>
      </c>
      <c r="U922" s="236" t="s">
        <v>4</v>
      </c>
      <c r="V922" s="236" t="s">
        <v>4</v>
      </c>
      <c r="W922" s="236" t="s">
        <v>4</v>
      </c>
      <c r="X922" s="291">
        <v>95.915679999999995</v>
      </c>
      <c r="Y922" s="236">
        <v>95.915679999999995</v>
      </c>
    </row>
    <row r="923" spans="1:25">
      <c r="A923" s="32" t="s">
        <v>23</v>
      </c>
      <c r="B923" s="32" t="s">
        <v>32</v>
      </c>
      <c r="C923" s="328" t="s">
        <v>1037</v>
      </c>
      <c r="D923" s="235">
        <v>4</v>
      </c>
      <c r="E923" s="48" t="s">
        <v>1035</v>
      </c>
      <c r="F923" s="48" t="s">
        <v>1026</v>
      </c>
      <c r="G923" s="48" t="s">
        <v>1025</v>
      </c>
      <c r="H923" s="48" t="s">
        <v>1023</v>
      </c>
      <c r="I923" s="48" t="s">
        <v>913</v>
      </c>
      <c r="J923" s="236">
        <v>100</v>
      </c>
      <c r="K923" s="236">
        <v>100</v>
      </c>
      <c r="L923" s="236" t="s">
        <v>4</v>
      </c>
      <c r="M923" s="236" t="s">
        <v>4</v>
      </c>
      <c r="N923" s="236" t="s">
        <v>4</v>
      </c>
      <c r="O923" s="236" t="s">
        <v>4</v>
      </c>
      <c r="P923" s="236" t="s">
        <v>4</v>
      </c>
      <c r="Q923" s="236" t="s">
        <v>4</v>
      </c>
      <c r="R923" s="236" t="s">
        <v>4</v>
      </c>
      <c r="S923" s="236" t="s">
        <v>4</v>
      </c>
      <c r="T923" s="236" t="s">
        <v>4</v>
      </c>
      <c r="U923" s="236" t="s">
        <v>4</v>
      </c>
      <c r="V923" s="236" t="s">
        <v>4</v>
      </c>
      <c r="W923" s="236" t="s">
        <v>4</v>
      </c>
      <c r="X923" s="291">
        <v>100</v>
      </c>
      <c r="Y923" s="236">
        <v>100</v>
      </c>
    </row>
    <row r="924" spans="1:25">
      <c r="A924" s="32" t="s">
        <v>16</v>
      </c>
      <c r="B924" s="32" t="s">
        <v>4</v>
      </c>
      <c r="C924" s="328" t="s">
        <v>1038</v>
      </c>
      <c r="D924" s="235">
        <v>31</v>
      </c>
      <c r="E924" s="48" t="s">
        <v>4</v>
      </c>
      <c r="F924" s="48" t="s">
        <v>1038</v>
      </c>
      <c r="G924" s="48" t="s">
        <v>1025</v>
      </c>
      <c r="H924" s="48" t="s">
        <v>1023</v>
      </c>
      <c r="I924" s="48" t="s">
        <v>913</v>
      </c>
      <c r="J924" s="236" t="s">
        <v>4</v>
      </c>
      <c r="K924" s="236" t="s">
        <v>4</v>
      </c>
      <c r="L924" s="236" t="s">
        <v>4</v>
      </c>
      <c r="M924" s="236" t="s">
        <v>4</v>
      </c>
      <c r="N924" s="236">
        <v>98.866226819702717</v>
      </c>
      <c r="O924" s="236">
        <v>98.866230000000002</v>
      </c>
      <c r="P924" s="236" t="s">
        <v>4</v>
      </c>
      <c r="Q924" s="236" t="s">
        <v>4</v>
      </c>
      <c r="R924" s="236" t="s">
        <v>4</v>
      </c>
      <c r="S924" s="236" t="s">
        <v>4</v>
      </c>
      <c r="T924" s="236" t="s">
        <v>4</v>
      </c>
      <c r="U924" s="236" t="s">
        <v>4</v>
      </c>
      <c r="V924" s="236" t="s">
        <v>4</v>
      </c>
      <c r="W924" s="236" t="s">
        <v>4</v>
      </c>
      <c r="X924" s="291">
        <v>98.866226819702717</v>
      </c>
      <c r="Y924" s="236">
        <v>98.866230000000002</v>
      </c>
    </row>
    <row r="925" spans="1:25">
      <c r="A925" s="32" t="s">
        <v>19</v>
      </c>
      <c r="B925" s="32" t="s">
        <v>32</v>
      </c>
      <c r="C925" s="328" t="s">
        <v>1040</v>
      </c>
      <c r="D925" s="235">
        <v>1</v>
      </c>
      <c r="E925" s="48" t="s">
        <v>1040</v>
      </c>
      <c r="F925" s="48" t="s">
        <v>1038</v>
      </c>
      <c r="G925" s="48" t="s">
        <v>1025</v>
      </c>
      <c r="H925" s="48" t="s">
        <v>1023</v>
      </c>
      <c r="I925" s="48" t="s">
        <v>913</v>
      </c>
      <c r="J925" s="236" t="s">
        <v>4</v>
      </c>
      <c r="K925" s="236" t="s">
        <v>4</v>
      </c>
      <c r="L925" s="236">
        <v>94.514302582496171</v>
      </c>
      <c r="M925" s="236">
        <v>94.514300000000006</v>
      </c>
      <c r="N925" s="236" t="s">
        <v>4</v>
      </c>
      <c r="O925" s="236" t="s">
        <v>4</v>
      </c>
      <c r="P925" s="236" t="s">
        <v>4</v>
      </c>
      <c r="Q925" s="236" t="s">
        <v>4</v>
      </c>
      <c r="R925" s="236" t="s">
        <v>4</v>
      </c>
      <c r="S925" s="236" t="s">
        <v>4</v>
      </c>
      <c r="T925" s="236" t="s">
        <v>4</v>
      </c>
      <c r="U925" s="236" t="s">
        <v>4</v>
      </c>
      <c r="V925" s="236" t="s">
        <v>4</v>
      </c>
      <c r="W925" s="236" t="s">
        <v>4</v>
      </c>
      <c r="X925" s="291">
        <v>94.514302582496171</v>
      </c>
      <c r="Y925" s="236">
        <v>94.514300000000006</v>
      </c>
    </row>
    <row r="926" spans="1:25">
      <c r="A926" s="32" t="s">
        <v>23</v>
      </c>
      <c r="B926" s="32" t="s">
        <v>32</v>
      </c>
      <c r="C926" s="328" t="s">
        <v>1041</v>
      </c>
      <c r="D926" s="235">
        <v>1</v>
      </c>
      <c r="E926" s="48" t="s">
        <v>1040</v>
      </c>
      <c r="F926" s="48" t="s">
        <v>1038</v>
      </c>
      <c r="G926" s="48" t="s">
        <v>1025</v>
      </c>
      <c r="H926" s="48" t="s">
        <v>1023</v>
      </c>
      <c r="I926" s="48" t="s">
        <v>913</v>
      </c>
      <c r="J926" s="236">
        <v>94.514302582496171</v>
      </c>
      <c r="K926" s="236">
        <v>94.514300000000006</v>
      </c>
      <c r="L926" s="236" t="s">
        <v>4</v>
      </c>
      <c r="M926" s="236" t="s">
        <v>4</v>
      </c>
      <c r="N926" s="236" t="s">
        <v>4</v>
      </c>
      <c r="O926" s="236" t="s">
        <v>4</v>
      </c>
      <c r="P926" s="236" t="s">
        <v>4</v>
      </c>
      <c r="Q926" s="236" t="s">
        <v>4</v>
      </c>
      <c r="R926" s="236" t="s">
        <v>4</v>
      </c>
      <c r="S926" s="236" t="s">
        <v>4</v>
      </c>
      <c r="T926" s="236" t="s">
        <v>4</v>
      </c>
      <c r="U926" s="236" t="s">
        <v>4</v>
      </c>
      <c r="V926" s="236" t="s">
        <v>4</v>
      </c>
      <c r="W926" s="236" t="s">
        <v>4</v>
      </c>
      <c r="X926" s="291">
        <v>94.514302582496171</v>
      </c>
      <c r="Y926" s="236">
        <v>94.514300000000006</v>
      </c>
    </row>
    <row r="927" spans="1:25">
      <c r="A927" s="32" t="s">
        <v>19</v>
      </c>
      <c r="B927" s="32" t="s">
        <v>32</v>
      </c>
      <c r="C927" s="328" t="s">
        <v>1042</v>
      </c>
      <c r="D927" s="235">
        <v>2</v>
      </c>
      <c r="E927" s="48" t="s">
        <v>1042</v>
      </c>
      <c r="F927" s="48" t="s">
        <v>1038</v>
      </c>
      <c r="G927" s="48" t="s">
        <v>1025</v>
      </c>
      <c r="H927" s="48" t="s">
        <v>1023</v>
      </c>
      <c r="I927" s="48" t="s">
        <v>913</v>
      </c>
      <c r="J927" s="236" t="s">
        <v>4</v>
      </c>
      <c r="K927" s="236" t="s">
        <v>4</v>
      </c>
      <c r="L927" s="236">
        <v>117.93917</v>
      </c>
      <c r="M927" s="236">
        <v>117.93917</v>
      </c>
      <c r="N927" s="236" t="s">
        <v>4</v>
      </c>
      <c r="O927" s="236" t="s">
        <v>4</v>
      </c>
      <c r="P927" s="236" t="s">
        <v>4</v>
      </c>
      <c r="Q927" s="236" t="s">
        <v>4</v>
      </c>
      <c r="R927" s="236" t="s">
        <v>4</v>
      </c>
      <c r="S927" s="236" t="s">
        <v>4</v>
      </c>
      <c r="T927" s="236" t="s">
        <v>4</v>
      </c>
      <c r="U927" s="236" t="s">
        <v>4</v>
      </c>
      <c r="V927" s="236" t="s">
        <v>4</v>
      </c>
      <c r="W927" s="236" t="s">
        <v>4</v>
      </c>
      <c r="X927" s="291">
        <v>117.93917</v>
      </c>
      <c r="Y927" s="236">
        <v>117.93917</v>
      </c>
    </row>
    <row r="928" spans="1:25">
      <c r="A928" s="32" t="s">
        <v>23</v>
      </c>
      <c r="B928" s="32" t="s">
        <v>32</v>
      </c>
      <c r="C928" s="328" t="s">
        <v>1043</v>
      </c>
      <c r="D928" s="235">
        <v>2</v>
      </c>
      <c r="E928" s="48" t="s">
        <v>1042</v>
      </c>
      <c r="F928" s="48" t="s">
        <v>1038</v>
      </c>
      <c r="G928" s="48" t="s">
        <v>1025</v>
      </c>
      <c r="H928" s="48" t="s">
        <v>1023</v>
      </c>
      <c r="I928" s="48" t="s">
        <v>913</v>
      </c>
      <c r="J928" s="236">
        <v>117.93917</v>
      </c>
      <c r="K928" s="236">
        <v>117.93917</v>
      </c>
      <c r="L928" s="236" t="s">
        <v>4</v>
      </c>
      <c r="M928" s="236" t="s">
        <v>4</v>
      </c>
      <c r="N928" s="236" t="s">
        <v>4</v>
      </c>
      <c r="O928" s="236" t="s">
        <v>4</v>
      </c>
      <c r="P928" s="236" t="s">
        <v>4</v>
      </c>
      <c r="Q928" s="236" t="s">
        <v>4</v>
      </c>
      <c r="R928" s="236" t="s">
        <v>4</v>
      </c>
      <c r="S928" s="236" t="s">
        <v>4</v>
      </c>
      <c r="T928" s="236" t="s">
        <v>4</v>
      </c>
      <c r="U928" s="236" t="s">
        <v>4</v>
      </c>
      <c r="V928" s="236" t="s">
        <v>4</v>
      </c>
      <c r="W928" s="236" t="s">
        <v>4</v>
      </c>
      <c r="X928" s="291">
        <v>117.93917</v>
      </c>
      <c r="Y928" s="236">
        <v>117.93917</v>
      </c>
    </row>
    <row r="929" spans="1:25">
      <c r="A929" s="32" t="s">
        <v>19</v>
      </c>
      <c r="B929" s="32" t="s">
        <v>32</v>
      </c>
      <c r="C929" s="328" t="s">
        <v>1044</v>
      </c>
      <c r="D929" s="235">
        <v>5</v>
      </c>
      <c r="E929" s="48" t="s">
        <v>1044</v>
      </c>
      <c r="F929" s="48" t="s">
        <v>1038</v>
      </c>
      <c r="G929" s="48" t="s">
        <v>1025</v>
      </c>
      <c r="H929" s="48" t="s">
        <v>1023</v>
      </c>
      <c r="I929" s="48" t="s">
        <v>913</v>
      </c>
      <c r="J929" s="236" t="s">
        <v>4</v>
      </c>
      <c r="K929" s="236" t="s">
        <v>4</v>
      </c>
      <c r="L929" s="236">
        <v>92.127300000000005</v>
      </c>
      <c r="M929" s="236">
        <v>92.127300000000005</v>
      </c>
      <c r="N929" s="236" t="s">
        <v>4</v>
      </c>
      <c r="O929" s="236" t="s">
        <v>4</v>
      </c>
      <c r="P929" s="236" t="s">
        <v>4</v>
      </c>
      <c r="Q929" s="236" t="s">
        <v>4</v>
      </c>
      <c r="R929" s="236" t="s">
        <v>4</v>
      </c>
      <c r="S929" s="236" t="s">
        <v>4</v>
      </c>
      <c r="T929" s="236" t="s">
        <v>4</v>
      </c>
      <c r="U929" s="236" t="s">
        <v>4</v>
      </c>
      <c r="V929" s="236" t="s">
        <v>4</v>
      </c>
      <c r="W929" s="236" t="s">
        <v>4</v>
      </c>
      <c r="X929" s="291">
        <v>92.127300000000005</v>
      </c>
      <c r="Y929" s="236">
        <v>92.127300000000005</v>
      </c>
    </row>
    <row r="930" spans="1:25">
      <c r="A930" s="32" t="s">
        <v>23</v>
      </c>
      <c r="B930" s="32" t="s">
        <v>32</v>
      </c>
      <c r="C930" s="328" t="s">
        <v>1045</v>
      </c>
      <c r="D930" s="235">
        <v>5</v>
      </c>
      <c r="E930" s="48" t="s">
        <v>1044</v>
      </c>
      <c r="F930" s="48" t="s">
        <v>1038</v>
      </c>
      <c r="G930" s="48" t="s">
        <v>1025</v>
      </c>
      <c r="H930" s="48" t="s">
        <v>1023</v>
      </c>
      <c r="I930" s="48" t="s">
        <v>913</v>
      </c>
      <c r="J930" s="236">
        <v>92.127300000000005</v>
      </c>
      <c r="K930" s="236">
        <v>92.127300000000005</v>
      </c>
      <c r="L930" s="236" t="s">
        <v>4</v>
      </c>
      <c r="M930" s="236" t="s">
        <v>4</v>
      </c>
      <c r="N930" s="236" t="s">
        <v>4</v>
      </c>
      <c r="O930" s="236" t="s">
        <v>4</v>
      </c>
      <c r="P930" s="236" t="s">
        <v>4</v>
      </c>
      <c r="Q930" s="236" t="s">
        <v>4</v>
      </c>
      <c r="R930" s="236" t="s">
        <v>4</v>
      </c>
      <c r="S930" s="236" t="s">
        <v>4</v>
      </c>
      <c r="T930" s="236" t="s">
        <v>4</v>
      </c>
      <c r="U930" s="236" t="s">
        <v>4</v>
      </c>
      <c r="V930" s="236" t="s">
        <v>4</v>
      </c>
      <c r="W930" s="236" t="s">
        <v>4</v>
      </c>
      <c r="X930" s="291">
        <v>92.127300000000005</v>
      </c>
      <c r="Y930" s="236">
        <v>92.127300000000005</v>
      </c>
    </row>
    <row r="931" spans="1:25">
      <c r="A931" s="32" t="s">
        <v>19</v>
      </c>
      <c r="B931" s="32" t="s">
        <v>32</v>
      </c>
      <c r="C931" s="328" t="s">
        <v>1046</v>
      </c>
      <c r="D931" s="235">
        <v>5</v>
      </c>
      <c r="E931" s="48" t="s">
        <v>1046</v>
      </c>
      <c r="F931" s="48" t="s">
        <v>1038</v>
      </c>
      <c r="G931" s="48" t="s">
        <v>1025</v>
      </c>
      <c r="H931" s="48" t="s">
        <v>1023</v>
      </c>
      <c r="I931" s="48" t="s">
        <v>913</v>
      </c>
      <c r="J931" s="236" t="s">
        <v>4</v>
      </c>
      <c r="K931" s="236" t="s">
        <v>4</v>
      </c>
      <c r="L931" s="236">
        <v>87.406415761590409</v>
      </c>
      <c r="M931" s="236">
        <v>87.406419999999997</v>
      </c>
      <c r="N931" s="236" t="s">
        <v>4</v>
      </c>
      <c r="O931" s="236" t="s">
        <v>4</v>
      </c>
      <c r="P931" s="236" t="s">
        <v>4</v>
      </c>
      <c r="Q931" s="236" t="s">
        <v>4</v>
      </c>
      <c r="R931" s="236" t="s">
        <v>4</v>
      </c>
      <c r="S931" s="236" t="s">
        <v>4</v>
      </c>
      <c r="T931" s="236" t="s">
        <v>4</v>
      </c>
      <c r="U931" s="236" t="s">
        <v>4</v>
      </c>
      <c r="V931" s="236" t="s">
        <v>4</v>
      </c>
      <c r="W931" s="236" t="s">
        <v>4</v>
      </c>
      <c r="X931" s="291">
        <v>87.406415761590409</v>
      </c>
      <c r="Y931" s="236">
        <v>87.406419999999997</v>
      </c>
    </row>
    <row r="932" spans="1:25">
      <c r="A932" s="32" t="s">
        <v>23</v>
      </c>
      <c r="B932" s="32" t="s">
        <v>32</v>
      </c>
      <c r="C932" s="328" t="s">
        <v>1047</v>
      </c>
      <c r="D932" s="235">
        <v>2.2360699999999998</v>
      </c>
      <c r="E932" s="48" t="s">
        <v>1046</v>
      </c>
      <c r="F932" s="48" t="s">
        <v>1038</v>
      </c>
      <c r="G932" s="48" t="s">
        <v>1025</v>
      </c>
      <c r="H932" s="48" t="s">
        <v>1023</v>
      </c>
      <c r="I932" s="48" t="s">
        <v>913</v>
      </c>
      <c r="J932" s="236">
        <v>112.8648</v>
      </c>
      <c r="K932" s="236">
        <v>112.8648</v>
      </c>
      <c r="L932" s="236" t="s">
        <v>4</v>
      </c>
      <c r="M932" s="236" t="s">
        <v>4</v>
      </c>
      <c r="N932" s="236" t="s">
        <v>4</v>
      </c>
      <c r="O932" s="236" t="s">
        <v>4</v>
      </c>
      <c r="P932" s="236" t="s">
        <v>4</v>
      </c>
      <c r="Q932" s="236" t="s">
        <v>4</v>
      </c>
      <c r="R932" s="236" t="s">
        <v>4</v>
      </c>
      <c r="S932" s="236" t="s">
        <v>4</v>
      </c>
      <c r="T932" s="236" t="s">
        <v>4</v>
      </c>
      <c r="U932" s="236" t="s">
        <v>4</v>
      </c>
      <c r="V932" s="236" t="s">
        <v>4</v>
      </c>
      <c r="W932" s="236" t="s">
        <v>4</v>
      </c>
      <c r="X932" s="291">
        <v>112.8648</v>
      </c>
      <c r="Y932" s="236">
        <v>112.8648</v>
      </c>
    </row>
    <row r="933" spans="1:25">
      <c r="A933" s="32" t="s">
        <v>23</v>
      </c>
      <c r="B933" s="32" t="s">
        <v>32</v>
      </c>
      <c r="C933" s="328" t="s">
        <v>1048</v>
      </c>
      <c r="D933" s="235">
        <v>2.2360699999999998</v>
      </c>
      <c r="E933" s="48" t="s">
        <v>1046</v>
      </c>
      <c r="F933" s="48" t="s">
        <v>1038</v>
      </c>
      <c r="G933" s="48" t="s">
        <v>1025</v>
      </c>
      <c r="H933" s="48" t="s">
        <v>1023</v>
      </c>
      <c r="I933" s="48" t="s">
        <v>913</v>
      </c>
      <c r="J933" s="236">
        <v>67.690560000000005</v>
      </c>
      <c r="K933" s="236">
        <v>67.690560000000005</v>
      </c>
      <c r="L933" s="236" t="s">
        <v>4</v>
      </c>
      <c r="M933" s="236" t="s">
        <v>4</v>
      </c>
      <c r="N933" s="236" t="s">
        <v>4</v>
      </c>
      <c r="O933" s="236" t="s">
        <v>4</v>
      </c>
      <c r="P933" s="236" t="s">
        <v>4</v>
      </c>
      <c r="Q933" s="236" t="s">
        <v>4</v>
      </c>
      <c r="R933" s="236" t="s">
        <v>4</v>
      </c>
      <c r="S933" s="236" t="s">
        <v>4</v>
      </c>
      <c r="T933" s="236" t="s">
        <v>4</v>
      </c>
      <c r="U933" s="236" t="s">
        <v>4</v>
      </c>
      <c r="V933" s="236" t="s">
        <v>4</v>
      </c>
      <c r="W933" s="236" t="s">
        <v>4</v>
      </c>
      <c r="X933" s="291">
        <v>67.690560000000005</v>
      </c>
      <c r="Y933" s="236">
        <v>67.690560000000005</v>
      </c>
    </row>
    <row r="934" spans="1:25">
      <c r="A934" s="32" t="s">
        <v>19</v>
      </c>
      <c r="B934" s="32" t="s">
        <v>32</v>
      </c>
      <c r="C934" s="328" t="s">
        <v>1049</v>
      </c>
      <c r="D934" s="235">
        <v>4</v>
      </c>
      <c r="E934" s="48" t="s">
        <v>1049</v>
      </c>
      <c r="F934" s="48" t="s">
        <v>1038</v>
      </c>
      <c r="G934" s="48" t="s">
        <v>1025</v>
      </c>
      <c r="H934" s="48" t="s">
        <v>1023</v>
      </c>
      <c r="I934" s="48" t="s">
        <v>913</v>
      </c>
      <c r="J934" s="236" t="s">
        <v>4</v>
      </c>
      <c r="K934" s="236" t="s">
        <v>4</v>
      </c>
      <c r="L934" s="236">
        <v>139.04584290329842</v>
      </c>
      <c r="M934" s="236">
        <v>139.04584</v>
      </c>
      <c r="N934" s="236" t="s">
        <v>4</v>
      </c>
      <c r="O934" s="236" t="s">
        <v>4</v>
      </c>
      <c r="P934" s="236" t="s">
        <v>4</v>
      </c>
      <c r="Q934" s="236" t="s">
        <v>4</v>
      </c>
      <c r="R934" s="236" t="s">
        <v>4</v>
      </c>
      <c r="S934" s="236" t="s">
        <v>4</v>
      </c>
      <c r="T934" s="236" t="s">
        <v>4</v>
      </c>
      <c r="U934" s="236" t="s">
        <v>4</v>
      </c>
      <c r="V934" s="236" t="s">
        <v>4</v>
      </c>
      <c r="W934" s="236" t="s">
        <v>4</v>
      </c>
      <c r="X934" s="291">
        <v>139.04584290329842</v>
      </c>
      <c r="Y934" s="236">
        <v>139.04584</v>
      </c>
    </row>
    <row r="935" spans="1:25">
      <c r="A935" s="32" t="s">
        <v>23</v>
      </c>
      <c r="B935" s="32" t="s">
        <v>32</v>
      </c>
      <c r="C935" s="328" t="s">
        <v>1050</v>
      </c>
      <c r="D935" s="235">
        <v>4</v>
      </c>
      <c r="E935" s="48" t="s">
        <v>1049</v>
      </c>
      <c r="F935" s="48" t="s">
        <v>1038</v>
      </c>
      <c r="G935" s="48" t="s">
        <v>1025</v>
      </c>
      <c r="H935" s="48" t="s">
        <v>1023</v>
      </c>
      <c r="I935" s="48" t="s">
        <v>913</v>
      </c>
      <c r="J935" s="236">
        <v>139.04584290329842</v>
      </c>
      <c r="K935" s="236">
        <v>139.04584</v>
      </c>
      <c r="L935" s="236" t="s">
        <v>4</v>
      </c>
      <c r="M935" s="236" t="s">
        <v>4</v>
      </c>
      <c r="N935" s="236" t="s">
        <v>4</v>
      </c>
      <c r="O935" s="236" t="s">
        <v>4</v>
      </c>
      <c r="P935" s="236" t="s">
        <v>4</v>
      </c>
      <c r="Q935" s="236" t="s">
        <v>4</v>
      </c>
      <c r="R935" s="236" t="s">
        <v>4</v>
      </c>
      <c r="S935" s="236" t="s">
        <v>4</v>
      </c>
      <c r="T935" s="236" t="s">
        <v>4</v>
      </c>
      <c r="U935" s="236" t="s">
        <v>4</v>
      </c>
      <c r="V935" s="236" t="s">
        <v>4</v>
      </c>
      <c r="W935" s="236" t="s">
        <v>4</v>
      </c>
      <c r="X935" s="291">
        <v>139.04584290329842</v>
      </c>
      <c r="Y935" s="236">
        <v>139.04584</v>
      </c>
    </row>
    <row r="936" spans="1:25">
      <c r="A936" s="32" t="s">
        <v>19</v>
      </c>
      <c r="B936" s="32" t="s">
        <v>32</v>
      </c>
      <c r="C936" s="328" t="s">
        <v>1051</v>
      </c>
      <c r="D936" s="235">
        <v>2</v>
      </c>
      <c r="E936" s="48" t="s">
        <v>1051</v>
      </c>
      <c r="F936" s="48" t="s">
        <v>1038</v>
      </c>
      <c r="G936" s="48" t="s">
        <v>1025</v>
      </c>
      <c r="H936" s="48" t="s">
        <v>1023</v>
      </c>
      <c r="I936" s="48" t="s">
        <v>913</v>
      </c>
      <c r="J936" s="236" t="s">
        <v>4</v>
      </c>
      <c r="K936" s="236" t="s">
        <v>4</v>
      </c>
      <c r="L936" s="236">
        <v>111.11111</v>
      </c>
      <c r="M936" s="236">
        <v>111.11111</v>
      </c>
      <c r="N936" s="236" t="s">
        <v>4</v>
      </c>
      <c r="O936" s="236" t="s">
        <v>4</v>
      </c>
      <c r="P936" s="236" t="s">
        <v>4</v>
      </c>
      <c r="Q936" s="236" t="s">
        <v>4</v>
      </c>
      <c r="R936" s="236" t="s">
        <v>4</v>
      </c>
      <c r="S936" s="236" t="s">
        <v>4</v>
      </c>
      <c r="T936" s="236" t="s">
        <v>4</v>
      </c>
      <c r="U936" s="236" t="s">
        <v>4</v>
      </c>
      <c r="V936" s="236" t="s">
        <v>4</v>
      </c>
      <c r="W936" s="236" t="s">
        <v>4</v>
      </c>
      <c r="X936" s="291">
        <v>111.11111</v>
      </c>
      <c r="Y936" s="236">
        <v>111.11111</v>
      </c>
    </row>
    <row r="937" spans="1:25">
      <c r="A937" s="32" t="s">
        <v>23</v>
      </c>
      <c r="B937" s="32" t="s">
        <v>32</v>
      </c>
      <c r="C937" s="328" t="s">
        <v>1052</v>
      </c>
      <c r="D937" s="235">
        <v>2</v>
      </c>
      <c r="E937" s="48" t="s">
        <v>1051</v>
      </c>
      <c r="F937" s="48" t="s">
        <v>1038</v>
      </c>
      <c r="G937" s="48" t="s">
        <v>1025</v>
      </c>
      <c r="H937" s="48" t="s">
        <v>1023</v>
      </c>
      <c r="I937" s="48" t="s">
        <v>913</v>
      </c>
      <c r="J937" s="236">
        <v>111.11111</v>
      </c>
      <c r="K937" s="236">
        <v>111.11111</v>
      </c>
      <c r="L937" s="236" t="s">
        <v>4</v>
      </c>
      <c r="M937" s="236" t="s">
        <v>4</v>
      </c>
      <c r="N937" s="236" t="s">
        <v>4</v>
      </c>
      <c r="O937" s="236" t="s">
        <v>4</v>
      </c>
      <c r="P937" s="236" t="s">
        <v>4</v>
      </c>
      <c r="Q937" s="236" t="s">
        <v>4</v>
      </c>
      <c r="R937" s="236" t="s">
        <v>4</v>
      </c>
      <c r="S937" s="236" t="s">
        <v>4</v>
      </c>
      <c r="T937" s="236" t="s">
        <v>4</v>
      </c>
      <c r="U937" s="236" t="s">
        <v>4</v>
      </c>
      <c r="V937" s="236" t="s">
        <v>4</v>
      </c>
      <c r="W937" s="236" t="s">
        <v>4</v>
      </c>
      <c r="X937" s="291">
        <v>111.11111</v>
      </c>
      <c r="Y937" s="236">
        <v>111.11111</v>
      </c>
    </row>
    <row r="938" spans="1:25">
      <c r="A938" s="32" t="s">
        <v>19</v>
      </c>
      <c r="B938" s="32" t="s">
        <v>32</v>
      </c>
      <c r="C938" s="328" t="s">
        <v>1053</v>
      </c>
      <c r="D938" s="235">
        <v>3</v>
      </c>
      <c r="E938" s="48" t="s">
        <v>1053</v>
      </c>
      <c r="F938" s="48" t="s">
        <v>1038</v>
      </c>
      <c r="G938" s="48" t="s">
        <v>1025</v>
      </c>
      <c r="H938" s="48" t="s">
        <v>1023</v>
      </c>
      <c r="I938" s="48" t="s">
        <v>913</v>
      </c>
      <c r="J938" s="236" t="s">
        <v>4</v>
      </c>
      <c r="K938" s="236" t="s">
        <v>4</v>
      </c>
      <c r="L938" s="236">
        <v>76.744188202247187</v>
      </c>
      <c r="M938" s="236">
        <v>76.744190000000003</v>
      </c>
      <c r="N938" s="236" t="s">
        <v>4</v>
      </c>
      <c r="O938" s="236" t="s">
        <v>4</v>
      </c>
      <c r="P938" s="236" t="s">
        <v>4</v>
      </c>
      <c r="Q938" s="236" t="s">
        <v>4</v>
      </c>
      <c r="R938" s="236" t="s">
        <v>4</v>
      </c>
      <c r="S938" s="236" t="s">
        <v>4</v>
      </c>
      <c r="T938" s="236" t="s">
        <v>4</v>
      </c>
      <c r="U938" s="236" t="s">
        <v>4</v>
      </c>
      <c r="V938" s="236" t="s">
        <v>4</v>
      </c>
      <c r="W938" s="236" t="s">
        <v>4</v>
      </c>
      <c r="X938" s="291">
        <v>76.744188202247187</v>
      </c>
      <c r="Y938" s="236">
        <v>76.744190000000003</v>
      </c>
    </row>
    <row r="939" spans="1:25">
      <c r="A939" s="32" t="s">
        <v>23</v>
      </c>
      <c r="B939" s="32" t="s">
        <v>32</v>
      </c>
      <c r="C939" s="328" t="s">
        <v>1054</v>
      </c>
      <c r="D939" s="235">
        <v>3</v>
      </c>
      <c r="E939" s="48" t="s">
        <v>1053</v>
      </c>
      <c r="F939" s="48" t="s">
        <v>1038</v>
      </c>
      <c r="G939" s="48" t="s">
        <v>1025</v>
      </c>
      <c r="H939" s="48" t="s">
        <v>1023</v>
      </c>
      <c r="I939" s="48" t="s">
        <v>913</v>
      </c>
      <c r="J939" s="236">
        <v>76.744188202247187</v>
      </c>
      <c r="K939" s="236">
        <v>76.744190000000003</v>
      </c>
      <c r="L939" s="236" t="s">
        <v>4</v>
      </c>
      <c r="M939" s="236" t="s">
        <v>4</v>
      </c>
      <c r="N939" s="236" t="s">
        <v>4</v>
      </c>
      <c r="O939" s="236" t="s">
        <v>4</v>
      </c>
      <c r="P939" s="236" t="s">
        <v>4</v>
      </c>
      <c r="Q939" s="236" t="s">
        <v>4</v>
      </c>
      <c r="R939" s="236" t="s">
        <v>4</v>
      </c>
      <c r="S939" s="236" t="s">
        <v>4</v>
      </c>
      <c r="T939" s="236" t="s">
        <v>4</v>
      </c>
      <c r="U939" s="236" t="s">
        <v>4</v>
      </c>
      <c r="V939" s="236" t="s">
        <v>4</v>
      </c>
      <c r="W939" s="236" t="s">
        <v>4</v>
      </c>
      <c r="X939" s="291">
        <v>76.744188202247187</v>
      </c>
      <c r="Y939" s="236">
        <v>76.744190000000003</v>
      </c>
    </row>
    <row r="940" spans="1:25">
      <c r="A940" s="32" t="s">
        <v>19</v>
      </c>
      <c r="B940" s="32" t="s">
        <v>32</v>
      </c>
      <c r="C940" s="328" t="s">
        <v>1055</v>
      </c>
      <c r="D940" s="235">
        <v>4</v>
      </c>
      <c r="E940" s="48" t="s">
        <v>1055</v>
      </c>
      <c r="F940" s="48" t="s">
        <v>1038</v>
      </c>
      <c r="G940" s="48" t="s">
        <v>1025</v>
      </c>
      <c r="H940" s="48" t="s">
        <v>1023</v>
      </c>
      <c r="I940" s="48" t="s">
        <v>913</v>
      </c>
      <c r="J940" s="236" t="s">
        <v>4</v>
      </c>
      <c r="K940" s="236" t="s">
        <v>4</v>
      </c>
      <c r="L940" s="236">
        <v>65.75908313658374</v>
      </c>
      <c r="M940" s="236">
        <v>65.759079999999997</v>
      </c>
      <c r="N940" s="236" t="s">
        <v>4</v>
      </c>
      <c r="O940" s="236" t="s">
        <v>4</v>
      </c>
      <c r="P940" s="236" t="s">
        <v>4</v>
      </c>
      <c r="Q940" s="236" t="s">
        <v>4</v>
      </c>
      <c r="R940" s="236" t="s">
        <v>4</v>
      </c>
      <c r="S940" s="236" t="s">
        <v>4</v>
      </c>
      <c r="T940" s="236" t="s">
        <v>4</v>
      </c>
      <c r="U940" s="236" t="s">
        <v>4</v>
      </c>
      <c r="V940" s="236" t="s">
        <v>4</v>
      </c>
      <c r="W940" s="236" t="s">
        <v>4</v>
      </c>
      <c r="X940" s="291">
        <v>65.75908313658374</v>
      </c>
      <c r="Y940" s="236">
        <v>65.759079999999997</v>
      </c>
    </row>
    <row r="941" spans="1:25">
      <c r="A941" s="32" t="s">
        <v>23</v>
      </c>
      <c r="B941" s="32" t="s">
        <v>32</v>
      </c>
      <c r="C941" s="328" t="s">
        <v>1056</v>
      </c>
      <c r="D941" s="235">
        <v>2</v>
      </c>
      <c r="E941" s="48" t="s">
        <v>1055</v>
      </c>
      <c r="F941" s="48" t="s">
        <v>1038</v>
      </c>
      <c r="G941" s="48" t="s">
        <v>1025</v>
      </c>
      <c r="H941" s="48" t="s">
        <v>1023</v>
      </c>
      <c r="I941" s="48" t="s">
        <v>913</v>
      </c>
      <c r="J941" s="236">
        <v>50.724636666666669</v>
      </c>
      <c r="K941" s="236">
        <v>50.724640000000001</v>
      </c>
      <c r="L941" s="236" t="s">
        <v>4</v>
      </c>
      <c r="M941" s="236" t="s">
        <v>4</v>
      </c>
      <c r="N941" s="236" t="s">
        <v>4</v>
      </c>
      <c r="O941" s="236" t="s">
        <v>4</v>
      </c>
      <c r="P941" s="236" t="s">
        <v>4</v>
      </c>
      <c r="Q941" s="236" t="s">
        <v>4</v>
      </c>
      <c r="R941" s="236" t="s">
        <v>4</v>
      </c>
      <c r="S941" s="236" t="s">
        <v>4</v>
      </c>
      <c r="T941" s="236" t="s">
        <v>4</v>
      </c>
      <c r="U941" s="236" t="s">
        <v>4</v>
      </c>
      <c r="V941" s="236" t="s">
        <v>4</v>
      </c>
      <c r="W941" s="236" t="s">
        <v>4</v>
      </c>
      <c r="X941" s="291">
        <v>50.724636666666669</v>
      </c>
      <c r="Y941" s="236">
        <v>50.724640000000001</v>
      </c>
    </row>
    <row r="942" spans="1:25">
      <c r="A942" s="32" t="s">
        <v>23</v>
      </c>
      <c r="B942" s="32" t="s">
        <v>32</v>
      </c>
      <c r="C942" s="328" t="s">
        <v>1057</v>
      </c>
      <c r="D942" s="235">
        <v>2</v>
      </c>
      <c r="E942" s="48" t="s">
        <v>1055</v>
      </c>
      <c r="F942" s="48" t="s">
        <v>1038</v>
      </c>
      <c r="G942" s="48" t="s">
        <v>1025</v>
      </c>
      <c r="H942" s="48" t="s">
        <v>1023</v>
      </c>
      <c r="I942" s="48" t="s">
        <v>913</v>
      </c>
      <c r="J942" s="236">
        <v>85.249639999999985</v>
      </c>
      <c r="K942" s="236">
        <v>85.249639999999999</v>
      </c>
      <c r="L942" s="236" t="s">
        <v>4</v>
      </c>
      <c r="M942" s="236" t="s">
        <v>4</v>
      </c>
      <c r="N942" s="236" t="s">
        <v>4</v>
      </c>
      <c r="O942" s="236" t="s">
        <v>4</v>
      </c>
      <c r="P942" s="236" t="s">
        <v>4</v>
      </c>
      <c r="Q942" s="236" t="s">
        <v>4</v>
      </c>
      <c r="R942" s="236" t="s">
        <v>4</v>
      </c>
      <c r="S942" s="236" t="s">
        <v>4</v>
      </c>
      <c r="T942" s="236" t="s">
        <v>4</v>
      </c>
      <c r="U942" s="236" t="s">
        <v>4</v>
      </c>
      <c r="V942" s="236" t="s">
        <v>4</v>
      </c>
      <c r="W942" s="236" t="s">
        <v>4</v>
      </c>
      <c r="X942" s="291">
        <v>85.249639999999985</v>
      </c>
      <c r="Y942" s="236">
        <v>85.249639999999999</v>
      </c>
    </row>
    <row r="943" spans="1:25">
      <c r="A943" s="32" t="s">
        <v>19</v>
      </c>
      <c r="B943" s="32" t="s">
        <v>32</v>
      </c>
      <c r="C943" s="328" t="s">
        <v>1058</v>
      </c>
      <c r="D943" s="235">
        <v>3</v>
      </c>
      <c r="E943" s="48" t="s">
        <v>1058</v>
      </c>
      <c r="F943" s="48" t="s">
        <v>1038</v>
      </c>
      <c r="G943" s="48" t="s">
        <v>1025</v>
      </c>
      <c r="H943" s="48" t="s">
        <v>1023</v>
      </c>
      <c r="I943" s="48" t="s">
        <v>913</v>
      </c>
      <c r="J943" s="236" t="s">
        <v>4</v>
      </c>
      <c r="K943" s="236" t="s">
        <v>4</v>
      </c>
      <c r="L943" s="236">
        <v>104.07888964815891</v>
      </c>
      <c r="M943" s="236">
        <v>104.07889</v>
      </c>
      <c r="N943" s="236" t="s">
        <v>4</v>
      </c>
      <c r="O943" s="236" t="s">
        <v>4</v>
      </c>
      <c r="P943" s="236" t="s">
        <v>4</v>
      </c>
      <c r="Q943" s="236" t="s">
        <v>4</v>
      </c>
      <c r="R943" s="236" t="s">
        <v>4</v>
      </c>
      <c r="S943" s="236" t="s">
        <v>4</v>
      </c>
      <c r="T943" s="236" t="s">
        <v>4</v>
      </c>
      <c r="U943" s="236" t="s">
        <v>4</v>
      </c>
      <c r="V943" s="236" t="s">
        <v>4</v>
      </c>
      <c r="W943" s="236" t="s">
        <v>4</v>
      </c>
      <c r="X943" s="291">
        <v>104.07888964815891</v>
      </c>
      <c r="Y943" s="236">
        <v>104.07889</v>
      </c>
    </row>
    <row r="944" spans="1:25">
      <c r="A944" s="32" t="s">
        <v>23</v>
      </c>
      <c r="B944" s="32" t="s">
        <v>32</v>
      </c>
      <c r="C944" s="328" t="s">
        <v>1059</v>
      </c>
      <c r="D944" s="235">
        <v>3</v>
      </c>
      <c r="E944" s="48" t="s">
        <v>1058</v>
      </c>
      <c r="F944" s="48" t="s">
        <v>1038</v>
      </c>
      <c r="G944" s="48" t="s">
        <v>1025</v>
      </c>
      <c r="H944" s="48" t="s">
        <v>1023</v>
      </c>
      <c r="I944" s="48" t="s">
        <v>913</v>
      </c>
      <c r="J944" s="236">
        <v>104.07888964815891</v>
      </c>
      <c r="K944" s="236">
        <v>104.07889</v>
      </c>
      <c r="L944" s="236" t="s">
        <v>4</v>
      </c>
      <c r="M944" s="236" t="s">
        <v>4</v>
      </c>
      <c r="N944" s="236" t="s">
        <v>4</v>
      </c>
      <c r="O944" s="236" t="s">
        <v>4</v>
      </c>
      <c r="P944" s="236" t="s">
        <v>4</v>
      </c>
      <c r="Q944" s="236" t="s">
        <v>4</v>
      </c>
      <c r="R944" s="236" t="s">
        <v>4</v>
      </c>
      <c r="S944" s="236" t="s">
        <v>4</v>
      </c>
      <c r="T944" s="236" t="s">
        <v>4</v>
      </c>
      <c r="U944" s="236" t="s">
        <v>4</v>
      </c>
      <c r="V944" s="236" t="s">
        <v>4</v>
      </c>
      <c r="W944" s="236" t="s">
        <v>4</v>
      </c>
      <c r="X944" s="291">
        <v>104.07888964815891</v>
      </c>
      <c r="Y944" s="236">
        <v>104.07889</v>
      </c>
    </row>
    <row r="945" spans="1:25">
      <c r="A945" s="32" t="s">
        <v>19</v>
      </c>
      <c r="B945" s="32" t="s">
        <v>32</v>
      </c>
      <c r="C945" s="328" t="s">
        <v>1060</v>
      </c>
      <c r="D945" s="235">
        <v>2</v>
      </c>
      <c r="E945" s="48" t="s">
        <v>1060</v>
      </c>
      <c r="F945" s="48" t="s">
        <v>1038</v>
      </c>
      <c r="G945" s="48" t="s">
        <v>1025</v>
      </c>
      <c r="H945" s="48" t="s">
        <v>1023</v>
      </c>
      <c r="I945" s="48" t="s">
        <v>913</v>
      </c>
      <c r="J945" s="236" t="s">
        <v>4</v>
      </c>
      <c r="K945" s="236" t="s">
        <v>4</v>
      </c>
      <c r="L945" s="236">
        <v>126.44032615479453</v>
      </c>
      <c r="M945" s="236">
        <v>126.44033</v>
      </c>
      <c r="N945" s="236" t="s">
        <v>4</v>
      </c>
      <c r="O945" s="236" t="s">
        <v>4</v>
      </c>
      <c r="P945" s="236" t="s">
        <v>4</v>
      </c>
      <c r="Q945" s="236" t="s">
        <v>4</v>
      </c>
      <c r="R945" s="236" t="s">
        <v>4</v>
      </c>
      <c r="S945" s="236" t="s">
        <v>4</v>
      </c>
      <c r="T945" s="236" t="s">
        <v>4</v>
      </c>
      <c r="U945" s="236" t="s">
        <v>4</v>
      </c>
      <c r="V945" s="236" t="s">
        <v>4</v>
      </c>
      <c r="W945" s="236" t="s">
        <v>4</v>
      </c>
      <c r="X945" s="291">
        <v>126.44032615479453</v>
      </c>
      <c r="Y945" s="236">
        <v>126.44033</v>
      </c>
    </row>
    <row r="946" spans="1:25">
      <c r="A946" s="32" t="s">
        <v>23</v>
      </c>
      <c r="B946" s="32" t="s">
        <v>32</v>
      </c>
      <c r="C946" s="328" t="s">
        <v>1061</v>
      </c>
      <c r="D946" s="235">
        <v>1.41421</v>
      </c>
      <c r="E946" s="48" t="s">
        <v>1060</v>
      </c>
      <c r="F946" s="48" t="s">
        <v>1038</v>
      </c>
      <c r="G946" s="48" t="s">
        <v>1025</v>
      </c>
      <c r="H946" s="48" t="s">
        <v>1023</v>
      </c>
      <c r="I946" s="48" t="s">
        <v>913</v>
      </c>
      <c r="J946" s="236">
        <v>120.68965289876036</v>
      </c>
      <c r="K946" s="236">
        <v>120.68965</v>
      </c>
      <c r="L946" s="236" t="s">
        <v>4</v>
      </c>
      <c r="M946" s="236" t="s">
        <v>4</v>
      </c>
      <c r="N946" s="236" t="s">
        <v>4</v>
      </c>
      <c r="O946" s="236" t="s">
        <v>4</v>
      </c>
      <c r="P946" s="236" t="s">
        <v>4</v>
      </c>
      <c r="Q946" s="236" t="s">
        <v>4</v>
      </c>
      <c r="R946" s="236" t="s">
        <v>4</v>
      </c>
      <c r="S946" s="236" t="s">
        <v>4</v>
      </c>
      <c r="T946" s="236" t="s">
        <v>4</v>
      </c>
      <c r="U946" s="236" t="s">
        <v>4</v>
      </c>
      <c r="V946" s="236" t="s">
        <v>4</v>
      </c>
      <c r="W946" s="236" t="s">
        <v>4</v>
      </c>
      <c r="X946" s="291">
        <v>120.68965289876036</v>
      </c>
      <c r="Y946" s="236">
        <v>120.68965</v>
      </c>
    </row>
    <row r="947" spans="1:25">
      <c r="A947" s="32" t="s">
        <v>23</v>
      </c>
      <c r="B947" s="32" t="s">
        <v>32</v>
      </c>
      <c r="C947" s="328" t="s">
        <v>1062</v>
      </c>
      <c r="D947" s="235">
        <v>1.41421</v>
      </c>
      <c r="E947" s="48" t="s">
        <v>1060</v>
      </c>
      <c r="F947" s="48" t="s">
        <v>1038</v>
      </c>
      <c r="G947" s="48" t="s">
        <v>1025</v>
      </c>
      <c r="H947" s="48" t="s">
        <v>1023</v>
      </c>
      <c r="I947" s="48" t="s">
        <v>913</v>
      </c>
      <c r="J947" s="236">
        <v>132.46501000000001</v>
      </c>
      <c r="K947" s="236">
        <v>132.46501000000001</v>
      </c>
      <c r="L947" s="236" t="s">
        <v>4</v>
      </c>
      <c r="M947" s="236" t="s">
        <v>4</v>
      </c>
      <c r="N947" s="236" t="s">
        <v>4</v>
      </c>
      <c r="O947" s="236" t="s">
        <v>4</v>
      </c>
      <c r="P947" s="236" t="s">
        <v>4</v>
      </c>
      <c r="Q947" s="236" t="s">
        <v>4</v>
      </c>
      <c r="R947" s="236" t="s">
        <v>4</v>
      </c>
      <c r="S947" s="236" t="s">
        <v>4</v>
      </c>
      <c r="T947" s="236" t="s">
        <v>4</v>
      </c>
      <c r="U947" s="236" t="s">
        <v>4</v>
      </c>
      <c r="V947" s="236" t="s">
        <v>4</v>
      </c>
      <c r="W947" s="236" t="s">
        <v>4</v>
      </c>
      <c r="X947" s="291">
        <v>132.46501000000001</v>
      </c>
      <c r="Y947" s="236">
        <v>132.46501000000001</v>
      </c>
    </row>
    <row r="948" spans="1:25">
      <c r="A948" s="32" t="s">
        <v>10</v>
      </c>
      <c r="B948" s="32" t="s">
        <v>4</v>
      </c>
      <c r="C948" s="328" t="s">
        <v>1063</v>
      </c>
      <c r="D948" s="235">
        <v>10</v>
      </c>
      <c r="E948" s="48" t="s">
        <v>4</v>
      </c>
      <c r="F948" s="48" t="s">
        <v>4</v>
      </c>
      <c r="G948" s="48" t="s">
        <v>4</v>
      </c>
      <c r="H948" s="48" t="s">
        <v>1063</v>
      </c>
      <c r="I948" s="48" t="s">
        <v>913</v>
      </c>
      <c r="J948" s="236" t="s">
        <v>4</v>
      </c>
      <c r="K948" s="236" t="s">
        <v>4</v>
      </c>
      <c r="L948" s="236" t="s">
        <v>4</v>
      </c>
      <c r="M948" s="236" t="s">
        <v>4</v>
      </c>
      <c r="N948" s="236" t="s">
        <v>4</v>
      </c>
      <c r="O948" s="236" t="s">
        <v>4</v>
      </c>
      <c r="P948" s="236" t="s">
        <v>4</v>
      </c>
      <c r="Q948" s="236" t="s">
        <v>4</v>
      </c>
      <c r="R948" s="236">
        <v>109.84482798512435</v>
      </c>
      <c r="S948" s="236">
        <v>109.84483</v>
      </c>
      <c r="T948" s="236" t="s">
        <v>4</v>
      </c>
      <c r="U948" s="236" t="s">
        <v>4</v>
      </c>
      <c r="V948" s="236" t="s">
        <v>4</v>
      </c>
      <c r="W948" s="236" t="s">
        <v>4</v>
      </c>
      <c r="X948" s="291">
        <v>109.84482798512435</v>
      </c>
      <c r="Y948" s="236">
        <v>109.84483</v>
      </c>
    </row>
    <row r="949" spans="1:25">
      <c r="A949" s="32" t="s">
        <v>13</v>
      </c>
      <c r="B949" s="32" t="s">
        <v>4</v>
      </c>
      <c r="C949" s="328" t="s">
        <v>1065</v>
      </c>
      <c r="D949" s="235">
        <v>2</v>
      </c>
      <c r="E949" s="48" t="s">
        <v>4</v>
      </c>
      <c r="F949" s="48" t="s">
        <v>4</v>
      </c>
      <c r="G949" s="48" t="s">
        <v>1065</v>
      </c>
      <c r="H949" s="48" t="s">
        <v>1063</v>
      </c>
      <c r="I949" s="48" t="s">
        <v>913</v>
      </c>
      <c r="J949" s="236" t="s">
        <v>4</v>
      </c>
      <c r="K949" s="236" t="s">
        <v>4</v>
      </c>
      <c r="L949" s="236" t="s">
        <v>4</v>
      </c>
      <c r="M949" s="236" t="s">
        <v>4</v>
      </c>
      <c r="N949" s="236" t="s">
        <v>4</v>
      </c>
      <c r="O949" s="236" t="s">
        <v>4</v>
      </c>
      <c r="P949" s="236">
        <v>111.01357187869117</v>
      </c>
      <c r="Q949" s="236">
        <v>111.01357</v>
      </c>
      <c r="R949" s="236" t="s">
        <v>4</v>
      </c>
      <c r="S949" s="236" t="s">
        <v>4</v>
      </c>
      <c r="T949" s="236" t="s">
        <v>4</v>
      </c>
      <c r="U949" s="236" t="s">
        <v>4</v>
      </c>
      <c r="V949" s="236" t="s">
        <v>4</v>
      </c>
      <c r="W949" s="236" t="s">
        <v>4</v>
      </c>
      <c r="X949" s="291">
        <v>111.01357187869117</v>
      </c>
      <c r="Y949" s="236">
        <v>111.01357</v>
      </c>
    </row>
    <row r="950" spans="1:25">
      <c r="A950" s="32" t="s">
        <v>16</v>
      </c>
      <c r="B950" s="32" t="s">
        <v>4</v>
      </c>
      <c r="C950" s="328" t="s">
        <v>1067</v>
      </c>
      <c r="D950" s="235">
        <v>2</v>
      </c>
      <c r="E950" s="48" t="s">
        <v>4</v>
      </c>
      <c r="F950" s="48" t="s">
        <v>1067</v>
      </c>
      <c r="G950" s="48" t="s">
        <v>1065</v>
      </c>
      <c r="H950" s="48" t="s">
        <v>1063</v>
      </c>
      <c r="I950" s="48" t="s">
        <v>913</v>
      </c>
      <c r="J950" s="236" t="s">
        <v>4</v>
      </c>
      <c r="K950" s="236" t="s">
        <v>4</v>
      </c>
      <c r="L950" s="236" t="s">
        <v>4</v>
      </c>
      <c r="M950" s="236" t="s">
        <v>4</v>
      </c>
      <c r="N950" s="236">
        <v>111.01357187869117</v>
      </c>
      <c r="O950" s="236">
        <v>111.01357</v>
      </c>
      <c r="P950" s="236" t="s">
        <v>4</v>
      </c>
      <c r="Q950" s="236" t="s">
        <v>4</v>
      </c>
      <c r="R950" s="236" t="s">
        <v>4</v>
      </c>
      <c r="S950" s="236" t="s">
        <v>4</v>
      </c>
      <c r="T950" s="236" t="s">
        <v>4</v>
      </c>
      <c r="U950" s="236" t="s">
        <v>4</v>
      </c>
      <c r="V950" s="236" t="s">
        <v>4</v>
      </c>
      <c r="W950" s="236" t="s">
        <v>4</v>
      </c>
      <c r="X950" s="291">
        <v>111.01357187869117</v>
      </c>
      <c r="Y950" s="236">
        <v>111.01357</v>
      </c>
    </row>
    <row r="951" spans="1:25">
      <c r="A951" s="32" t="s">
        <v>19</v>
      </c>
      <c r="B951" s="32" t="s">
        <v>32</v>
      </c>
      <c r="C951" s="328" t="s">
        <v>1069</v>
      </c>
      <c r="D951" s="235">
        <v>2</v>
      </c>
      <c r="E951" s="48" t="s">
        <v>1069</v>
      </c>
      <c r="F951" s="48" t="s">
        <v>1067</v>
      </c>
      <c r="G951" s="48" t="s">
        <v>1065</v>
      </c>
      <c r="H951" s="48" t="s">
        <v>1063</v>
      </c>
      <c r="I951" s="48" t="s">
        <v>913</v>
      </c>
      <c r="J951" s="236" t="s">
        <v>4</v>
      </c>
      <c r="K951" s="236" t="s">
        <v>4</v>
      </c>
      <c r="L951" s="236">
        <v>111.01357187869117</v>
      </c>
      <c r="M951" s="236">
        <v>111.01357</v>
      </c>
      <c r="N951" s="236" t="s">
        <v>4</v>
      </c>
      <c r="O951" s="236" t="s">
        <v>4</v>
      </c>
      <c r="P951" s="236" t="s">
        <v>4</v>
      </c>
      <c r="Q951" s="236" t="s">
        <v>4</v>
      </c>
      <c r="R951" s="236" t="s">
        <v>4</v>
      </c>
      <c r="S951" s="236" t="s">
        <v>4</v>
      </c>
      <c r="T951" s="236" t="s">
        <v>4</v>
      </c>
      <c r="U951" s="236" t="s">
        <v>4</v>
      </c>
      <c r="V951" s="236" t="s">
        <v>4</v>
      </c>
      <c r="W951" s="236" t="s">
        <v>4</v>
      </c>
      <c r="X951" s="291">
        <v>111.01357187869117</v>
      </c>
      <c r="Y951" s="236">
        <v>111.01357</v>
      </c>
    </row>
    <row r="952" spans="1:25">
      <c r="A952" s="32" t="s">
        <v>23</v>
      </c>
      <c r="B952" s="32" t="s">
        <v>32</v>
      </c>
      <c r="C952" s="328" t="s">
        <v>1070</v>
      </c>
      <c r="D952" s="235">
        <v>2</v>
      </c>
      <c r="E952" s="48" t="s">
        <v>1069</v>
      </c>
      <c r="F952" s="48" t="s">
        <v>1067</v>
      </c>
      <c r="G952" s="48" t="s">
        <v>1065</v>
      </c>
      <c r="H952" s="48" t="s">
        <v>1063</v>
      </c>
      <c r="I952" s="48" t="s">
        <v>913</v>
      </c>
      <c r="J952" s="236">
        <v>111.01357187869117</v>
      </c>
      <c r="K952" s="236">
        <v>111.01357</v>
      </c>
      <c r="L952" s="236" t="s">
        <v>4</v>
      </c>
      <c r="M952" s="236" t="s">
        <v>4</v>
      </c>
      <c r="N952" s="236" t="s">
        <v>4</v>
      </c>
      <c r="O952" s="236" t="s">
        <v>4</v>
      </c>
      <c r="P952" s="236" t="s">
        <v>4</v>
      </c>
      <c r="Q952" s="236" t="s">
        <v>4</v>
      </c>
      <c r="R952" s="236" t="s">
        <v>4</v>
      </c>
      <c r="S952" s="236" t="s">
        <v>4</v>
      </c>
      <c r="T952" s="236" t="s">
        <v>4</v>
      </c>
      <c r="U952" s="236" t="s">
        <v>4</v>
      </c>
      <c r="V952" s="236" t="s">
        <v>4</v>
      </c>
      <c r="W952" s="236" t="s">
        <v>4</v>
      </c>
      <c r="X952" s="291">
        <v>111.01357187869117</v>
      </c>
      <c r="Y952" s="236">
        <v>111.01357</v>
      </c>
    </row>
    <row r="953" spans="1:25">
      <c r="A953" s="32" t="s">
        <v>13</v>
      </c>
      <c r="B953" s="32" t="s">
        <v>4</v>
      </c>
      <c r="C953" s="328" t="s">
        <v>1071</v>
      </c>
      <c r="D953" s="235">
        <v>8</v>
      </c>
      <c r="E953" s="48" t="s">
        <v>4</v>
      </c>
      <c r="F953" s="48" t="s">
        <v>4</v>
      </c>
      <c r="G953" s="48" t="s">
        <v>1071</v>
      </c>
      <c r="H953" s="48" t="s">
        <v>1063</v>
      </c>
      <c r="I953" s="48" t="s">
        <v>913</v>
      </c>
      <c r="J953" s="236" t="s">
        <v>4</v>
      </c>
      <c r="K953" s="236" t="s">
        <v>4</v>
      </c>
      <c r="L953" s="236" t="s">
        <v>4</v>
      </c>
      <c r="M953" s="236" t="s">
        <v>4</v>
      </c>
      <c r="N953" s="236" t="s">
        <v>4</v>
      </c>
      <c r="O953" s="236" t="s">
        <v>4</v>
      </c>
      <c r="P953" s="236">
        <v>109.55264201173266</v>
      </c>
      <c r="Q953" s="236">
        <v>109.55264</v>
      </c>
      <c r="R953" s="236" t="s">
        <v>4</v>
      </c>
      <c r="S953" s="236" t="s">
        <v>4</v>
      </c>
      <c r="T953" s="236" t="s">
        <v>4</v>
      </c>
      <c r="U953" s="236" t="s">
        <v>4</v>
      </c>
      <c r="V953" s="236" t="s">
        <v>4</v>
      </c>
      <c r="W953" s="236" t="s">
        <v>4</v>
      </c>
      <c r="X953" s="291">
        <v>109.55264201173266</v>
      </c>
      <c r="Y953" s="236">
        <v>109.55264</v>
      </c>
    </row>
    <row r="954" spans="1:25">
      <c r="A954" s="32" t="s">
        <v>16</v>
      </c>
      <c r="B954" s="32" t="s">
        <v>4</v>
      </c>
      <c r="C954" s="328" t="s">
        <v>1073</v>
      </c>
      <c r="D954" s="235">
        <v>8</v>
      </c>
      <c r="E954" s="48" t="s">
        <v>4</v>
      </c>
      <c r="F954" s="48" t="s">
        <v>1073</v>
      </c>
      <c r="G954" s="48" t="s">
        <v>1071</v>
      </c>
      <c r="H954" s="48" t="s">
        <v>1063</v>
      </c>
      <c r="I954" s="48" t="s">
        <v>913</v>
      </c>
      <c r="J954" s="236" t="s">
        <v>4</v>
      </c>
      <c r="K954" s="236" t="s">
        <v>4</v>
      </c>
      <c r="L954" s="236" t="s">
        <v>4</v>
      </c>
      <c r="M954" s="236" t="s">
        <v>4</v>
      </c>
      <c r="N954" s="236">
        <v>109.55264201173266</v>
      </c>
      <c r="O954" s="236">
        <v>109.55264</v>
      </c>
      <c r="P954" s="236" t="s">
        <v>4</v>
      </c>
      <c r="Q954" s="236" t="s">
        <v>4</v>
      </c>
      <c r="R954" s="236" t="s">
        <v>4</v>
      </c>
      <c r="S954" s="236" t="s">
        <v>4</v>
      </c>
      <c r="T954" s="236" t="s">
        <v>4</v>
      </c>
      <c r="U954" s="236" t="s">
        <v>4</v>
      </c>
      <c r="V954" s="236" t="s">
        <v>4</v>
      </c>
      <c r="W954" s="236" t="s">
        <v>4</v>
      </c>
      <c r="X954" s="291">
        <v>109.55264201173266</v>
      </c>
      <c r="Y954" s="236">
        <v>109.55264</v>
      </c>
    </row>
    <row r="955" spans="1:25">
      <c r="A955" s="32" t="s">
        <v>19</v>
      </c>
      <c r="B955" s="32" t="s">
        <v>32</v>
      </c>
      <c r="C955" s="328" t="s">
        <v>1074</v>
      </c>
      <c r="D955" s="235">
        <v>8</v>
      </c>
      <c r="E955" s="48" t="s">
        <v>1074</v>
      </c>
      <c r="F955" s="48" t="s">
        <v>1073</v>
      </c>
      <c r="G955" s="48" t="s">
        <v>1071</v>
      </c>
      <c r="H955" s="48" t="s">
        <v>1063</v>
      </c>
      <c r="I955" s="48" t="s">
        <v>913</v>
      </c>
      <c r="J955" s="236" t="s">
        <v>4</v>
      </c>
      <c r="K955" s="236" t="s">
        <v>4</v>
      </c>
      <c r="L955" s="236">
        <v>109.55264201173266</v>
      </c>
      <c r="M955" s="236">
        <v>109.55264</v>
      </c>
      <c r="N955" s="236" t="s">
        <v>4</v>
      </c>
      <c r="O955" s="236" t="s">
        <v>4</v>
      </c>
      <c r="P955" s="236" t="s">
        <v>4</v>
      </c>
      <c r="Q955" s="236" t="s">
        <v>4</v>
      </c>
      <c r="R955" s="236" t="s">
        <v>4</v>
      </c>
      <c r="S955" s="236" t="s">
        <v>4</v>
      </c>
      <c r="T955" s="236" t="s">
        <v>4</v>
      </c>
      <c r="U955" s="236" t="s">
        <v>4</v>
      </c>
      <c r="V955" s="236" t="s">
        <v>4</v>
      </c>
      <c r="W955" s="236" t="s">
        <v>4</v>
      </c>
      <c r="X955" s="291">
        <v>109.55264201173266</v>
      </c>
      <c r="Y955" s="236">
        <v>109.55264</v>
      </c>
    </row>
    <row r="956" spans="1:25">
      <c r="A956" s="32" t="s">
        <v>23</v>
      </c>
      <c r="B956" s="32" t="s">
        <v>32</v>
      </c>
      <c r="C956" s="328" t="s">
        <v>1075</v>
      </c>
      <c r="D956" s="235">
        <v>1.29684</v>
      </c>
      <c r="E956" s="48" t="s">
        <v>1074</v>
      </c>
      <c r="F956" s="48" t="s">
        <v>1073</v>
      </c>
      <c r="G956" s="48" t="s">
        <v>1071</v>
      </c>
      <c r="H956" s="48" t="s">
        <v>1063</v>
      </c>
      <c r="I956" s="48" t="s">
        <v>913</v>
      </c>
      <c r="J956" s="236">
        <v>116.2098087204287</v>
      </c>
      <c r="K956" s="236">
        <v>116.20981</v>
      </c>
      <c r="L956" s="236" t="s">
        <v>4</v>
      </c>
      <c r="M956" s="236" t="s">
        <v>4</v>
      </c>
      <c r="N956" s="236" t="s">
        <v>4</v>
      </c>
      <c r="O956" s="236" t="s">
        <v>4</v>
      </c>
      <c r="P956" s="236" t="s">
        <v>4</v>
      </c>
      <c r="Q956" s="236" t="s">
        <v>4</v>
      </c>
      <c r="R956" s="236" t="s">
        <v>4</v>
      </c>
      <c r="S956" s="236" t="s">
        <v>4</v>
      </c>
      <c r="T956" s="236" t="s">
        <v>4</v>
      </c>
      <c r="U956" s="236" t="s">
        <v>4</v>
      </c>
      <c r="V956" s="236" t="s">
        <v>4</v>
      </c>
      <c r="W956" s="236" t="s">
        <v>4</v>
      </c>
      <c r="X956" s="291">
        <v>116.2098087204287</v>
      </c>
      <c r="Y956" s="236">
        <v>116.20981</v>
      </c>
    </row>
    <row r="957" spans="1:25">
      <c r="A957" s="32" t="s">
        <v>23</v>
      </c>
      <c r="B957" s="32" t="s">
        <v>32</v>
      </c>
      <c r="C957" s="328" t="s">
        <v>1076</v>
      </c>
      <c r="D957" s="235">
        <v>1.29684</v>
      </c>
      <c r="E957" s="48" t="s">
        <v>1074</v>
      </c>
      <c r="F957" s="48" t="s">
        <v>1073</v>
      </c>
      <c r="G957" s="48" t="s">
        <v>1071</v>
      </c>
      <c r="H957" s="48" t="s">
        <v>1063</v>
      </c>
      <c r="I957" s="48" t="s">
        <v>913</v>
      </c>
      <c r="J957" s="236">
        <v>88.11712989405153</v>
      </c>
      <c r="K957" s="236">
        <v>88.117130000000003</v>
      </c>
      <c r="L957" s="236" t="s">
        <v>4</v>
      </c>
      <c r="M957" s="236" t="s">
        <v>4</v>
      </c>
      <c r="N957" s="236" t="s">
        <v>4</v>
      </c>
      <c r="O957" s="236" t="s">
        <v>4</v>
      </c>
      <c r="P957" s="236" t="s">
        <v>4</v>
      </c>
      <c r="Q957" s="236" t="s">
        <v>4</v>
      </c>
      <c r="R957" s="236" t="s">
        <v>4</v>
      </c>
      <c r="S957" s="236" t="s">
        <v>4</v>
      </c>
      <c r="T957" s="236" t="s">
        <v>4</v>
      </c>
      <c r="U957" s="236" t="s">
        <v>4</v>
      </c>
      <c r="V957" s="236" t="s">
        <v>4</v>
      </c>
      <c r="W957" s="236" t="s">
        <v>4</v>
      </c>
      <c r="X957" s="291">
        <v>88.11712989405153</v>
      </c>
      <c r="Y957" s="236">
        <v>88.117130000000003</v>
      </c>
    </row>
    <row r="958" spans="1:25">
      <c r="A958" s="32" t="s">
        <v>23</v>
      </c>
      <c r="B958" s="32" t="s">
        <v>32</v>
      </c>
      <c r="C958" s="328" t="s">
        <v>1077</v>
      </c>
      <c r="D958" s="235">
        <v>1.29684</v>
      </c>
      <c r="E958" s="48" t="s">
        <v>1074</v>
      </c>
      <c r="F958" s="48" t="s">
        <v>1073</v>
      </c>
      <c r="G958" s="48" t="s">
        <v>1071</v>
      </c>
      <c r="H958" s="48" t="s">
        <v>1063</v>
      </c>
      <c r="I958" s="48" t="s">
        <v>913</v>
      </c>
      <c r="J958" s="236">
        <v>140.2521934812668</v>
      </c>
      <c r="K958" s="236">
        <v>140.25219000000001</v>
      </c>
      <c r="L958" s="236" t="s">
        <v>4</v>
      </c>
      <c r="M958" s="236" t="s">
        <v>4</v>
      </c>
      <c r="N958" s="236" t="s">
        <v>4</v>
      </c>
      <c r="O958" s="236" t="s">
        <v>4</v>
      </c>
      <c r="P958" s="236" t="s">
        <v>4</v>
      </c>
      <c r="Q958" s="236" t="s">
        <v>4</v>
      </c>
      <c r="R958" s="236" t="s">
        <v>4</v>
      </c>
      <c r="S958" s="236" t="s">
        <v>4</v>
      </c>
      <c r="T958" s="236" t="s">
        <v>4</v>
      </c>
      <c r="U958" s="236" t="s">
        <v>4</v>
      </c>
      <c r="V958" s="236" t="s">
        <v>4</v>
      </c>
      <c r="W958" s="236" t="s">
        <v>4</v>
      </c>
      <c r="X958" s="291">
        <v>140.2521934812668</v>
      </c>
      <c r="Y958" s="236">
        <v>140.25219000000001</v>
      </c>
    </row>
    <row r="959" spans="1:25">
      <c r="A959" s="32" t="s">
        <v>23</v>
      </c>
      <c r="B959" s="32" t="s">
        <v>32</v>
      </c>
      <c r="C959" s="328" t="s">
        <v>1078</v>
      </c>
      <c r="D959" s="235">
        <v>1.29684</v>
      </c>
      <c r="E959" s="48" t="s">
        <v>1074</v>
      </c>
      <c r="F959" s="48" t="s">
        <v>1073</v>
      </c>
      <c r="G959" s="48" t="s">
        <v>1071</v>
      </c>
      <c r="H959" s="48" t="s">
        <v>1063</v>
      </c>
      <c r="I959" s="48" t="s">
        <v>913</v>
      </c>
      <c r="J959" s="236">
        <v>139.11487944282521</v>
      </c>
      <c r="K959" s="236">
        <v>139.11488</v>
      </c>
      <c r="L959" s="236" t="s">
        <v>4</v>
      </c>
      <c r="M959" s="236" t="s">
        <v>4</v>
      </c>
      <c r="N959" s="236" t="s">
        <v>4</v>
      </c>
      <c r="O959" s="236" t="s">
        <v>4</v>
      </c>
      <c r="P959" s="236" t="s">
        <v>4</v>
      </c>
      <c r="Q959" s="236" t="s">
        <v>4</v>
      </c>
      <c r="R959" s="236" t="s">
        <v>4</v>
      </c>
      <c r="S959" s="236" t="s">
        <v>4</v>
      </c>
      <c r="T959" s="236" t="s">
        <v>4</v>
      </c>
      <c r="U959" s="236" t="s">
        <v>4</v>
      </c>
      <c r="V959" s="236" t="s">
        <v>4</v>
      </c>
      <c r="W959" s="236" t="s">
        <v>4</v>
      </c>
      <c r="X959" s="291">
        <v>139.11487944282521</v>
      </c>
      <c r="Y959" s="236">
        <v>139.11488</v>
      </c>
    </row>
    <row r="960" spans="1:25">
      <c r="A960" s="32" t="s">
        <v>23</v>
      </c>
      <c r="B960" s="32" t="s">
        <v>32</v>
      </c>
      <c r="C960" s="328" t="s">
        <v>1079</v>
      </c>
      <c r="D960" s="235">
        <v>1.29684</v>
      </c>
      <c r="E960" s="48" t="s">
        <v>1074</v>
      </c>
      <c r="F960" s="48" t="s">
        <v>1073</v>
      </c>
      <c r="G960" s="48" t="s">
        <v>1071</v>
      </c>
      <c r="H960" s="48" t="s">
        <v>1063</v>
      </c>
      <c r="I960" s="48" t="s">
        <v>913</v>
      </c>
      <c r="J960" s="236">
        <v>94.093730469784958</v>
      </c>
      <c r="K960" s="236">
        <v>94.093729999999994</v>
      </c>
      <c r="L960" s="236" t="s">
        <v>4</v>
      </c>
      <c r="M960" s="236" t="s">
        <v>4</v>
      </c>
      <c r="N960" s="236" t="s">
        <v>4</v>
      </c>
      <c r="O960" s="236" t="s">
        <v>4</v>
      </c>
      <c r="P960" s="236" t="s">
        <v>4</v>
      </c>
      <c r="Q960" s="236" t="s">
        <v>4</v>
      </c>
      <c r="R960" s="236" t="s">
        <v>4</v>
      </c>
      <c r="S960" s="236" t="s">
        <v>4</v>
      </c>
      <c r="T960" s="236" t="s">
        <v>4</v>
      </c>
      <c r="U960" s="236" t="s">
        <v>4</v>
      </c>
      <c r="V960" s="236" t="s">
        <v>4</v>
      </c>
      <c r="W960" s="236" t="s">
        <v>4</v>
      </c>
      <c r="X960" s="291">
        <v>94.093730469784958</v>
      </c>
      <c r="Y960" s="236">
        <v>94.093729999999994</v>
      </c>
    </row>
    <row r="961" spans="1:25">
      <c r="A961" s="32" t="s">
        <v>23</v>
      </c>
      <c r="B961" s="32" t="s">
        <v>32</v>
      </c>
      <c r="C961" s="328" t="s">
        <v>1080</v>
      </c>
      <c r="D961" s="235">
        <v>1.29684</v>
      </c>
      <c r="E961" s="48" t="s">
        <v>1074</v>
      </c>
      <c r="F961" s="48" t="s">
        <v>1073</v>
      </c>
      <c r="G961" s="48" t="s">
        <v>1071</v>
      </c>
      <c r="H961" s="48" t="s">
        <v>1063</v>
      </c>
      <c r="I961" s="48" t="s">
        <v>913</v>
      </c>
      <c r="J961" s="236">
        <v>117.24603957343288</v>
      </c>
      <c r="K961" s="236">
        <v>117.24603999999999</v>
      </c>
      <c r="L961" s="236" t="s">
        <v>4</v>
      </c>
      <c r="M961" s="236" t="s">
        <v>4</v>
      </c>
      <c r="N961" s="236" t="s">
        <v>4</v>
      </c>
      <c r="O961" s="236" t="s">
        <v>4</v>
      </c>
      <c r="P961" s="236" t="s">
        <v>4</v>
      </c>
      <c r="Q961" s="236" t="s">
        <v>4</v>
      </c>
      <c r="R961" s="236" t="s">
        <v>4</v>
      </c>
      <c r="S961" s="236" t="s">
        <v>4</v>
      </c>
      <c r="T961" s="236" t="s">
        <v>4</v>
      </c>
      <c r="U961" s="236" t="s">
        <v>4</v>
      </c>
      <c r="V961" s="236" t="s">
        <v>4</v>
      </c>
      <c r="W961" s="236" t="s">
        <v>4</v>
      </c>
      <c r="X961" s="291">
        <v>117.24603957343288</v>
      </c>
      <c r="Y961" s="236">
        <v>117.24603999999999</v>
      </c>
    </row>
    <row r="962" spans="1:25">
      <c r="A962" s="32" t="s">
        <v>23</v>
      </c>
      <c r="B962" s="32" t="s">
        <v>32</v>
      </c>
      <c r="C962" s="328" t="s">
        <v>1081</v>
      </c>
      <c r="D962" s="235">
        <v>1.29684</v>
      </c>
      <c r="E962" s="48" t="s">
        <v>1074</v>
      </c>
      <c r="F962" s="48" t="s">
        <v>1073</v>
      </c>
      <c r="G962" s="48" t="s">
        <v>1071</v>
      </c>
      <c r="H962" s="48" t="s">
        <v>1063</v>
      </c>
      <c r="I962" s="48" t="s">
        <v>913</v>
      </c>
      <c r="J962" s="236">
        <v>71.294642526669733</v>
      </c>
      <c r="K962" s="236">
        <v>71.294640000000001</v>
      </c>
      <c r="L962" s="236" t="s">
        <v>4</v>
      </c>
      <c r="M962" s="236" t="s">
        <v>4</v>
      </c>
      <c r="N962" s="236" t="s">
        <v>4</v>
      </c>
      <c r="O962" s="236" t="s">
        <v>4</v>
      </c>
      <c r="P962" s="236" t="s">
        <v>4</v>
      </c>
      <c r="Q962" s="236" t="s">
        <v>4</v>
      </c>
      <c r="R962" s="236" t="s">
        <v>4</v>
      </c>
      <c r="S962" s="236" t="s">
        <v>4</v>
      </c>
      <c r="T962" s="236" t="s">
        <v>4</v>
      </c>
      <c r="U962" s="236" t="s">
        <v>4</v>
      </c>
      <c r="V962" s="236" t="s">
        <v>4</v>
      </c>
      <c r="W962" s="236" t="s">
        <v>4</v>
      </c>
      <c r="X962" s="291">
        <v>71.294642526669733</v>
      </c>
      <c r="Y962" s="236">
        <v>71.294640000000001</v>
      </c>
    </row>
    <row r="963" spans="1:25">
      <c r="A963" s="32" t="s">
        <v>23</v>
      </c>
      <c r="B963" s="32" t="s">
        <v>32</v>
      </c>
      <c r="C963" s="328" t="s">
        <v>1082</v>
      </c>
      <c r="D963" s="235">
        <v>1.29684</v>
      </c>
      <c r="E963" s="48" t="s">
        <v>1074</v>
      </c>
      <c r="F963" s="48" t="s">
        <v>1073</v>
      </c>
      <c r="G963" s="48" t="s">
        <v>1071</v>
      </c>
      <c r="H963" s="48" t="s">
        <v>1063</v>
      </c>
      <c r="I963" s="48" t="s">
        <v>913</v>
      </c>
      <c r="J963" s="236">
        <v>132.03245699895254</v>
      </c>
      <c r="K963" s="236">
        <v>132.03245999999999</v>
      </c>
      <c r="L963" s="236" t="s">
        <v>4</v>
      </c>
      <c r="M963" s="236" t="s">
        <v>4</v>
      </c>
      <c r="N963" s="236" t="s">
        <v>4</v>
      </c>
      <c r="O963" s="236" t="s">
        <v>4</v>
      </c>
      <c r="P963" s="236" t="s">
        <v>4</v>
      </c>
      <c r="Q963" s="236" t="s">
        <v>4</v>
      </c>
      <c r="R963" s="236" t="s">
        <v>4</v>
      </c>
      <c r="S963" s="236" t="s">
        <v>4</v>
      </c>
      <c r="T963" s="236" t="s">
        <v>4</v>
      </c>
      <c r="U963" s="236" t="s">
        <v>4</v>
      </c>
      <c r="V963" s="236" t="s">
        <v>4</v>
      </c>
      <c r="W963" s="236" t="s">
        <v>4</v>
      </c>
      <c r="X963" s="291">
        <v>132.03245699895254</v>
      </c>
      <c r="Y963" s="236">
        <v>132.03245999999999</v>
      </c>
    </row>
    <row r="964" spans="1:25">
      <c r="A964" s="32" t="s">
        <v>10</v>
      </c>
      <c r="B964" s="32" t="s">
        <v>4</v>
      </c>
      <c r="C964" s="328" t="s">
        <v>1083</v>
      </c>
      <c r="D964" s="235">
        <v>471</v>
      </c>
      <c r="E964" s="48" t="s">
        <v>4</v>
      </c>
      <c r="F964" s="48" t="s">
        <v>4</v>
      </c>
      <c r="G964" s="48" t="s">
        <v>4</v>
      </c>
      <c r="H964" s="48" t="s">
        <v>1083</v>
      </c>
      <c r="I964" s="48" t="s">
        <v>913</v>
      </c>
      <c r="J964" s="236" t="s">
        <v>4</v>
      </c>
      <c r="K964" s="236" t="s">
        <v>4</v>
      </c>
      <c r="L964" s="236" t="s">
        <v>4</v>
      </c>
      <c r="M964" s="236" t="s">
        <v>4</v>
      </c>
      <c r="N964" s="236" t="s">
        <v>4</v>
      </c>
      <c r="O964" s="236" t="s">
        <v>4</v>
      </c>
      <c r="P964" s="236" t="s">
        <v>4</v>
      </c>
      <c r="Q964" s="236" t="s">
        <v>4</v>
      </c>
      <c r="R964" s="236">
        <v>101.19110541322355</v>
      </c>
      <c r="S964" s="236">
        <v>101.19110999999999</v>
      </c>
      <c r="T964" s="236" t="s">
        <v>4</v>
      </c>
      <c r="U964" s="236" t="s">
        <v>4</v>
      </c>
      <c r="V964" s="236" t="s">
        <v>4</v>
      </c>
      <c r="W964" s="236" t="s">
        <v>4</v>
      </c>
      <c r="X964" s="291">
        <v>101.19110541322355</v>
      </c>
      <c r="Y964" s="236">
        <v>101.19110999999999</v>
      </c>
    </row>
    <row r="965" spans="1:25">
      <c r="A965" s="32" t="s">
        <v>13</v>
      </c>
      <c r="B965" s="32" t="s">
        <v>4</v>
      </c>
      <c r="C965" s="328" t="s">
        <v>1085</v>
      </c>
      <c r="D965" s="235">
        <v>135</v>
      </c>
      <c r="E965" s="48" t="s">
        <v>4</v>
      </c>
      <c r="F965" s="48" t="s">
        <v>4</v>
      </c>
      <c r="G965" s="48" t="s">
        <v>1085</v>
      </c>
      <c r="H965" s="48" t="s">
        <v>1083</v>
      </c>
      <c r="I965" s="48" t="s">
        <v>913</v>
      </c>
      <c r="J965" s="236" t="s">
        <v>4</v>
      </c>
      <c r="K965" s="236" t="s">
        <v>4</v>
      </c>
      <c r="L965" s="236" t="s">
        <v>4</v>
      </c>
      <c r="M965" s="236" t="s">
        <v>4</v>
      </c>
      <c r="N965" s="236" t="s">
        <v>4</v>
      </c>
      <c r="O965" s="236" t="s">
        <v>4</v>
      </c>
      <c r="P965" s="236">
        <v>105.35221577502448</v>
      </c>
      <c r="Q965" s="236">
        <v>105.35222</v>
      </c>
      <c r="R965" s="236" t="s">
        <v>4</v>
      </c>
      <c r="S965" s="236" t="s">
        <v>4</v>
      </c>
      <c r="T965" s="236" t="s">
        <v>4</v>
      </c>
      <c r="U965" s="236" t="s">
        <v>4</v>
      </c>
      <c r="V965" s="236" t="s">
        <v>4</v>
      </c>
      <c r="W965" s="236" t="s">
        <v>4</v>
      </c>
      <c r="X965" s="291">
        <v>105.35221577502448</v>
      </c>
      <c r="Y965" s="236">
        <v>105.35222</v>
      </c>
    </row>
    <row r="966" spans="1:25">
      <c r="A966" s="32" t="s">
        <v>16</v>
      </c>
      <c r="B966" s="32" t="s">
        <v>4</v>
      </c>
      <c r="C966" s="328" t="s">
        <v>1087</v>
      </c>
      <c r="D966" s="235">
        <v>90</v>
      </c>
      <c r="E966" s="48" t="s">
        <v>4</v>
      </c>
      <c r="F966" s="48" t="s">
        <v>1087</v>
      </c>
      <c r="G966" s="48" t="s">
        <v>1085</v>
      </c>
      <c r="H966" s="48" t="s">
        <v>1083</v>
      </c>
      <c r="I966" s="48" t="s">
        <v>913</v>
      </c>
      <c r="J966" s="236" t="s">
        <v>4</v>
      </c>
      <c r="K966" s="236" t="s">
        <v>4</v>
      </c>
      <c r="L966" s="236" t="s">
        <v>4</v>
      </c>
      <c r="M966" s="236" t="s">
        <v>4</v>
      </c>
      <c r="N966" s="236">
        <v>105.42250481880126</v>
      </c>
      <c r="O966" s="236">
        <v>105.4225</v>
      </c>
      <c r="P966" s="236" t="s">
        <v>4</v>
      </c>
      <c r="Q966" s="236" t="s">
        <v>4</v>
      </c>
      <c r="R966" s="236" t="s">
        <v>4</v>
      </c>
      <c r="S966" s="236" t="s">
        <v>4</v>
      </c>
      <c r="T966" s="236" t="s">
        <v>4</v>
      </c>
      <c r="U966" s="236" t="s">
        <v>4</v>
      </c>
      <c r="V966" s="236" t="s">
        <v>4</v>
      </c>
      <c r="W966" s="236" t="s">
        <v>4</v>
      </c>
      <c r="X966" s="291">
        <v>105.42250481880126</v>
      </c>
      <c r="Y966" s="236">
        <v>105.4225</v>
      </c>
    </row>
    <row r="967" spans="1:25">
      <c r="A967" s="32" t="s">
        <v>19</v>
      </c>
      <c r="B967" s="32" t="s">
        <v>32</v>
      </c>
      <c r="C967" s="328" t="s">
        <v>1089</v>
      </c>
      <c r="D967" s="235">
        <v>23</v>
      </c>
      <c r="E967" s="48" t="s">
        <v>1089</v>
      </c>
      <c r="F967" s="48" t="s">
        <v>1087</v>
      </c>
      <c r="G967" s="48" t="s">
        <v>1085</v>
      </c>
      <c r="H967" s="48" t="s">
        <v>1083</v>
      </c>
      <c r="I967" s="48" t="s">
        <v>913</v>
      </c>
      <c r="J967" s="236" t="s">
        <v>4</v>
      </c>
      <c r="K967" s="236" t="s">
        <v>4</v>
      </c>
      <c r="L967" s="236">
        <v>97.871997028438173</v>
      </c>
      <c r="M967" s="236">
        <v>97.872</v>
      </c>
      <c r="N967" s="236" t="s">
        <v>4</v>
      </c>
      <c r="O967" s="236" t="s">
        <v>4</v>
      </c>
      <c r="P967" s="236" t="s">
        <v>4</v>
      </c>
      <c r="Q967" s="236" t="s">
        <v>4</v>
      </c>
      <c r="R967" s="236" t="s">
        <v>4</v>
      </c>
      <c r="S967" s="236" t="s">
        <v>4</v>
      </c>
      <c r="T967" s="236" t="s">
        <v>4</v>
      </c>
      <c r="U967" s="236" t="s">
        <v>4</v>
      </c>
      <c r="V967" s="236" t="s">
        <v>4</v>
      </c>
      <c r="W967" s="236" t="s">
        <v>4</v>
      </c>
      <c r="X967" s="291">
        <v>97.871997028438173</v>
      </c>
      <c r="Y967" s="236">
        <v>97.872</v>
      </c>
    </row>
    <row r="968" spans="1:25">
      <c r="A968" s="32" t="s">
        <v>23</v>
      </c>
      <c r="B968" s="32" t="s">
        <v>32</v>
      </c>
      <c r="C968" s="328" t="s">
        <v>1090</v>
      </c>
      <c r="D968" s="235">
        <v>2.8438699999999999</v>
      </c>
      <c r="E968" s="48" t="s">
        <v>1089</v>
      </c>
      <c r="F968" s="48" t="s">
        <v>1087</v>
      </c>
      <c r="G968" s="48" t="s">
        <v>1085</v>
      </c>
      <c r="H968" s="48" t="s">
        <v>1083</v>
      </c>
      <c r="I968" s="48" t="s">
        <v>913</v>
      </c>
      <c r="J968" s="236">
        <v>98.816993839744782</v>
      </c>
      <c r="K968" s="236">
        <v>98.816990000000004</v>
      </c>
      <c r="L968" s="236" t="s">
        <v>4</v>
      </c>
      <c r="M968" s="236" t="s">
        <v>4</v>
      </c>
      <c r="N968" s="236" t="s">
        <v>4</v>
      </c>
      <c r="O968" s="236" t="s">
        <v>4</v>
      </c>
      <c r="P968" s="236" t="s">
        <v>4</v>
      </c>
      <c r="Q968" s="236" t="s">
        <v>4</v>
      </c>
      <c r="R968" s="236" t="s">
        <v>4</v>
      </c>
      <c r="S968" s="236" t="s">
        <v>4</v>
      </c>
      <c r="T968" s="236" t="s">
        <v>4</v>
      </c>
      <c r="U968" s="236" t="s">
        <v>4</v>
      </c>
      <c r="V968" s="236" t="s">
        <v>4</v>
      </c>
      <c r="W968" s="236" t="s">
        <v>4</v>
      </c>
      <c r="X968" s="291">
        <v>98.816993839744782</v>
      </c>
      <c r="Y968" s="236">
        <v>98.816990000000004</v>
      </c>
    </row>
    <row r="969" spans="1:25">
      <c r="A969" s="32" t="s">
        <v>23</v>
      </c>
      <c r="B969" s="32" t="s">
        <v>32</v>
      </c>
      <c r="C969" s="328" t="s">
        <v>1091</v>
      </c>
      <c r="D969" s="235">
        <v>2.8438699999999999</v>
      </c>
      <c r="E969" s="48" t="s">
        <v>1089</v>
      </c>
      <c r="F969" s="48" t="s">
        <v>1087</v>
      </c>
      <c r="G969" s="48" t="s">
        <v>1085</v>
      </c>
      <c r="H969" s="48" t="s">
        <v>1083</v>
      </c>
      <c r="I969" s="48" t="s">
        <v>913</v>
      </c>
      <c r="J969" s="236">
        <v>101.19976469748025</v>
      </c>
      <c r="K969" s="236">
        <v>101.19976</v>
      </c>
      <c r="L969" s="236" t="s">
        <v>4</v>
      </c>
      <c r="M969" s="236" t="s">
        <v>4</v>
      </c>
      <c r="N969" s="236" t="s">
        <v>4</v>
      </c>
      <c r="O969" s="236" t="s">
        <v>4</v>
      </c>
      <c r="P969" s="236" t="s">
        <v>4</v>
      </c>
      <c r="Q969" s="236" t="s">
        <v>4</v>
      </c>
      <c r="R969" s="236" t="s">
        <v>4</v>
      </c>
      <c r="S969" s="236" t="s">
        <v>4</v>
      </c>
      <c r="T969" s="236" t="s">
        <v>4</v>
      </c>
      <c r="U969" s="236" t="s">
        <v>4</v>
      </c>
      <c r="V969" s="236" t="s">
        <v>4</v>
      </c>
      <c r="W969" s="236" t="s">
        <v>4</v>
      </c>
      <c r="X969" s="291">
        <v>101.19976469748025</v>
      </c>
      <c r="Y969" s="236">
        <v>101.19976</v>
      </c>
    </row>
    <row r="970" spans="1:25">
      <c r="A970" s="32" t="s">
        <v>23</v>
      </c>
      <c r="B970" s="32" t="s">
        <v>32</v>
      </c>
      <c r="C970" s="328" t="s">
        <v>1092</v>
      </c>
      <c r="D970" s="235">
        <v>2.8438699999999999</v>
      </c>
      <c r="E970" s="48" t="s">
        <v>1089</v>
      </c>
      <c r="F970" s="48" t="s">
        <v>1087</v>
      </c>
      <c r="G970" s="48" t="s">
        <v>1085</v>
      </c>
      <c r="H970" s="48" t="s">
        <v>1083</v>
      </c>
      <c r="I970" s="48" t="s">
        <v>913</v>
      </c>
      <c r="J970" s="236">
        <v>93.748474460694311</v>
      </c>
      <c r="K970" s="236">
        <v>93.748469999999998</v>
      </c>
      <c r="L970" s="236" t="s">
        <v>4</v>
      </c>
      <c r="M970" s="236" t="s">
        <v>4</v>
      </c>
      <c r="N970" s="236" t="s">
        <v>4</v>
      </c>
      <c r="O970" s="236" t="s">
        <v>4</v>
      </c>
      <c r="P970" s="236" t="s">
        <v>4</v>
      </c>
      <c r="Q970" s="236" t="s">
        <v>4</v>
      </c>
      <c r="R970" s="236" t="s">
        <v>4</v>
      </c>
      <c r="S970" s="236" t="s">
        <v>4</v>
      </c>
      <c r="T970" s="236" t="s">
        <v>4</v>
      </c>
      <c r="U970" s="236" t="s">
        <v>4</v>
      </c>
      <c r="V970" s="236" t="s">
        <v>4</v>
      </c>
      <c r="W970" s="236" t="s">
        <v>4</v>
      </c>
      <c r="X970" s="291">
        <v>93.748474460694311</v>
      </c>
      <c r="Y970" s="236">
        <v>93.748469999999998</v>
      </c>
    </row>
    <row r="971" spans="1:25">
      <c r="A971" s="32" t="s">
        <v>19</v>
      </c>
      <c r="B971" s="32" t="s">
        <v>32</v>
      </c>
      <c r="C971" s="328" t="s">
        <v>1093</v>
      </c>
      <c r="D971" s="235">
        <v>13</v>
      </c>
      <c r="E971" s="48" t="s">
        <v>1093</v>
      </c>
      <c r="F971" s="48" t="s">
        <v>1087</v>
      </c>
      <c r="G971" s="48" t="s">
        <v>1085</v>
      </c>
      <c r="H971" s="48" t="s">
        <v>1083</v>
      </c>
      <c r="I971" s="48" t="s">
        <v>913</v>
      </c>
      <c r="J971" s="236" t="s">
        <v>4</v>
      </c>
      <c r="K971" s="236" t="s">
        <v>4</v>
      </c>
      <c r="L971" s="236">
        <v>105.07537822341357</v>
      </c>
      <c r="M971" s="236">
        <v>105.07538</v>
      </c>
      <c r="N971" s="236" t="s">
        <v>4</v>
      </c>
      <c r="O971" s="236" t="s">
        <v>4</v>
      </c>
      <c r="P971" s="236" t="s">
        <v>4</v>
      </c>
      <c r="Q971" s="236" t="s">
        <v>4</v>
      </c>
      <c r="R971" s="236" t="s">
        <v>4</v>
      </c>
      <c r="S971" s="236" t="s">
        <v>4</v>
      </c>
      <c r="T971" s="236" t="s">
        <v>4</v>
      </c>
      <c r="U971" s="236" t="s">
        <v>4</v>
      </c>
      <c r="V971" s="236" t="s">
        <v>4</v>
      </c>
      <c r="W971" s="236" t="s">
        <v>4</v>
      </c>
      <c r="X971" s="291">
        <v>105.07537822341357</v>
      </c>
      <c r="Y971" s="236">
        <v>105.07538</v>
      </c>
    </row>
    <row r="972" spans="1:25">
      <c r="A972" s="32" t="s">
        <v>23</v>
      </c>
      <c r="B972" s="32" t="s">
        <v>32</v>
      </c>
      <c r="C972" s="328" t="s">
        <v>1094</v>
      </c>
      <c r="D972" s="235">
        <v>2.3513299999999999</v>
      </c>
      <c r="E972" s="48" t="s">
        <v>1093</v>
      </c>
      <c r="F972" s="48" t="s">
        <v>1087</v>
      </c>
      <c r="G972" s="48" t="s">
        <v>1085</v>
      </c>
      <c r="H972" s="48" t="s">
        <v>1083</v>
      </c>
      <c r="I972" s="48" t="s">
        <v>913</v>
      </c>
      <c r="J972" s="236">
        <v>93.520643022525888</v>
      </c>
      <c r="K972" s="236">
        <v>93.52064</v>
      </c>
      <c r="L972" s="236" t="s">
        <v>4</v>
      </c>
      <c r="M972" s="236" t="s">
        <v>4</v>
      </c>
      <c r="N972" s="236" t="s">
        <v>4</v>
      </c>
      <c r="O972" s="236" t="s">
        <v>4</v>
      </c>
      <c r="P972" s="236" t="s">
        <v>4</v>
      </c>
      <c r="Q972" s="236" t="s">
        <v>4</v>
      </c>
      <c r="R972" s="236" t="s">
        <v>4</v>
      </c>
      <c r="S972" s="236" t="s">
        <v>4</v>
      </c>
      <c r="T972" s="236" t="s">
        <v>4</v>
      </c>
      <c r="U972" s="236" t="s">
        <v>4</v>
      </c>
      <c r="V972" s="236" t="s">
        <v>4</v>
      </c>
      <c r="W972" s="236" t="s">
        <v>4</v>
      </c>
      <c r="X972" s="291">
        <v>93.520643022525888</v>
      </c>
      <c r="Y972" s="236">
        <v>93.52064</v>
      </c>
    </row>
    <row r="973" spans="1:25">
      <c r="A973" s="32" t="s">
        <v>23</v>
      </c>
      <c r="B973" s="32" t="s">
        <v>32</v>
      </c>
      <c r="C973" s="328" t="s">
        <v>1095</v>
      </c>
      <c r="D973" s="235">
        <v>2.3513299999999999</v>
      </c>
      <c r="E973" s="48" t="s">
        <v>1093</v>
      </c>
      <c r="F973" s="48" t="s">
        <v>1087</v>
      </c>
      <c r="G973" s="48" t="s">
        <v>1085</v>
      </c>
      <c r="H973" s="48" t="s">
        <v>1083</v>
      </c>
      <c r="I973" s="48" t="s">
        <v>913</v>
      </c>
      <c r="J973" s="236">
        <v>101.23516854881969</v>
      </c>
      <c r="K973" s="236">
        <v>101.23517</v>
      </c>
      <c r="L973" s="236" t="s">
        <v>4</v>
      </c>
      <c r="M973" s="236" t="s">
        <v>4</v>
      </c>
      <c r="N973" s="236" t="s">
        <v>4</v>
      </c>
      <c r="O973" s="236" t="s">
        <v>4</v>
      </c>
      <c r="P973" s="236" t="s">
        <v>4</v>
      </c>
      <c r="Q973" s="236" t="s">
        <v>4</v>
      </c>
      <c r="R973" s="236" t="s">
        <v>4</v>
      </c>
      <c r="S973" s="236" t="s">
        <v>4</v>
      </c>
      <c r="T973" s="236" t="s">
        <v>4</v>
      </c>
      <c r="U973" s="236" t="s">
        <v>4</v>
      </c>
      <c r="V973" s="236" t="s">
        <v>4</v>
      </c>
      <c r="W973" s="236" t="s">
        <v>4</v>
      </c>
      <c r="X973" s="291">
        <v>101.23516854881969</v>
      </c>
      <c r="Y973" s="236">
        <v>101.23517</v>
      </c>
    </row>
    <row r="974" spans="1:25">
      <c r="A974" s="32" t="s">
        <v>23</v>
      </c>
      <c r="B974" s="32" t="s">
        <v>32</v>
      </c>
      <c r="C974" s="328" t="s">
        <v>1096</v>
      </c>
      <c r="D974" s="235">
        <v>2.3513299999999999</v>
      </c>
      <c r="E974" s="48" t="s">
        <v>1093</v>
      </c>
      <c r="F974" s="48" t="s">
        <v>1087</v>
      </c>
      <c r="G974" s="48" t="s">
        <v>1085</v>
      </c>
      <c r="H974" s="48" t="s">
        <v>1083</v>
      </c>
      <c r="I974" s="48" t="s">
        <v>913</v>
      </c>
      <c r="J974" s="236">
        <v>122.53608237578806</v>
      </c>
      <c r="K974" s="236">
        <v>122.53608</v>
      </c>
      <c r="L974" s="236" t="s">
        <v>4</v>
      </c>
      <c r="M974" s="236" t="s">
        <v>4</v>
      </c>
      <c r="N974" s="236" t="s">
        <v>4</v>
      </c>
      <c r="O974" s="236" t="s">
        <v>4</v>
      </c>
      <c r="P974" s="236" t="s">
        <v>4</v>
      </c>
      <c r="Q974" s="236" t="s">
        <v>4</v>
      </c>
      <c r="R974" s="236" t="s">
        <v>4</v>
      </c>
      <c r="S974" s="236" t="s">
        <v>4</v>
      </c>
      <c r="T974" s="236" t="s">
        <v>4</v>
      </c>
      <c r="U974" s="236" t="s">
        <v>4</v>
      </c>
      <c r="V974" s="236" t="s">
        <v>4</v>
      </c>
      <c r="W974" s="236" t="s">
        <v>4</v>
      </c>
      <c r="X974" s="291">
        <v>122.53608237578806</v>
      </c>
      <c r="Y974" s="236">
        <v>122.53608</v>
      </c>
    </row>
    <row r="975" spans="1:25">
      <c r="A975" s="32" t="s">
        <v>19</v>
      </c>
      <c r="B975" s="32" t="s">
        <v>32</v>
      </c>
      <c r="C975" s="328" t="s">
        <v>1097</v>
      </c>
      <c r="D975" s="235">
        <v>14</v>
      </c>
      <c r="E975" s="48" t="s">
        <v>1097</v>
      </c>
      <c r="F975" s="48" t="s">
        <v>1087</v>
      </c>
      <c r="G975" s="48" t="s">
        <v>1085</v>
      </c>
      <c r="H975" s="48" t="s">
        <v>1083</v>
      </c>
      <c r="I975" s="48" t="s">
        <v>913</v>
      </c>
      <c r="J975" s="236" t="s">
        <v>4</v>
      </c>
      <c r="K975" s="236" t="s">
        <v>4</v>
      </c>
      <c r="L975" s="236">
        <v>110.29305034095228</v>
      </c>
      <c r="M975" s="236">
        <v>110.29304999999999</v>
      </c>
      <c r="N975" s="236" t="s">
        <v>4</v>
      </c>
      <c r="O975" s="236" t="s">
        <v>4</v>
      </c>
      <c r="P975" s="236" t="s">
        <v>4</v>
      </c>
      <c r="Q975" s="236" t="s">
        <v>4</v>
      </c>
      <c r="R975" s="236" t="s">
        <v>4</v>
      </c>
      <c r="S975" s="236" t="s">
        <v>4</v>
      </c>
      <c r="T975" s="236" t="s">
        <v>4</v>
      </c>
      <c r="U975" s="236" t="s">
        <v>4</v>
      </c>
      <c r="V975" s="236" t="s">
        <v>4</v>
      </c>
      <c r="W975" s="236" t="s">
        <v>4</v>
      </c>
      <c r="X975" s="291">
        <v>110.29305034095228</v>
      </c>
      <c r="Y975" s="236">
        <v>110.29304999999999</v>
      </c>
    </row>
    <row r="976" spans="1:25">
      <c r="A976" s="32" t="s">
        <v>23</v>
      </c>
      <c r="B976" s="32" t="s">
        <v>32</v>
      </c>
      <c r="C976" s="328" t="s">
        <v>1098</v>
      </c>
      <c r="D976" s="235">
        <v>2.4101400000000002</v>
      </c>
      <c r="E976" s="48" t="s">
        <v>1097</v>
      </c>
      <c r="F976" s="48" t="s">
        <v>1087</v>
      </c>
      <c r="G976" s="48" t="s">
        <v>1085</v>
      </c>
      <c r="H976" s="48" t="s">
        <v>1083</v>
      </c>
      <c r="I976" s="48" t="s">
        <v>913</v>
      </c>
      <c r="J976" s="236">
        <v>100.01969536146517</v>
      </c>
      <c r="K976" s="236">
        <v>100.0197</v>
      </c>
      <c r="L976" s="236" t="s">
        <v>4</v>
      </c>
      <c r="M976" s="236" t="s">
        <v>4</v>
      </c>
      <c r="N976" s="236" t="s">
        <v>4</v>
      </c>
      <c r="O976" s="236" t="s">
        <v>4</v>
      </c>
      <c r="P976" s="236" t="s">
        <v>4</v>
      </c>
      <c r="Q976" s="236" t="s">
        <v>4</v>
      </c>
      <c r="R976" s="236" t="s">
        <v>4</v>
      </c>
      <c r="S976" s="236" t="s">
        <v>4</v>
      </c>
      <c r="T976" s="236" t="s">
        <v>4</v>
      </c>
      <c r="U976" s="236" t="s">
        <v>4</v>
      </c>
      <c r="V976" s="236" t="s">
        <v>4</v>
      </c>
      <c r="W976" s="236" t="s">
        <v>4</v>
      </c>
      <c r="X976" s="291">
        <v>100.01969536146517</v>
      </c>
      <c r="Y976" s="236">
        <v>100.0197</v>
      </c>
    </row>
    <row r="977" spans="1:25">
      <c r="A977" s="32" t="s">
        <v>23</v>
      </c>
      <c r="B977" s="32" t="s">
        <v>32</v>
      </c>
      <c r="C977" s="328" t="s">
        <v>1099</v>
      </c>
      <c r="D977" s="235">
        <v>2.4101400000000002</v>
      </c>
      <c r="E977" s="48" t="s">
        <v>1097</v>
      </c>
      <c r="F977" s="48" t="s">
        <v>1087</v>
      </c>
      <c r="G977" s="48" t="s">
        <v>1085</v>
      </c>
      <c r="H977" s="48" t="s">
        <v>1083</v>
      </c>
      <c r="I977" s="48" t="s">
        <v>913</v>
      </c>
      <c r="J977" s="236">
        <v>122.80681679559055</v>
      </c>
      <c r="K977" s="236">
        <v>122.80682</v>
      </c>
      <c r="L977" s="236" t="s">
        <v>4</v>
      </c>
      <c r="M977" s="236" t="s">
        <v>4</v>
      </c>
      <c r="N977" s="236" t="s">
        <v>4</v>
      </c>
      <c r="O977" s="236" t="s">
        <v>4</v>
      </c>
      <c r="P977" s="236" t="s">
        <v>4</v>
      </c>
      <c r="Q977" s="236" t="s">
        <v>4</v>
      </c>
      <c r="R977" s="236" t="s">
        <v>4</v>
      </c>
      <c r="S977" s="236" t="s">
        <v>4</v>
      </c>
      <c r="T977" s="236" t="s">
        <v>4</v>
      </c>
      <c r="U977" s="236" t="s">
        <v>4</v>
      </c>
      <c r="V977" s="236" t="s">
        <v>4</v>
      </c>
      <c r="W977" s="236" t="s">
        <v>4</v>
      </c>
      <c r="X977" s="291">
        <v>122.80681679559055</v>
      </c>
      <c r="Y977" s="236">
        <v>122.80682</v>
      </c>
    </row>
    <row r="978" spans="1:25">
      <c r="A978" s="32" t="s">
        <v>23</v>
      </c>
      <c r="B978" s="32" t="s">
        <v>32</v>
      </c>
      <c r="C978" s="328" t="s">
        <v>1100</v>
      </c>
      <c r="D978" s="235">
        <v>2.4101400000000002</v>
      </c>
      <c r="E978" s="48" t="s">
        <v>1097</v>
      </c>
      <c r="F978" s="48" t="s">
        <v>1087</v>
      </c>
      <c r="G978" s="48" t="s">
        <v>1085</v>
      </c>
      <c r="H978" s="48" t="s">
        <v>1083</v>
      </c>
      <c r="I978" s="48" t="s">
        <v>913</v>
      </c>
      <c r="J978" s="236">
        <v>109.2286188582828</v>
      </c>
      <c r="K978" s="236">
        <v>109.22862000000001</v>
      </c>
      <c r="L978" s="236" t="s">
        <v>4</v>
      </c>
      <c r="M978" s="236" t="s">
        <v>4</v>
      </c>
      <c r="N978" s="236" t="s">
        <v>4</v>
      </c>
      <c r="O978" s="236" t="s">
        <v>4</v>
      </c>
      <c r="P978" s="236" t="s">
        <v>4</v>
      </c>
      <c r="Q978" s="236" t="s">
        <v>4</v>
      </c>
      <c r="R978" s="236" t="s">
        <v>4</v>
      </c>
      <c r="S978" s="236" t="s">
        <v>4</v>
      </c>
      <c r="T978" s="236" t="s">
        <v>4</v>
      </c>
      <c r="U978" s="236" t="s">
        <v>4</v>
      </c>
      <c r="V978" s="236" t="s">
        <v>4</v>
      </c>
      <c r="W978" s="236" t="s">
        <v>4</v>
      </c>
      <c r="X978" s="291">
        <v>109.2286188582828</v>
      </c>
      <c r="Y978" s="236">
        <v>109.22862000000001</v>
      </c>
    </row>
    <row r="979" spans="1:25">
      <c r="A979" s="32" t="s">
        <v>19</v>
      </c>
      <c r="B979" s="32" t="s">
        <v>32</v>
      </c>
      <c r="C979" s="328" t="s">
        <v>1101</v>
      </c>
      <c r="D979" s="235">
        <v>3</v>
      </c>
      <c r="E979" s="48" t="s">
        <v>1101</v>
      </c>
      <c r="F979" s="48" t="s">
        <v>1087</v>
      </c>
      <c r="G979" s="48" t="s">
        <v>1085</v>
      </c>
      <c r="H979" s="48" t="s">
        <v>1083</v>
      </c>
      <c r="I979" s="48" t="s">
        <v>913</v>
      </c>
      <c r="J979" s="236" t="s">
        <v>4</v>
      </c>
      <c r="K979" s="236" t="s">
        <v>4</v>
      </c>
      <c r="L979" s="236">
        <v>128.67543686627155</v>
      </c>
      <c r="M979" s="236">
        <v>128.67544000000001</v>
      </c>
      <c r="N979" s="236" t="s">
        <v>4</v>
      </c>
      <c r="O979" s="236" t="s">
        <v>4</v>
      </c>
      <c r="P979" s="236" t="s">
        <v>4</v>
      </c>
      <c r="Q979" s="236" t="s">
        <v>4</v>
      </c>
      <c r="R979" s="236" t="s">
        <v>4</v>
      </c>
      <c r="S979" s="236" t="s">
        <v>4</v>
      </c>
      <c r="T979" s="236" t="s">
        <v>4</v>
      </c>
      <c r="U979" s="236" t="s">
        <v>4</v>
      </c>
      <c r="V979" s="236" t="s">
        <v>4</v>
      </c>
      <c r="W979" s="236" t="s">
        <v>4</v>
      </c>
      <c r="X979" s="291">
        <v>128.67543686627155</v>
      </c>
      <c r="Y979" s="236">
        <v>128.67544000000001</v>
      </c>
    </row>
    <row r="980" spans="1:25">
      <c r="A980" s="32" t="s">
        <v>23</v>
      </c>
      <c r="B980" s="32" t="s">
        <v>32</v>
      </c>
      <c r="C980" s="328" t="s">
        <v>1102</v>
      </c>
      <c r="D980" s="235">
        <v>3</v>
      </c>
      <c r="E980" s="48" t="s">
        <v>1101</v>
      </c>
      <c r="F980" s="48" t="s">
        <v>1087</v>
      </c>
      <c r="G980" s="48" t="s">
        <v>1085</v>
      </c>
      <c r="H980" s="48" t="s">
        <v>1083</v>
      </c>
      <c r="I980" s="48" t="s">
        <v>913</v>
      </c>
      <c r="J980" s="236">
        <v>128.67543686627155</v>
      </c>
      <c r="K980" s="236">
        <v>128.67544000000001</v>
      </c>
      <c r="L980" s="236" t="s">
        <v>4</v>
      </c>
      <c r="M980" s="236" t="s">
        <v>4</v>
      </c>
      <c r="N980" s="236" t="s">
        <v>4</v>
      </c>
      <c r="O980" s="236" t="s">
        <v>4</v>
      </c>
      <c r="P980" s="236" t="s">
        <v>4</v>
      </c>
      <c r="Q980" s="236" t="s">
        <v>4</v>
      </c>
      <c r="R980" s="236" t="s">
        <v>4</v>
      </c>
      <c r="S980" s="236" t="s">
        <v>4</v>
      </c>
      <c r="T980" s="236" t="s">
        <v>4</v>
      </c>
      <c r="U980" s="236" t="s">
        <v>4</v>
      </c>
      <c r="V980" s="236" t="s">
        <v>4</v>
      </c>
      <c r="W980" s="236" t="s">
        <v>4</v>
      </c>
      <c r="X980" s="291">
        <v>128.67543686627155</v>
      </c>
      <c r="Y980" s="236">
        <v>128.67544000000001</v>
      </c>
    </row>
    <row r="981" spans="1:25">
      <c r="A981" s="32" t="s">
        <v>19</v>
      </c>
      <c r="B981" s="32" t="s">
        <v>32</v>
      </c>
      <c r="C981" s="328" t="s">
        <v>1103</v>
      </c>
      <c r="D981" s="235">
        <v>12</v>
      </c>
      <c r="E981" s="48" t="s">
        <v>1103</v>
      </c>
      <c r="F981" s="48" t="s">
        <v>1087</v>
      </c>
      <c r="G981" s="48" t="s">
        <v>1085</v>
      </c>
      <c r="H981" s="48" t="s">
        <v>1083</v>
      </c>
      <c r="I981" s="48" t="s">
        <v>913</v>
      </c>
      <c r="J981" s="236" t="s">
        <v>4</v>
      </c>
      <c r="K981" s="236" t="s">
        <v>4</v>
      </c>
      <c r="L981" s="236">
        <v>114.18510162051527</v>
      </c>
      <c r="M981" s="236">
        <v>114.18510000000001</v>
      </c>
      <c r="N981" s="236" t="s">
        <v>4</v>
      </c>
      <c r="O981" s="236" t="s">
        <v>4</v>
      </c>
      <c r="P981" s="236" t="s">
        <v>4</v>
      </c>
      <c r="Q981" s="236" t="s">
        <v>4</v>
      </c>
      <c r="R981" s="236" t="s">
        <v>4</v>
      </c>
      <c r="S981" s="236" t="s">
        <v>4</v>
      </c>
      <c r="T981" s="236" t="s">
        <v>4</v>
      </c>
      <c r="U981" s="236" t="s">
        <v>4</v>
      </c>
      <c r="V981" s="236" t="s">
        <v>4</v>
      </c>
      <c r="W981" s="236" t="s">
        <v>4</v>
      </c>
      <c r="X981" s="291">
        <v>114.18510162051527</v>
      </c>
      <c r="Y981" s="236">
        <v>114.18510000000001</v>
      </c>
    </row>
    <row r="982" spans="1:25">
      <c r="A982" s="32" t="s">
        <v>23</v>
      </c>
      <c r="B982" s="32" t="s">
        <v>32</v>
      </c>
      <c r="C982" s="328" t="s">
        <v>1104</v>
      </c>
      <c r="D982" s="235">
        <v>2.2894299999999999</v>
      </c>
      <c r="E982" s="48" t="s">
        <v>1103</v>
      </c>
      <c r="F982" s="48" t="s">
        <v>1087</v>
      </c>
      <c r="G982" s="48" t="s">
        <v>1085</v>
      </c>
      <c r="H982" s="48" t="s">
        <v>1083</v>
      </c>
      <c r="I982" s="48" t="s">
        <v>913</v>
      </c>
      <c r="J982" s="236">
        <v>116.06600032249632</v>
      </c>
      <c r="K982" s="236">
        <v>116.066</v>
      </c>
      <c r="L982" s="236" t="s">
        <v>4</v>
      </c>
      <c r="M982" s="236" t="s">
        <v>4</v>
      </c>
      <c r="N982" s="236" t="s">
        <v>4</v>
      </c>
      <c r="O982" s="236" t="s">
        <v>4</v>
      </c>
      <c r="P982" s="236" t="s">
        <v>4</v>
      </c>
      <c r="Q982" s="236" t="s">
        <v>4</v>
      </c>
      <c r="R982" s="236" t="s">
        <v>4</v>
      </c>
      <c r="S982" s="236" t="s">
        <v>4</v>
      </c>
      <c r="T982" s="236" t="s">
        <v>4</v>
      </c>
      <c r="U982" s="236" t="s">
        <v>4</v>
      </c>
      <c r="V982" s="236" t="s">
        <v>4</v>
      </c>
      <c r="W982" s="236" t="s">
        <v>4</v>
      </c>
      <c r="X982" s="291">
        <v>116.06600032249632</v>
      </c>
      <c r="Y982" s="236">
        <v>116.066</v>
      </c>
    </row>
    <row r="983" spans="1:25">
      <c r="A983" s="32" t="s">
        <v>23</v>
      </c>
      <c r="B983" s="32" t="s">
        <v>32</v>
      </c>
      <c r="C983" s="328" t="s">
        <v>1105</v>
      </c>
      <c r="D983" s="235">
        <v>2.2894299999999999</v>
      </c>
      <c r="E983" s="48" t="s">
        <v>1103</v>
      </c>
      <c r="F983" s="48" t="s">
        <v>1087</v>
      </c>
      <c r="G983" s="48" t="s">
        <v>1085</v>
      </c>
      <c r="H983" s="48" t="s">
        <v>1083</v>
      </c>
      <c r="I983" s="48" t="s">
        <v>913</v>
      </c>
      <c r="J983" s="236">
        <v>127.27696751732999</v>
      </c>
      <c r="K983" s="236">
        <v>127.27697000000001</v>
      </c>
      <c r="L983" s="236" t="s">
        <v>4</v>
      </c>
      <c r="M983" s="236" t="s">
        <v>4</v>
      </c>
      <c r="N983" s="236" t="s">
        <v>4</v>
      </c>
      <c r="O983" s="236" t="s">
        <v>4</v>
      </c>
      <c r="P983" s="236" t="s">
        <v>4</v>
      </c>
      <c r="Q983" s="236" t="s">
        <v>4</v>
      </c>
      <c r="R983" s="236" t="s">
        <v>4</v>
      </c>
      <c r="S983" s="236" t="s">
        <v>4</v>
      </c>
      <c r="T983" s="236" t="s">
        <v>4</v>
      </c>
      <c r="U983" s="236" t="s">
        <v>4</v>
      </c>
      <c r="V983" s="236" t="s">
        <v>4</v>
      </c>
      <c r="W983" s="236" t="s">
        <v>4</v>
      </c>
      <c r="X983" s="291">
        <v>127.27696751732999</v>
      </c>
      <c r="Y983" s="236">
        <v>127.27697000000001</v>
      </c>
    </row>
    <row r="984" spans="1:25">
      <c r="A984" s="32" t="s">
        <v>23</v>
      </c>
      <c r="B984" s="32" t="s">
        <v>32</v>
      </c>
      <c r="C984" s="328" t="s">
        <v>1106</v>
      </c>
      <c r="D984" s="235">
        <v>2.2894299999999999</v>
      </c>
      <c r="E984" s="48" t="s">
        <v>1103</v>
      </c>
      <c r="F984" s="48" t="s">
        <v>1087</v>
      </c>
      <c r="G984" s="48" t="s">
        <v>1085</v>
      </c>
      <c r="H984" s="48" t="s">
        <v>1083</v>
      </c>
      <c r="I984" s="48" t="s">
        <v>913</v>
      </c>
      <c r="J984" s="236">
        <v>100.77979953145915</v>
      </c>
      <c r="K984" s="236">
        <v>100.77979999999999</v>
      </c>
      <c r="L984" s="236" t="s">
        <v>4</v>
      </c>
      <c r="M984" s="236" t="s">
        <v>4</v>
      </c>
      <c r="N984" s="236" t="s">
        <v>4</v>
      </c>
      <c r="O984" s="236" t="s">
        <v>4</v>
      </c>
      <c r="P984" s="236" t="s">
        <v>4</v>
      </c>
      <c r="Q984" s="236" t="s">
        <v>4</v>
      </c>
      <c r="R984" s="236" t="s">
        <v>4</v>
      </c>
      <c r="S984" s="236" t="s">
        <v>4</v>
      </c>
      <c r="T984" s="236" t="s">
        <v>4</v>
      </c>
      <c r="U984" s="236" t="s">
        <v>4</v>
      </c>
      <c r="V984" s="236" t="s">
        <v>4</v>
      </c>
      <c r="W984" s="236" t="s">
        <v>4</v>
      </c>
      <c r="X984" s="291">
        <v>100.77979953145915</v>
      </c>
      <c r="Y984" s="236">
        <v>100.77979999999999</v>
      </c>
    </row>
    <row r="985" spans="1:25">
      <c r="A985" s="32" t="s">
        <v>19</v>
      </c>
      <c r="B985" s="32" t="s">
        <v>32</v>
      </c>
      <c r="C985" s="328" t="s">
        <v>1107</v>
      </c>
      <c r="D985" s="235">
        <v>5</v>
      </c>
      <c r="E985" s="48" t="s">
        <v>1107</v>
      </c>
      <c r="F985" s="48" t="s">
        <v>1087</v>
      </c>
      <c r="G985" s="48" t="s">
        <v>1085</v>
      </c>
      <c r="H985" s="48" t="s">
        <v>1083</v>
      </c>
      <c r="I985" s="48" t="s">
        <v>913</v>
      </c>
      <c r="J985" s="236" t="s">
        <v>4</v>
      </c>
      <c r="K985" s="236" t="s">
        <v>4</v>
      </c>
      <c r="L985" s="236">
        <v>105.24715517010618</v>
      </c>
      <c r="M985" s="236">
        <v>105.24715999999999</v>
      </c>
      <c r="N985" s="236" t="s">
        <v>4</v>
      </c>
      <c r="O985" s="236" t="s">
        <v>4</v>
      </c>
      <c r="P985" s="236" t="s">
        <v>4</v>
      </c>
      <c r="Q985" s="236" t="s">
        <v>4</v>
      </c>
      <c r="R985" s="236" t="s">
        <v>4</v>
      </c>
      <c r="S985" s="236" t="s">
        <v>4</v>
      </c>
      <c r="T985" s="236" t="s">
        <v>4</v>
      </c>
      <c r="U985" s="236" t="s">
        <v>4</v>
      </c>
      <c r="V985" s="236" t="s">
        <v>4</v>
      </c>
      <c r="W985" s="236" t="s">
        <v>4</v>
      </c>
      <c r="X985" s="291">
        <v>105.24715517010618</v>
      </c>
      <c r="Y985" s="236">
        <v>105.24715999999999</v>
      </c>
    </row>
    <row r="986" spans="1:25">
      <c r="A986" s="32" t="s">
        <v>23</v>
      </c>
      <c r="B986" s="32" t="s">
        <v>32</v>
      </c>
      <c r="C986" s="328" t="s">
        <v>1108</v>
      </c>
      <c r="D986" s="235">
        <v>1.7099800000000001</v>
      </c>
      <c r="E986" s="48" t="s">
        <v>1107</v>
      </c>
      <c r="F986" s="48" t="s">
        <v>1087</v>
      </c>
      <c r="G986" s="48" t="s">
        <v>1085</v>
      </c>
      <c r="H986" s="48" t="s">
        <v>1083</v>
      </c>
      <c r="I986" s="48" t="s">
        <v>913</v>
      </c>
      <c r="J986" s="236">
        <v>92.436899968401761</v>
      </c>
      <c r="K986" s="236">
        <v>92.436899999999994</v>
      </c>
      <c r="L986" s="236" t="s">
        <v>4</v>
      </c>
      <c r="M986" s="236" t="s">
        <v>4</v>
      </c>
      <c r="N986" s="236" t="s">
        <v>4</v>
      </c>
      <c r="O986" s="236" t="s">
        <v>4</v>
      </c>
      <c r="P986" s="236" t="s">
        <v>4</v>
      </c>
      <c r="Q986" s="236" t="s">
        <v>4</v>
      </c>
      <c r="R986" s="236" t="s">
        <v>4</v>
      </c>
      <c r="S986" s="236" t="s">
        <v>4</v>
      </c>
      <c r="T986" s="236" t="s">
        <v>4</v>
      </c>
      <c r="U986" s="236" t="s">
        <v>4</v>
      </c>
      <c r="V986" s="236" t="s">
        <v>4</v>
      </c>
      <c r="W986" s="236" t="s">
        <v>4</v>
      </c>
      <c r="X986" s="291">
        <v>92.436899968401761</v>
      </c>
      <c r="Y986" s="236">
        <v>92.436899999999994</v>
      </c>
    </row>
    <row r="987" spans="1:25">
      <c r="A987" s="32" t="s">
        <v>23</v>
      </c>
      <c r="B987" s="32" t="s">
        <v>32</v>
      </c>
      <c r="C987" s="328" t="s">
        <v>1109</v>
      </c>
      <c r="D987" s="235">
        <v>1.7099800000000001</v>
      </c>
      <c r="E987" s="48" t="s">
        <v>1107</v>
      </c>
      <c r="F987" s="48" t="s">
        <v>1087</v>
      </c>
      <c r="G987" s="48" t="s">
        <v>1085</v>
      </c>
      <c r="H987" s="48" t="s">
        <v>1083</v>
      </c>
      <c r="I987" s="48" t="s">
        <v>913</v>
      </c>
      <c r="J987" s="236">
        <v>116.70934355527193</v>
      </c>
      <c r="K987" s="236">
        <v>116.70934</v>
      </c>
      <c r="L987" s="236" t="s">
        <v>4</v>
      </c>
      <c r="M987" s="236" t="s">
        <v>4</v>
      </c>
      <c r="N987" s="236" t="s">
        <v>4</v>
      </c>
      <c r="O987" s="236" t="s">
        <v>4</v>
      </c>
      <c r="P987" s="236" t="s">
        <v>4</v>
      </c>
      <c r="Q987" s="236" t="s">
        <v>4</v>
      </c>
      <c r="R987" s="236" t="s">
        <v>4</v>
      </c>
      <c r="S987" s="236" t="s">
        <v>4</v>
      </c>
      <c r="T987" s="236" t="s">
        <v>4</v>
      </c>
      <c r="U987" s="236" t="s">
        <v>4</v>
      </c>
      <c r="V987" s="236" t="s">
        <v>4</v>
      </c>
      <c r="W987" s="236" t="s">
        <v>4</v>
      </c>
      <c r="X987" s="291">
        <v>116.70934355527193</v>
      </c>
      <c r="Y987" s="236">
        <v>116.70934</v>
      </c>
    </row>
    <row r="988" spans="1:25">
      <c r="A988" s="32" t="s">
        <v>23</v>
      </c>
      <c r="B988" s="32" t="s">
        <v>32</v>
      </c>
      <c r="C988" s="328" t="s">
        <v>1110</v>
      </c>
      <c r="D988" s="235">
        <v>1.7099800000000001</v>
      </c>
      <c r="E988" s="48" t="s">
        <v>1107</v>
      </c>
      <c r="F988" s="48" t="s">
        <v>1087</v>
      </c>
      <c r="G988" s="48" t="s">
        <v>1085</v>
      </c>
      <c r="H988" s="48" t="s">
        <v>1083</v>
      </c>
      <c r="I988" s="48" t="s">
        <v>913</v>
      </c>
      <c r="J988" s="236">
        <v>108.06376599156191</v>
      </c>
      <c r="K988" s="236">
        <v>108.06377000000001</v>
      </c>
      <c r="L988" s="236" t="s">
        <v>4</v>
      </c>
      <c r="M988" s="236" t="s">
        <v>4</v>
      </c>
      <c r="N988" s="236" t="s">
        <v>4</v>
      </c>
      <c r="O988" s="236" t="s">
        <v>4</v>
      </c>
      <c r="P988" s="236" t="s">
        <v>4</v>
      </c>
      <c r="Q988" s="236" t="s">
        <v>4</v>
      </c>
      <c r="R988" s="236" t="s">
        <v>4</v>
      </c>
      <c r="S988" s="236" t="s">
        <v>4</v>
      </c>
      <c r="T988" s="236" t="s">
        <v>4</v>
      </c>
      <c r="U988" s="236" t="s">
        <v>4</v>
      </c>
      <c r="V988" s="236" t="s">
        <v>4</v>
      </c>
      <c r="W988" s="236" t="s">
        <v>4</v>
      </c>
      <c r="X988" s="291">
        <v>108.06376599156191</v>
      </c>
      <c r="Y988" s="236">
        <v>108.06377000000001</v>
      </c>
    </row>
    <row r="989" spans="1:25">
      <c r="A989" s="32" t="s">
        <v>19</v>
      </c>
      <c r="B989" s="32" t="s">
        <v>32</v>
      </c>
      <c r="C989" s="328" t="s">
        <v>1111</v>
      </c>
      <c r="D989" s="235">
        <v>9</v>
      </c>
      <c r="E989" s="48" t="s">
        <v>1111</v>
      </c>
      <c r="F989" s="48" t="s">
        <v>1087</v>
      </c>
      <c r="G989" s="48" t="s">
        <v>1085</v>
      </c>
      <c r="H989" s="48" t="s">
        <v>1083</v>
      </c>
      <c r="I989" s="48" t="s">
        <v>913</v>
      </c>
      <c r="J989" s="236" t="s">
        <v>4</v>
      </c>
      <c r="K989" s="236" t="s">
        <v>4</v>
      </c>
      <c r="L989" s="236">
        <v>96.082834426293999</v>
      </c>
      <c r="M989" s="236">
        <v>96.082830000000001</v>
      </c>
      <c r="N989" s="236" t="s">
        <v>4</v>
      </c>
      <c r="O989" s="236" t="s">
        <v>4</v>
      </c>
      <c r="P989" s="236" t="s">
        <v>4</v>
      </c>
      <c r="Q989" s="236" t="s">
        <v>4</v>
      </c>
      <c r="R989" s="236" t="s">
        <v>4</v>
      </c>
      <c r="S989" s="236" t="s">
        <v>4</v>
      </c>
      <c r="T989" s="236" t="s">
        <v>4</v>
      </c>
      <c r="U989" s="236" t="s">
        <v>4</v>
      </c>
      <c r="V989" s="236" t="s">
        <v>4</v>
      </c>
      <c r="W989" s="236" t="s">
        <v>4</v>
      </c>
      <c r="X989" s="291">
        <v>96.082834426293999</v>
      </c>
      <c r="Y989" s="236">
        <v>96.082830000000001</v>
      </c>
    </row>
    <row r="990" spans="1:25">
      <c r="A990" s="32" t="s">
        <v>23</v>
      </c>
      <c r="B990" s="32" t="s">
        <v>32</v>
      </c>
      <c r="C990" s="328" t="s">
        <v>1112</v>
      </c>
      <c r="D990" s="235">
        <v>2.0800800000000002</v>
      </c>
      <c r="E990" s="48" t="s">
        <v>1111</v>
      </c>
      <c r="F990" s="48" t="s">
        <v>1087</v>
      </c>
      <c r="G990" s="48" t="s">
        <v>1085</v>
      </c>
      <c r="H990" s="48" t="s">
        <v>1083</v>
      </c>
      <c r="I990" s="48" t="s">
        <v>913</v>
      </c>
      <c r="J990" s="236">
        <v>102.40852165608955</v>
      </c>
      <c r="K990" s="236">
        <v>102.40852</v>
      </c>
      <c r="L990" s="236" t="s">
        <v>4</v>
      </c>
      <c r="M990" s="236" t="s">
        <v>4</v>
      </c>
      <c r="N990" s="236" t="s">
        <v>4</v>
      </c>
      <c r="O990" s="236" t="s">
        <v>4</v>
      </c>
      <c r="P990" s="236" t="s">
        <v>4</v>
      </c>
      <c r="Q990" s="236" t="s">
        <v>4</v>
      </c>
      <c r="R990" s="236" t="s">
        <v>4</v>
      </c>
      <c r="S990" s="236" t="s">
        <v>4</v>
      </c>
      <c r="T990" s="236" t="s">
        <v>4</v>
      </c>
      <c r="U990" s="236" t="s">
        <v>4</v>
      </c>
      <c r="V990" s="236" t="s">
        <v>4</v>
      </c>
      <c r="W990" s="236" t="s">
        <v>4</v>
      </c>
      <c r="X990" s="291">
        <v>102.40852165608955</v>
      </c>
      <c r="Y990" s="236">
        <v>102.40852</v>
      </c>
    </row>
    <row r="991" spans="1:25">
      <c r="A991" s="32" t="s">
        <v>23</v>
      </c>
      <c r="B991" s="32" t="s">
        <v>32</v>
      </c>
      <c r="C991" s="328" t="s">
        <v>1113</v>
      </c>
      <c r="D991" s="235">
        <v>2.0800800000000002</v>
      </c>
      <c r="E991" s="48" t="s">
        <v>1111</v>
      </c>
      <c r="F991" s="48" t="s">
        <v>1087</v>
      </c>
      <c r="G991" s="48" t="s">
        <v>1085</v>
      </c>
      <c r="H991" s="48" t="s">
        <v>1083</v>
      </c>
      <c r="I991" s="48" t="s">
        <v>913</v>
      </c>
      <c r="J991" s="236">
        <v>95.815139806367796</v>
      </c>
      <c r="K991" s="236">
        <v>95.81514</v>
      </c>
      <c r="L991" s="236" t="s">
        <v>4</v>
      </c>
      <c r="M991" s="236" t="s">
        <v>4</v>
      </c>
      <c r="N991" s="236" t="s">
        <v>4</v>
      </c>
      <c r="O991" s="236" t="s">
        <v>4</v>
      </c>
      <c r="P991" s="236" t="s">
        <v>4</v>
      </c>
      <c r="Q991" s="236" t="s">
        <v>4</v>
      </c>
      <c r="R991" s="236" t="s">
        <v>4</v>
      </c>
      <c r="S991" s="236" t="s">
        <v>4</v>
      </c>
      <c r="T991" s="236" t="s">
        <v>4</v>
      </c>
      <c r="U991" s="236" t="s">
        <v>4</v>
      </c>
      <c r="V991" s="236" t="s">
        <v>4</v>
      </c>
      <c r="W991" s="236" t="s">
        <v>4</v>
      </c>
      <c r="X991" s="291">
        <v>95.815139806367796</v>
      </c>
      <c r="Y991" s="236">
        <v>95.81514</v>
      </c>
    </row>
    <row r="992" spans="1:25">
      <c r="A992" s="32" t="s">
        <v>23</v>
      </c>
      <c r="B992" s="32" t="s">
        <v>32</v>
      </c>
      <c r="C992" s="328" t="s">
        <v>1114</v>
      </c>
      <c r="D992" s="235">
        <v>2.0800800000000002</v>
      </c>
      <c r="E992" s="48" t="s">
        <v>1111</v>
      </c>
      <c r="F992" s="48" t="s">
        <v>1087</v>
      </c>
      <c r="G992" s="48" t="s">
        <v>1085</v>
      </c>
      <c r="H992" s="48" t="s">
        <v>1083</v>
      </c>
      <c r="I992" s="48" t="s">
        <v>913</v>
      </c>
      <c r="J992" s="236">
        <v>90.399740569855211</v>
      </c>
      <c r="K992" s="236">
        <v>90.399739999999994</v>
      </c>
      <c r="L992" s="236" t="s">
        <v>4</v>
      </c>
      <c r="M992" s="236" t="s">
        <v>4</v>
      </c>
      <c r="N992" s="236" t="s">
        <v>4</v>
      </c>
      <c r="O992" s="236" t="s">
        <v>4</v>
      </c>
      <c r="P992" s="236" t="s">
        <v>4</v>
      </c>
      <c r="Q992" s="236" t="s">
        <v>4</v>
      </c>
      <c r="R992" s="236" t="s">
        <v>4</v>
      </c>
      <c r="S992" s="236" t="s">
        <v>4</v>
      </c>
      <c r="T992" s="236" t="s">
        <v>4</v>
      </c>
      <c r="U992" s="236" t="s">
        <v>4</v>
      </c>
      <c r="V992" s="236" t="s">
        <v>4</v>
      </c>
      <c r="W992" s="236" t="s">
        <v>4</v>
      </c>
      <c r="X992" s="291">
        <v>90.399740569855211</v>
      </c>
      <c r="Y992" s="236">
        <v>90.399739999999994</v>
      </c>
    </row>
    <row r="993" spans="1:25">
      <c r="A993" s="32" t="s">
        <v>19</v>
      </c>
      <c r="B993" s="32" t="s">
        <v>32</v>
      </c>
      <c r="C993" s="328" t="s">
        <v>1115</v>
      </c>
      <c r="D993" s="235">
        <v>8</v>
      </c>
      <c r="E993" s="48" t="s">
        <v>1115</v>
      </c>
      <c r="F993" s="48" t="s">
        <v>1087</v>
      </c>
      <c r="G993" s="48" t="s">
        <v>1085</v>
      </c>
      <c r="H993" s="48" t="s">
        <v>1083</v>
      </c>
      <c r="I993" s="48" t="s">
        <v>913</v>
      </c>
      <c r="J993" s="236" t="s">
        <v>4</v>
      </c>
      <c r="K993" s="236" t="s">
        <v>4</v>
      </c>
      <c r="L993" s="236">
        <v>122.19304828050188</v>
      </c>
      <c r="M993" s="236">
        <v>122.19305</v>
      </c>
      <c r="N993" s="236" t="s">
        <v>4</v>
      </c>
      <c r="O993" s="236" t="s">
        <v>4</v>
      </c>
      <c r="P993" s="236" t="s">
        <v>4</v>
      </c>
      <c r="Q993" s="236" t="s">
        <v>4</v>
      </c>
      <c r="R993" s="236" t="s">
        <v>4</v>
      </c>
      <c r="S993" s="236" t="s">
        <v>4</v>
      </c>
      <c r="T993" s="236" t="s">
        <v>4</v>
      </c>
      <c r="U993" s="236" t="s">
        <v>4</v>
      </c>
      <c r="V993" s="236" t="s">
        <v>4</v>
      </c>
      <c r="W993" s="236" t="s">
        <v>4</v>
      </c>
      <c r="X993" s="291">
        <v>122.19304828050188</v>
      </c>
      <c r="Y993" s="236">
        <v>122.19305</v>
      </c>
    </row>
    <row r="994" spans="1:25">
      <c r="A994" s="32" t="s">
        <v>23</v>
      </c>
      <c r="B994" s="32" t="s">
        <v>32</v>
      </c>
      <c r="C994" s="328" t="s">
        <v>1116</v>
      </c>
      <c r="D994" s="235">
        <v>2</v>
      </c>
      <c r="E994" s="48" t="s">
        <v>1115</v>
      </c>
      <c r="F994" s="48" t="s">
        <v>1087</v>
      </c>
      <c r="G994" s="48" t="s">
        <v>1085</v>
      </c>
      <c r="H994" s="48" t="s">
        <v>1083</v>
      </c>
      <c r="I994" s="48" t="s">
        <v>913</v>
      </c>
      <c r="J994" s="236">
        <v>125.69256078296621</v>
      </c>
      <c r="K994" s="236">
        <v>125.69256</v>
      </c>
      <c r="L994" s="236" t="s">
        <v>4</v>
      </c>
      <c r="M994" s="236" t="s">
        <v>4</v>
      </c>
      <c r="N994" s="236" t="s">
        <v>4</v>
      </c>
      <c r="O994" s="236" t="s">
        <v>4</v>
      </c>
      <c r="P994" s="236" t="s">
        <v>4</v>
      </c>
      <c r="Q994" s="236" t="s">
        <v>4</v>
      </c>
      <c r="R994" s="236" t="s">
        <v>4</v>
      </c>
      <c r="S994" s="236" t="s">
        <v>4</v>
      </c>
      <c r="T994" s="236" t="s">
        <v>4</v>
      </c>
      <c r="U994" s="236" t="s">
        <v>4</v>
      </c>
      <c r="V994" s="236" t="s">
        <v>4</v>
      </c>
      <c r="W994" s="236" t="s">
        <v>4</v>
      </c>
      <c r="X994" s="291">
        <v>125.69256078296621</v>
      </c>
      <c r="Y994" s="236">
        <v>125.69256</v>
      </c>
    </row>
    <row r="995" spans="1:25">
      <c r="A995" s="32" t="s">
        <v>23</v>
      </c>
      <c r="B995" s="32" t="s">
        <v>32</v>
      </c>
      <c r="C995" s="328" t="s">
        <v>1117</v>
      </c>
      <c r="D995" s="235">
        <v>2</v>
      </c>
      <c r="E995" s="48" t="s">
        <v>1115</v>
      </c>
      <c r="F995" s="48" t="s">
        <v>1087</v>
      </c>
      <c r="G995" s="48" t="s">
        <v>1085</v>
      </c>
      <c r="H995" s="48" t="s">
        <v>1083</v>
      </c>
      <c r="I995" s="48" t="s">
        <v>913</v>
      </c>
      <c r="J995" s="236">
        <v>134.80502604293247</v>
      </c>
      <c r="K995" s="236">
        <v>134.80502999999999</v>
      </c>
      <c r="L995" s="236" t="s">
        <v>4</v>
      </c>
      <c r="M995" s="236" t="s">
        <v>4</v>
      </c>
      <c r="N995" s="236" t="s">
        <v>4</v>
      </c>
      <c r="O995" s="236" t="s">
        <v>4</v>
      </c>
      <c r="P995" s="236" t="s">
        <v>4</v>
      </c>
      <c r="Q995" s="236" t="s">
        <v>4</v>
      </c>
      <c r="R995" s="236" t="s">
        <v>4</v>
      </c>
      <c r="S995" s="236" t="s">
        <v>4</v>
      </c>
      <c r="T995" s="236" t="s">
        <v>4</v>
      </c>
      <c r="U995" s="236" t="s">
        <v>4</v>
      </c>
      <c r="V995" s="236" t="s">
        <v>4</v>
      </c>
      <c r="W995" s="236" t="s">
        <v>4</v>
      </c>
      <c r="X995" s="291">
        <v>134.80502604293247</v>
      </c>
      <c r="Y995" s="236">
        <v>134.80502999999999</v>
      </c>
    </row>
    <row r="996" spans="1:25">
      <c r="A996" s="32" t="s">
        <v>23</v>
      </c>
      <c r="B996" s="32" t="s">
        <v>32</v>
      </c>
      <c r="C996" s="328" t="s">
        <v>2198</v>
      </c>
      <c r="D996" s="235">
        <v>2</v>
      </c>
      <c r="E996" s="48" t="s">
        <v>1115</v>
      </c>
      <c r="F996" s="48" t="s">
        <v>1087</v>
      </c>
      <c r="G996" s="48" t="s">
        <v>1085</v>
      </c>
      <c r="H996" s="48" t="s">
        <v>1083</v>
      </c>
      <c r="I996" s="48" t="s">
        <v>913</v>
      </c>
      <c r="J996" s="236">
        <v>107.67722090326014</v>
      </c>
      <c r="K996" s="236">
        <v>107.67722000000001</v>
      </c>
      <c r="L996" s="236" t="s">
        <v>4</v>
      </c>
      <c r="M996" s="236" t="s">
        <v>4</v>
      </c>
      <c r="N996" s="236" t="s">
        <v>4</v>
      </c>
      <c r="O996" s="236" t="s">
        <v>4</v>
      </c>
      <c r="P996" s="236" t="s">
        <v>4</v>
      </c>
      <c r="Q996" s="236" t="s">
        <v>4</v>
      </c>
      <c r="R996" s="236" t="s">
        <v>4</v>
      </c>
      <c r="S996" s="236" t="s">
        <v>4</v>
      </c>
      <c r="T996" s="236" t="s">
        <v>4</v>
      </c>
      <c r="U996" s="236" t="s">
        <v>4</v>
      </c>
      <c r="V996" s="236" t="s">
        <v>4</v>
      </c>
      <c r="W996" s="236" t="s">
        <v>4</v>
      </c>
      <c r="X996" s="291">
        <v>107.67722090326014</v>
      </c>
      <c r="Y996" s="236">
        <v>107.67722000000001</v>
      </c>
    </row>
    <row r="997" spans="1:25">
      <c r="A997" s="32" t="s">
        <v>19</v>
      </c>
      <c r="B997" s="32" t="s">
        <v>32</v>
      </c>
      <c r="C997" s="328" t="s">
        <v>1118</v>
      </c>
      <c r="D997" s="235">
        <v>3</v>
      </c>
      <c r="E997" s="48" t="s">
        <v>1118</v>
      </c>
      <c r="F997" s="48" t="s">
        <v>1087</v>
      </c>
      <c r="G997" s="48" t="s">
        <v>1085</v>
      </c>
      <c r="H997" s="48" t="s">
        <v>1083</v>
      </c>
      <c r="I997" s="48" t="s">
        <v>913</v>
      </c>
      <c r="J997" s="236" t="s">
        <v>4</v>
      </c>
      <c r="K997" s="236" t="s">
        <v>4</v>
      </c>
      <c r="L997" s="236">
        <v>67.371226128046075</v>
      </c>
      <c r="M997" s="236">
        <v>67.371229999999997</v>
      </c>
      <c r="N997" s="236" t="s">
        <v>4</v>
      </c>
      <c r="O997" s="236" t="s">
        <v>4</v>
      </c>
      <c r="P997" s="236" t="s">
        <v>4</v>
      </c>
      <c r="Q997" s="236" t="s">
        <v>4</v>
      </c>
      <c r="R997" s="236" t="s">
        <v>4</v>
      </c>
      <c r="S997" s="236" t="s">
        <v>4</v>
      </c>
      <c r="T997" s="236" t="s">
        <v>4</v>
      </c>
      <c r="U997" s="236" t="s">
        <v>4</v>
      </c>
      <c r="V997" s="236" t="s">
        <v>4</v>
      </c>
      <c r="W997" s="236" t="s">
        <v>4</v>
      </c>
      <c r="X997" s="291">
        <v>67.371226128046075</v>
      </c>
      <c r="Y997" s="236">
        <v>67.371229999999997</v>
      </c>
    </row>
    <row r="998" spans="1:25">
      <c r="A998" s="32" t="s">
        <v>23</v>
      </c>
      <c r="B998" s="32" t="s">
        <v>32</v>
      </c>
      <c r="C998" s="328" t="s">
        <v>1119</v>
      </c>
      <c r="D998" s="235">
        <v>1.7320500000000001</v>
      </c>
      <c r="E998" s="48" t="s">
        <v>1118</v>
      </c>
      <c r="F998" s="48" t="s">
        <v>1087</v>
      </c>
      <c r="G998" s="48" t="s">
        <v>1085</v>
      </c>
      <c r="H998" s="48" t="s">
        <v>1083</v>
      </c>
      <c r="I998" s="48" t="s">
        <v>913</v>
      </c>
      <c r="J998" s="236">
        <v>53.167720244817453</v>
      </c>
      <c r="K998" s="236">
        <v>53.167720000000003</v>
      </c>
      <c r="L998" s="236" t="s">
        <v>4</v>
      </c>
      <c r="M998" s="236" t="s">
        <v>4</v>
      </c>
      <c r="N998" s="236" t="s">
        <v>4</v>
      </c>
      <c r="O998" s="236" t="s">
        <v>4</v>
      </c>
      <c r="P998" s="236" t="s">
        <v>4</v>
      </c>
      <c r="Q998" s="236" t="s">
        <v>4</v>
      </c>
      <c r="R998" s="236" t="s">
        <v>4</v>
      </c>
      <c r="S998" s="236" t="s">
        <v>4</v>
      </c>
      <c r="T998" s="236" t="s">
        <v>4</v>
      </c>
      <c r="U998" s="236" t="s">
        <v>4</v>
      </c>
      <c r="V998" s="236" t="s">
        <v>4</v>
      </c>
      <c r="W998" s="236" t="s">
        <v>4</v>
      </c>
      <c r="X998" s="291">
        <v>53.167720244817453</v>
      </c>
      <c r="Y998" s="236">
        <v>53.167720000000003</v>
      </c>
    </row>
    <row r="999" spans="1:25">
      <c r="A999" s="32" t="s">
        <v>23</v>
      </c>
      <c r="B999" s="32" t="s">
        <v>32</v>
      </c>
      <c r="C999" s="328" t="s">
        <v>1120</v>
      </c>
      <c r="D999" s="235">
        <v>1.7320500000000001</v>
      </c>
      <c r="E999" s="48" t="s">
        <v>1118</v>
      </c>
      <c r="F999" s="48" t="s">
        <v>1087</v>
      </c>
      <c r="G999" s="48" t="s">
        <v>1085</v>
      </c>
      <c r="H999" s="48" t="s">
        <v>1083</v>
      </c>
      <c r="I999" s="48" t="s">
        <v>913</v>
      </c>
      <c r="J999" s="236">
        <v>85.369131666666647</v>
      </c>
      <c r="K999" s="236">
        <v>85.369129999999998</v>
      </c>
      <c r="L999" s="236" t="s">
        <v>4</v>
      </c>
      <c r="M999" s="236" t="s">
        <v>4</v>
      </c>
      <c r="N999" s="236" t="s">
        <v>4</v>
      </c>
      <c r="O999" s="236" t="s">
        <v>4</v>
      </c>
      <c r="P999" s="236" t="s">
        <v>4</v>
      </c>
      <c r="Q999" s="236" t="s">
        <v>4</v>
      </c>
      <c r="R999" s="236" t="s">
        <v>4</v>
      </c>
      <c r="S999" s="236" t="s">
        <v>4</v>
      </c>
      <c r="T999" s="236" t="s">
        <v>4</v>
      </c>
      <c r="U999" s="236" t="s">
        <v>4</v>
      </c>
      <c r="V999" s="236" t="s">
        <v>4</v>
      </c>
      <c r="W999" s="236" t="s">
        <v>4</v>
      </c>
      <c r="X999" s="291">
        <v>85.369131666666647</v>
      </c>
      <c r="Y999" s="236">
        <v>85.369129999999998</v>
      </c>
    </row>
    <row r="1000" spans="1:25">
      <c r="A1000" s="32" t="s">
        <v>16</v>
      </c>
      <c r="B1000" s="32" t="s">
        <v>4</v>
      </c>
      <c r="C1000" s="328" t="s">
        <v>1121</v>
      </c>
      <c r="D1000" s="235">
        <v>13</v>
      </c>
      <c r="E1000" s="48" t="s">
        <v>4</v>
      </c>
      <c r="F1000" s="48" t="s">
        <v>1121</v>
      </c>
      <c r="G1000" s="48" t="s">
        <v>1085</v>
      </c>
      <c r="H1000" s="48" t="s">
        <v>1083</v>
      </c>
      <c r="I1000" s="48" t="s">
        <v>913</v>
      </c>
      <c r="J1000" s="236" t="s">
        <v>4</v>
      </c>
      <c r="K1000" s="236" t="s">
        <v>4</v>
      </c>
      <c r="L1000" s="236" t="s">
        <v>4</v>
      </c>
      <c r="M1000" s="236" t="s">
        <v>4</v>
      </c>
      <c r="N1000" s="236">
        <v>95.286782095421074</v>
      </c>
      <c r="O1000" s="236">
        <v>95.286779999999993</v>
      </c>
      <c r="P1000" s="236" t="s">
        <v>4</v>
      </c>
      <c r="Q1000" s="236" t="s">
        <v>4</v>
      </c>
      <c r="R1000" s="236" t="s">
        <v>4</v>
      </c>
      <c r="S1000" s="236" t="s">
        <v>4</v>
      </c>
      <c r="T1000" s="236" t="s">
        <v>4</v>
      </c>
      <c r="U1000" s="236" t="s">
        <v>4</v>
      </c>
      <c r="V1000" s="236" t="s">
        <v>4</v>
      </c>
      <c r="W1000" s="236" t="s">
        <v>4</v>
      </c>
      <c r="X1000" s="291">
        <v>95.286782095421074</v>
      </c>
      <c r="Y1000" s="236">
        <v>95.286779999999993</v>
      </c>
    </row>
    <row r="1001" spans="1:25">
      <c r="A1001" s="32" t="s">
        <v>19</v>
      </c>
      <c r="B1001" s="32" t="s">
        <v>32</v>
      </c>
      <c r="C1001" s="328" t="s">
        <v>1123</v>
      </c>
      <c r="D1001" s="235">
        <v>2</v>
      </c>
      <c r="E1001" s="48" t="s">
        <v>1123</v>
      </c>
      <c r="F1001" s="48" t="s">
        <v>1121</v>
      </c>
      <c r="G1001" s="48" t="s">
        <v>1085</v>
      </c>
      <c r="H1001" s="48" t="s">
        <v>1083</v>
      </c>
      <c r="I1001" s="48" t="s">
        <v>913</v>
      </c>
      <c r="J1001" s="236" t="s">
        <v>4</v>
      </c>
      <c r="K1001" s="236" t="s">
        <v>4</v>
      </c>
      <c r="L1001" s="236">
        <v>112.79613081563257</v>
      </c>
      <c r="M1001" s="236">
        <v>112.79613000000001</v>
      </c>
      <c r="N1001" s="236" t="s">
        <v>4</v>
      </c>
      <c r="O1001" s="236" t="s">
        <v>4</v>
      </c>
      <c r="P1001" s="236" t="s">
        <v>4</v>
      </c>
      <c r="Q1001" s="236" t="s">
        <v>4</v>
      </c>
      <c r="R1001" s="236" t="s">
        <v>4</v>
      </c>
      <c r="S1001" s="236" t="s">
        <v>4</v>
      </c>
      <c r="T1001" s="236" t="s">
        <v>4</v>
      </c>
      <c r="U1001" s="236" t="s">
        <v>4</v>
      </c>
      <c r="V1001" s="236" t="s">
        <v>4</v>
      </c>
      <c r="W1001" s="236" t="s">
        <v>4</v>
      </c>
      <c r="X1001" s="291">
        <v>112.79613081563257</v>
      </c>
      <c r="Y1001" s="236">
        <v>112.79613000000001</v>
      </c>
    </row>
    <row r="1002" spans="1:25">
      <c r="A1002" s="32" t="s">
        <v>23</v>
      </c>
      <c r="B1002" s="32" t="s">
        <v>32</v>
      </c>
      <c r="C1002" s="328" t="s">
        <v>1124</v>
      </c>
      <c r="D1002" s="235">
        <v>1.41421</v>
      </c>
      <c r="E1002" s="48" t="s">
        <v>1123</v>
      </c>
      <c r="F1002" s="48" t="s">
        <v>1121</v>
      </c>
      <c r="G1002" s="48" t="s">
        <v>1085</v>
      </c>
      <c r="H1002" s="48" t="s">
        <v>1083</v>
      </c>
      <c r="I1002" s="48" t="s">
        <v>913</v>
      </c>
      <c r="J1002" s="236">
        <v>119.89487702862526</v>
      </c>
      <c r="K1002" s="236">
        <v>119.89488</v>
      </c>
      <c r="L1002" s="236" t="s">
        <v>4</v>
      </c>
      <c r="M1002" s="236" t="s">
        <v>4</v>
      </c>
      <c r="N1002" s="236" t="s">
        <v>4</v>
      </c>
      <c r="O1002" s="236" t="s">
        <v>4</v>
      </c>
      <c r="P1002" s="236" t="s">
        <v>4</v>
      </c>
      <c r="Q1002" s="236" t="s">
        <v>4</v>
      </c>
      <c r="R1002" s="236" t="s">
        <v>4</v>
      </c>
      <c r="S1002" s="236" t="s">
        <v>4</v>
      </c>
      <c r="T1002" s="236" t="s">
        <v>4</v>
      </c>
      <c r="U1002" s="236" t="s">
        <v>4</v>
      </c>
      <c r="V1002" s="236" t="s">
        <v>4</v>
      </c>
      <c r="W1002" s="236" t="s">
        <v>4</v>
      </c>
      <c r="X1002" s="291">
        <v>119.89487702862526</v>
      </c>
      <c r="Y1002" s="236">
        <v>119.89488</v>
      </c>
    </row>
    <row r="1003" spans="1:25">
      <c r="A1003" s="32" t="s">
        <v>23</v>
      </c>
      <c r="B1003" s="32" t="s">
        <v>32</v>
      </c>
      <c r="C1003" s="328" t="s">
        <v>1125</v>
      </c>
      <c r="D1003" s="235">
        <v>1.41421</v>
      </c>
      <c r="E1003" s="48" t="s">
        <v>1123</v>
      </c>
      <c r="F1003" s="48" t="s">
        <v>1121</v>
      </c>
      <c r="G1003" s="48" t="s">
        <v>1085</v>
      </c>
      <c r="H1003" s="48" t="s">
        <v>1083</v>
      </c>
      <c r="I1003" s="48" t="s">
        <v>913</v>
      </c>
      <c r="J1003" s="236">
        <v>106.11768778026813</v>
      </c>
      <c r="K1003" s="236">
        <v>106.11769</v>
      </c>
      <c r="L1003" s="236" t="s">
        <v>4</v>
      </c>
      <c r="M1003" s="236" t="s">
        <v>4</v>
      </c>
      <c r="N1003" s="236" t="s">
        <v>4</v>
      </c>
      <c r="O1003" s="236" t="s">
        <v>4</v>
      </c>
      <c r="P1003" s="236" t="s">
        <v>4</v>
      </c>
      <c r="Q1003" s="236" t="s">
        <v>4</v>
      </c>
      <c r="R1003" s="236" t="s">
        <v>4</v>
      </c>
      <c r="S1003" s="236" t="s">
        <v>4</v>
      </c>
      <c r="T1003" s="236" t="s">
        <v>4</v>
      </c>
      <c r="U1003" s="236" t="s">
        <v>4</v>
      </c>
      <c r="V1003" s="236" t="s">
        <v>4</v>
      </c>
      <c r="W1003" s="236" t="s">
        <v>4</v>
      </c>
      <c r="X1003" s="291">
        <v>106.11768778026813</v>
      </c>
      <c r="Y1003" s="236">
        <v>106.11769</v>
      </c>
    </row>
    <row r="1004" spans="1:25">
      <c r="A1004" s="32" t="s">
        <v>19</v>
      </c>
      <c r="B1004" s="32" t="s">
        <v>32</v>
      </c>
      <c r="C1004" s="328" t="s">
        <v>1126</v>
      </c>
      <c r="D1004" s="235">
        <v>8</v>
      </c>
      <c r="E1004" s="48" t="s">
        <v>1126</v>
      </c>
      <c r="F1004" s="48" t="s">
        <v>1121</v>
      </c>
      <c r="G1004" s="48" t="s">
        <v>1085</v>
      </c>
      <c r="H1004" s="48" t="s">
        <v>1083</v>
      </c>
      <c r="I1004" s="48" t="s">
        <v>913</v>
      </c>
      <c r="J1004" s="236" t="s">
        <v>4</v>
      </c>
      <c r="K1004" s="236" t="s">
        <v>4</v>
      </c>
      <c r="L1004" s="236">
        <v>85.949259395186346</v>
      </c>
      <c r="M1004" s="236">
        <v>85.949259999999995</v>
      </c>
      <c r="N1004" s="236" t="s">
        <v>4</v>
      </c>
      <c r="O1004" s="236" t="s">
        <v>4</v>
      </c>
      <c r="P1004" s="236" t="s">
        <v>4</v>
      </c>
      <c r="Q1004" s="236" t="s">
        <v>4</v>
      </c>
      <c r="R1004" s="236" t="s">
        <v>4</v>
      </c>
      <c r="S1004" s="236" t="s">
        <v>4</v>
      </c>
      <c r="T1004" s="236" t="s">
        <v>4</v>
      </c>
      <c r="U1004" s="236" t="s">
        <v>4</v>
      </c>
      <c r="V1004" s="236" t="s">
        <v>4</v>
      </c>
      <c r="W1004" s="236" t="s">
        <v>4</v>
      </c>
      <c r="X1004" s="291">
        <v>85.949259395186346</v>
      </c>
      <c r="Y1004" s="236">
        <v>85.949259999999995</v>
      </c>
    </row>
    <row r="1005" spans="1:25">
      <c r="A1005" s="32" t="s">
        <v>23</v>
      </c>
      <c r="B1005" s="32" t="s">
        <v>32</v>
      </c>
      <c r="C1005" s="328" t="s">
        <v>1127</v>
      </c>
      <c r="D1005" s="235">
        <v>2</v>
      </c>
      <c r="E1005" s="48" t="s">
        <v>1126</v>
      </c>
      <c r="F1005" s="48" t="s">
        <v>1121</v>
      </c>
      <c r="G1005" s="48" t="s">
        <v>1085</v>
      </c>
      <c r="H1005" s="48" t="s">
        <v>1083</v>
      </c>
      <c r="I1005" s="48" t="s">
        <v>913</v>
      </c>
      <c r="J1005" s="236">
        <v>84.054831568994359</v>
      </c>
      <c r="K1005" s="236">
        <v>84.054829999999995</v>
      </c>
      <c r="L1005" s="236" t="s">
        <v>4</v>
      </c>
      <c r="M1005" s="236" t="s">
        <v>4</v>
      </c>
      <c r="N1005" s="236" t="s">
        <v>4</v>
      </c>
      <c r="O1005" s="236" t="s">
        <v>4</v>
      </c>
      <c r="P1005" s="236" t="s">
        <v>4</v>
      </c>
      <c r="Q1005" s="236" t="s">
        <v>4</v>
      </c>
      <c r="R1005" s="236" t="s">
        <v>4</v>
      </c>
      <c r="S1005" s="236" t="s">
        <v>4</v>
      </c>
      <c r="T1005" s="236" t="s">
        <v>4</v>
      </c>
      <c r="U1005" s="236" t="s">
        <v>4</v>
      </c>
      <c r="V1005" s="236" t="s">
        <v>4</v>
      </c>
      <c r="W1005" s="236" t="s">
        <v>4</v>
      </c>
      <c r="X1005" s="291">
        <v>84.054831568994359</v>
      </c>
      <c r="Y1005" s="236">
        <v>84.054829999999995</v>
      </c>
    </row>
    <row r="1006" spans="1:25">
      <c r="A1006" s="32" t="s">
        <v>23</v>
      </c>
      <c r="B1006" s="32" t="s">
        <v>32</v>
      </c>
      <c r="C1006" s="328" t="s">
        <v>1128</v>
      </c>
      <c r="D1006" s="235">
        <v>2</v>
      </c>
      <c r="E1006" s="48" t="s">
        <v>1126</v>
      </c>
      <c r="F1006" s="48" t="s">
        <v>1121</v>
      </c>
      <c r="G1006" s="48" t="s">
        <v>1085</v>
      </c>
      <c r="H1006" s="48" t="s">
        <v>1083</v>
      </c>
      <c r="I1006" s="48" t="s">
        <v>913</v>
      </c>
      <c r="J1006" s="236">
        <v>78.478916967442373</v>
      </c>
      <c r="K1006" s="236">
        <v>78.478920000000002</v>
      </c>
      <c r="L1006" s="236" t="s">
        <v>4</v>
      </c>
      <c r="M1006" s="236" t="s">
        <v>4</v>
      </c>
      <c r="N1006" s="236" t="s">
        <v>4</v>
      </c>
      <c r="O1006" s="236" t="s">
        <v>4</v>
      </c>
      <c r="P1006" s="236" t="s">
        <v>4</v>
      </c>
      <c r="Q1006" s="236" t="s">
        <v>4</v>
      </c>
      <c r="R1006" s="236" t="s">
        <v>4</v>
      </c>
      <c r="S1006" s="236" t="s">
        <v>4</v>
      </c>
      <c r="T1006" s="236" t="s">
        <v>4</v>
      </c>
      <c r="U1006" s="236" t="s">
        <v>4</v>
      </c>
      <c r="V1006" s="236" t="s">
        <v>4</v>
      </c>
      <c r="W1006" s="236" t="s">
        <v>4</v>
      </c>
      <c r="X1006" s="291">
        <v>78.478916967442373</v>
      </c>
      <c r="Y1006" s="236">
        <v>78.478920000000002</v>
      </c>
    </row>
    <row r="1007" spans="1:25">
      <c r="A1007" s="32" t="s">
        <v>23</v>
      </c>
      <c r="B1007" s="32" t="s">
        <v>32</v>
      </c>
      <c r="C1007" s="328" t="s">
        <v>1129</v>
      </c>
      <c r="D1007" s="235">
        <v>2</v>
      </c>
      <c r="E1007" s="48" t="s">
        <v>1126</v>
      </c>
      <c r="F1007" s="48" t="s">
        <v>1121</v>
      </c>
      <c r="G1007" s="48" t="s">
        <v>1085</v>
      </c>
      <c r="H1007" s="48" t="s">
        <v>1083</v>
      </c>
      <c r="I1007" s="48" t="s">
        <v>913</v>
      </c>
      <c r="J1007" s="236">
        <v>96.252215162423013</v>
      </c>
      <c r="K1007" s="236">
        <v>96.252219999999994</v>
      </c>
      <c r="L1007" s="236" t="s">
        <v>4</v>
      </c>
      <c r="M1007" s="236" t="s">
        <v>4</v>
      </c>
      <c r="N1007" s="236" t="s">
        <v>4</v>
      </c>
      <c r="O1007" s="236" t="s">
        <v>4</v>
      </c>
      <c r="P1007" s="236" t="s">
        <v>4</v>
      </c>
      <c r="Q1007" s="236" t="s">
        <v>4</v>
      </c>
      <c r="R1007" s="236" t="s">
        <v>4</v>
      </c>
      <c r="S1007" s="236" t="s">
        <v>4</v>
      </c>
      <c r="T1007" s="236" t="s">
        <v>4</v>
      </c>
      <c r="U1007" s="236" t="s">
        <v>4</v>
      </c>
      <c r="V1007" s="236" t="s">
        <v>4</v>
      </c>
      <c r="W1007" s="236" t="s">
        <v>4</v>
      </c>
      <c r="X1007" s="291">
        <v>96.252215162423013</v>
      </c>
      <c r="Y1007" s="236">
        <v>96.252219999999994</v>
      </c>
    </row>
    <row r="1008" spans="1:25">
      <c r="A1008" s="32" t="s">
        <v>19</v>
      </c>
      <c r="B1008" s="32" t="s">
        <v>32</v>
      </c>
      <c r="C1008" s="328" t="s">
        <v>1130</v>
      </c>
      <c r="D1008" s="235">
        <v>3</v>
      </c>
      <c r="E1008" s="48" t="s">
        <v>1130</v>
      </c>
      <c r="F1008" s="48" t="s">
        <v>1121</v>
      </c>
      <c r="G1008" s="48" t="s">
        <v>1085</v>
      </c>
      <c r="H1008" s="48" t="s">
        <v>1083</v>
      </c>
      <c r="I1008" s="48" t="s">
        <v>913</v>
      </c>
      <c r="J1008" s="236" t="s">
        <v>4</v>
      </c>
      <c r="K1008" s="236" t="s">
        <v>4</v>
      </c>
      <c r="L1008" s="236">
        <v>108.51394348257271</v>
      </c>
      <c r="M1008" s="236">
        <v>108.51394000000001</v>
      </c>
      <c r="N1008" s="236" t="s">
        <v>4</v>
      </c>
      <c r="O1008" s="236" t="s">
        <v>4</v>
      </c>
      <c r="P1008" s="236" t="s">
        <v>4</v>
      </c>
      <c r="Q1008" s="236" t="s">
        <v>4</v>
      </c>
      <c r="R1008" s="236" t="s">
        <v>4</v>
      </c>
      <c r="S1008" s="236" t="s">
        <v>4</v>
      </c>
      <c r="T1008" s="236" t="s">
        <v>4</v>
      </c>
      <c r="U1008" s="236" t="s">
        <v>4</v>
      </c>
      <c r="V1008" s="236" t="s">
        <v>4</v>
      </c>
      <c r="W1008" s="236" t="s">
        <v>4</v>
      </c>
      <c r="X1008" s="291">
        <v>108.51394348257271</v>
      </c>
      <c r="Y1008" s="236">
        <v>108.51394000000001</v>
      </c>
    </row>
    <row r="1009" spans="1:25">
      <c r="A1009" s="32" t="s">
        <v>23</v>
      </c>
      <c r="B1009" s="32" t="s">
        <v>32</v>
      </c>
      <c r="C1009" s="328" t="s">
        <v>1131</v>
      </c>
      <c r="D1009" s="235">
        <v>3</v>
      </c>
      <c r="E1009" s="48" t="s">
        <v>1130</v>
      </c>
      <c r="F1009" s="48" t="s">
        <v>1121</v>
      </c>
      <c r="G1009" s="48" t="s">
        <v>1085</v>
      </c>
      <c r="H1009" s="48" t="s">
        <v>1083</v>
      </c>
      <c r="I1009" s="48" t="s">
        <v>913</v>
      </c>
      <c r="J1009" s="236">
        <v>108.51394348257271</v>
      </c>
      <c r="K1009" s="236">
        <v>108.51394000000001</v>
      </c>
      <c r="L1009" s="236" t="s">
        <v>4</v>
      </c>
      <c r="M1009" s="236" t="s">
        <v>4</v>
      </c>
      <c r="N1009" s="236" t="s">
        <v>4</v>
      </c>
      <c r="O1009" s="236" t="s">
        <v>4</v>
      </c>
      <c r="P1009" s="236" t="s">
        <v>4</v>
      </c>
      <c r="Q1009" s="236" t="s">
        <v>4</v>
      </c>
      <c r="R1009" s="236" t="s">
        <v>4</v>
      </c>
      <c r="S1009" s="236" t="s">
        <v>4</v>
      </c>
      <c r="T1009" s="236" t="s">
        <v>4</v>
      </c>
      <c r="U1009" s="236" t="s">
        <v>4</v>
      </c>
      <c r="V1009" s="236" t="s">
        <v>4</v>
      </c>
      <c r="W1009" s="236" t="s">
        <v>4</v>
      </c>
      <c r="X1009" s="291">
        <v>108.51394348257271</v>
      </c>
      <c r="Y1009" s="236">
        <v>108.51394000000001</v>
      </c>
    </row>
    <row r="1010" spans="1:25">
      <c r="A1010" s="32" t="s">
        <v>16</v>
      </c>
      <c r="B1010" s="32" t="s">
        <v>4</v>
      </c>
      <c r="C1010" s="328" t="s">
        <v>1132</v>
      </c>
      <c r="D1010" s="235">
        <v>32</v>
      </c>
      <c r="E1010" s="48" t="s">
        <v>4</v>
      </c>
      <c r="F1010" s="48" t="s">
        <v>1132</v>
      </c>
      <c r="G1010" s="48" t="s">
        <v>1085</v>
      </c>
      <c r="H1010" s="48" t="s">
        <v>1083</v>
      </c>
      <c r="I1010" s="48" t="s">
        <v>913</v>
      </c>
      <c r="J1010" s="236" t="s">
        <v>4</v>
      </c>
      <c r="K1010" s="236" t="s">
        <v>4</v>
      </c>
      <c r="L1010" s="236" t="s">
        <v>4</v>
      </c>
      <c r="M1010" s="236" t="s">
        <v>4</v>
      </c>
      <c r="N1010" s="236">
        <v>109.24361027174113</v>
      </c>
      <c r="O1010" s="236">
        <v>109.24361</v>
      </c>
      <c r="P1010" s="236" t="s">
        <v>4</v>
      </c>
      <c r="Q1010" s="236" t="s">
        <v>4</v>
      </c>
      <c r="R1010" s="236" t="s">
        <v>4</v>
      </c>
      <c r="S1010" s="236" t="s">
        <v>4</v>
      </c>
      <c r="T1010" s="236" t="s">
        <v>4</v>
      </c>
      <c r="U1010" s="236" t="s">
        <v>4</v>
      </c>
      <c r="V1010" s="236" t="s">
        <v>4</v>
      </c>
      <c r="W1010" s="236" t="s">
        <v>4</v>
      </c>
      <c r="X1010" s="291">
        <v>109.24361027174113</v>
      </c>
      <c r="Y1010" s="236">
        <v>109.24361</v>
      </c>
    </row>
    <row r="1011" spans="1:25">
      <c r="A1011" s="32" t="s">
        <v>19</v>
      </c>
      <c r="B1011" s="32" t="s">
        <v>32</v>
      </c>
      <c r="C1011" s="328" t="s">
        <v>1134</v>
      </c>
      <c r="D1011" s="235">
        <v>14</v>
      </c>
      <c r="E1011" s="48" t="s">
        <v>1134</v>
      </c>
      <c r="F1011" s="48" t="s">
        <v>1132</v>
      </c>
      <c r="G1011" s="48" t="s">
        <v>1085</v>
      </c>
      <c r="H1011" s="48" t="s">
        <v>1083</v>
      </c>
      <c r="I1011" s="48" t="s">
        <v>913</v>
      </c>
      <c r="J1011" s="236" t="s">
        <v>4</v>
      </c>
      <c r="K1011" s="236" t="s">
        <v>4</v>
      </c>
      <c r="L1011" s="236">
        <v>113.68622198607203</v>
      </c>
      <c r="M1011" s="236">
        <v>113.68622000000001</v>
      </c>
      <c r="N1011" s="236" t="s">
        <v>4</v>
      </c>
      <c r="O1011" s="236" t="s">
        <v>4</v>
      </c>
      <c r="P1011" s="236" t="s">
        <v>4</v>
      </c>
      <c r="Q1011" s="236" t="s">
        <v>4</v>
      </c>
      <c r="R1011" s="236" t="s">
        <v>4</v>
      </c>
      <c r="S1011" s="236" t="s">
        <v>4</v>
      </c>
      <c r="T1011" s="236" t="s">
        <v>4</v>
      </c>
      <c r="U1011" s="236" t="s">
        <v>4</v>
      </c>
      <c r="V1011" s="236" t="s">
        <v>4</v>
      </c>
      <c r="W1011" s="236" t="s">
        <v>4</v>
      </c>
      <c r="X1011" s="291">
        <v>113.68622198607203</v>
      </c>
      <c r="Y1011" s="236">
        <v>113.68622000000001</v>
      </c>
    </row>
    <row r="1012" spans="1:25">
      <c r="A1012" s="32" t="s">
        <v>23</v>
      </c>
      <c r="B1012" s="32" t="s">
        <v>32</v>
      </c>
      <c r="C1012" s="328" t="s">
        <v>1135</v>
      </c>
      <c r="D1012" s="235">
        <v>3.74166</v>
      </c>
      <c r="E1012" s="48" t="s">
        <v>1134</v>
      </c>
      <c r="F1012" s="48" t="s">
        <v>1132</v>
      </c>
      <c r="G1012" s="48" t="s">
        <v>1085</v>
      </c>
      <c r="H1012" s="48" t="s">
        <v>1083</v>
      </c>
      <c r="I1012" s="48" t="s">
        <v>913</v>
      </c>
      <c r="J1012" s="236">
        <v>117.72846004172551</v>
      </c>
      <c r="K1012" s="236">
        <v>117.72846</v>
      </c>
      <c r="L1012" s="236" t="s">
        <v>4</v>
      </c>
      <c r="M1012" s="236" t="s">
        <v>4</v>
      </c>
      <c r="N1012" s="236" t="s">
        <v>4</v>
      </c>
      <c r="O1012" s="236" t="s">
        <v>4</v>
      </c>
      <c r="P1012" s="236" t="s">
        <v>4</v>
      </c>
      <c r="Q1012" s="236" t="s">
        <v>4</v>
      </c>
      <c r="R1012" s="236" t="s">
        <v>4</v>
      </c>
      <c r="S1012" s="236" t="s">
        <v>4</v>
      </c>
      <c r="T1012" s="236" t="s">
        <v>4</v>
      </c>
      <c r="U1012" s="236" t="s">
        <v>4</v>
      </c>
      <c r="V1012" s="236" t="s">
        <v>4</v>
      </c>
      <c r="W1012" s="236" t="s">
        <v>4</v>
      </c>
      <c r="X1012" s="291">
        <v>117.72846004172551</v>
      </c>
      <c r="Y1012" s="236">
        <v>117.72846</v>
      </c>
    </row>
    <row r="1013" spans="1:25">
      <c r="A1013" s="32" t="s">
        <v>23</v>
      </c>
      <c r="B1013" s="32" t="s">
        <v>32</v>
      </c>
      <c r="C1013" s="328" t="s">
        <v>1136</v>
      </c>
      <c r="D1013" s="235">
        <v>3.74166</v>
      </c>
      <c r="E1013" s="48" t="s">
        <v>1134</v>
      </c>
      <c r="F1013" s="48" t="s">
        <v>1132</v>
      </c>
      <c r="G1013" s="48" t="s">
        <v>1085</v>
      </c>
      <c r="H1013" s="48" t="s">
        <v>1083</v>
      </c>
      <c r="I1013" s="48" t="s">
        <v>913</v>
      </c>
      <c r="J1013" s="236">
        <v>109.78277525150421</v>
      </c>
      <c r="K1013" s="236">
        <v>109.78278</v>
      </c>
      <c r="L1013" s="236" t="s">
        <v>4</v>
      </c>
      <c r="M1013" s="236" t="s">
        <v>4</v>
      </c>
      <c r="N1013" s="236" t="s">
        <v>4</v>
      </c>
      <c r="O1013" s="236" t="s">
        <v>4</v>
      </c>
      <c r="P1013" s="236" t="s">
        <v>4</v>
      </c>
      <c r="Q1013" s="236" t="s">
        <v>4</v>
      </c>
      <c r="R1013" s="236" t="s">
        <v>4</v>
      </c>
      <c r="S1013" s="236" t="s">
        <v>4</v>
      </c>
      <c r="T1013" s="236" t="s">
        <v>4</v>
      </c>
      <c r="U1013" s="236" t="s">
        <v>4</v>
      </c>
      <c r="V1013" s="236" t="s">
        <v>4</v>
      </c>
      <c r="W1013" s="236" t="s">
        <v>4</v>
      </c>
      <c r="X1013" s="291">
        <v>109.78277525150421</v>
      </c>
      <c r="Y1013" s="236">
        <v>109.78278</v>
      </c>
    </row>
    <row r="1014" spans="1:25">
      <c r="A1014" s="32" t="s">
        <v>19</v>
      </c>
      <c r="B1014" s="32" t="s">
        <v>32</v>
      </c>
      <c r="C1014" s="328" t="s">
        <v>1137</v>
      </c>
      <c r="D1014" s="235">
        <v>2</v>
      </c>
      <c r="E1014" s="48" t="s">
        <v>1137</v>
      </c>
      <c r="F1014" s="48" t="s">
        <v>1132</v>
      </c>
      <c r="G1014" s="48" t="s">
        <v>1085</v>
      </c>
      <c r="H1014" s="48" t="s">
        <v>1083</v>
      </c>
      <c r="I1014" s="48" t="s">
        <v>913</v>
      </c>
      <c r="J1014" s="236" t="s">
        <v>4</v>
      </c>
      <c r="K1014" s="236" t="s">
        <v>4</v>
      </c>
      <c r="L1014" s="236">
        <v>151.36160253598439</v>
      </c>
      <c r="M1014" s="236">
        <v>151.36160000000001</v>
      </c>
      <c r="N1014" s="236" t="s">
        <v>4</v>
      </c>
      <c r="O1014" s="236" t="s">
        <v>4</v>
      </c>
      <c r="P1014" s="236" t="s">
        <v>4</v>
      </c>
      <c r="Q1014" s="236" t="s">
        <v>4</v>
      </c>
      <c r="R1014" s="236" t="s">
        <v>4</v>
      </c>
      <c r="S1014" s="236" t="s">
        <v>4</v>
      </c>
      <c r="T1014" s="236" t="s">
        <v>4</v>
      </c>
      <c r="U1014" s="236" t="s">
        <v>4</v>
      </c>
      <c r="V1014" s="236" t="s">
        <v>4</v>
      </c>
      <c r="W1014" s="236" t="s">
        <v>4</v>
      </c>
      <c r="X1014" s="291">
        <v>151.36160253598439</v>
      </c>
      <c r="Y1014" s="236">
        <v>151.36160000000001</v>
      </c>
    </row>
    <row r="1015" spans="1:25">
      <c r="A1015" s="32" t="s">
        <v>23</v>
      </c>
      <c r="B1015" s="32" t="s">
        <v>32</v>
      </c>
      <c r="C1015" s="328" t="s">
        <v>1138</v>
      </c>
      <c r="D1015" s="235">
        <v>1.41421</v>
      </c>
      <c r="E1015" s="48" t="s">
        <v>1137</v>
      </c>
      <c r="F1015" s="48" t="s">
        <v>1132</v>
      </c>
      <c r="G1015" s="48" t="s">
        <v>1085</v>
      </c>
      <c r="H1015" s="48" t="s">
        <v>1083</v>
      </c>
      <c r="I1015" s="48" t="s">
        <v>913</v>
      </c>
      <c r="J1015" s="236">
        <v>175.48460534087914</v>
      </c>
      <c r="K1015" s="236">
        <v>175.48461</v>
      </c>
      <c r="L1015" s="236" t="s">
        <v>4</v>
      </c>
      <c r="M1015" s="236" t="s">
        <v>4</v>
      </c>
      <c r="N1015" s="236" t="s">
        <v>4</v>
      </c>
      <c r="O1015" s="236" t="s">
        <v>4</v>
      </c>
      <c r="P1015" s="236" t="s">
        <v>4</v>
      </c>
      <c r="Q1015" s="236" t="s">
        <v>4</v>
      </c>
      <c r="R1015" s="236" t="s">
        <v>4</v>
      </c>
      <c r="S1015" s="236" t="s">
        <v>4</v>
      </c>
      <c r="T1015" s="236" t="s">
        <v>4</v>
      </c>
      <c r="U1015" s="236" t="s">
        <v>4</v>
      </c>
      <c r="V1015" s="236" t="s">
        <v>4</v>
      </c>
      <c r="W1015" s="236" t="s">
        <v>4</v>
      </c>
      <c r="X1015" s="291">
        <v>175.48460534087914</v>
      </c>
      <c r="Y1015" s="236">
        <v>175.48461</v>
      </c>
    </row>
    <row r="1016" spans="1:25">
      <c r="A1016" s="32" t="s">
        <v>23</v>
      </c>
      <c r="B1016" s="32" t="s">
        <v>32</v>
      </c>
      <c r="C1016" s="328" t="s">
        <v>1139</v>
      </c>
      <c r="D1016" s="235">
        <v>1.41421</v>
      </c>
      <c r="E1016" s="48" t="s">
        <v>1137</v>
      </c>
      <c r="F1016" s="48" t="s">
        <v>1132</v>
      </c>
      <c r="G1016" s="48" t="s">
        <v>1085</v>
      </c>
      <c r="H1016" s="48" t="s">
        <v>1083</v>
      </c>
      <c r="I1016" s="48" t="s">
        <v>913</v>
      </c>
      <c r="J1016" s="236">
        <v>130.5546698968719</v>
      </c>
      <c r="K1016" s="236">
        <v>130.55466999999999</v>
      </c>
      <c r="L1016" s="236" t="s">
        <v>4</v>
      </c>
      <c r="M1016" s="236" t="s">
        <v>4</v>
      </c>
      <c r="N1016" s="236" t="s">
        <v>4</v>
      </c>
      <c r="O1016" s="236" t="s">
        <v>4</v>
      </c>
      <c r="P1016" s="236" t="s">
        <v>4</v>
      </c>
      <c r="Q1016" s="236" t="s">
        <v>4</v>
      </c>
      <c r="R1016" s="236" t="s">
        <v>4</v>
      </c>
      <c r="S1016" s="236" t="s">
        <v>4</v>
      </c>
      <c r="T1016" s="236" t="s">
        <v>4</v>
      </c>
      <c r="U1016" s="236" t="s">
        <v>4</v>
      </c>
      <c r="V1016" s="236" t="s">
        <v>4</v>
      </c>
      <c r="W1016" s="236" t="s">
        <v>4</v>
      </c>
      <c r="X1016" s="291">
        <v>130.5546698968719</v>
      </c>
      <c r="Y1016" s="236">
        <v>130.55466999999999</v>
      </c>
    </row>
    <row r="1017" spans="1:25">
      <c r="A1017" s="32" t="s">
        <v>19</v>
      </c>
      <c r="B1017" s="32" t="s">
        <v>32</v>
      </c>
      <c r="C1017" s="328" t="s">
        <v>1140</v>
      </c>
      <c r="D1017" s="235">
        <v>5</v>
      </c>
      <c r="E1017" s="48" t="s">
        <v>1140</v>
      </c>
      <c r="F1017" s="48" t="s">
        <v>1132</v>
      </c>
      <c r="G1017" s="48" t="s">
        <v>1085</v>
      </c>
      <c r="H1017" s="48" t="s">
        <v>1083</v>
      </c>
      <c r="I1017" s="48" t="s">
        <v>913</v>
      </c>
      <c r="J1017" s="236" t="s">
        <v>4</v>
      </c>
      <c r="K1017" s="236" t="s">
        <v>4</v>
      </c>
      <c r="L1017" s="236">
        <v>104.85808759271816</v>
      </c>
      <c r="M1017" s="236">
        <v>104.85809</v>
      </c>
      <c r="N1017" s="236" t="s">
        <v>4</v>
      </c>
      <c r="O1017" s="236" t="s">
        <v>4</v>
      </c>
      <c r="P1017" s="236" t="s">
        <v>4</v>
      </c>
      <c r="Q1017" s="236" t="s">
        <v>4</v>
      </c>
      <c r="R1017" s="236" t="s">
        <v>4</v>
      </c>
      <c r="S1017" s="236" t="s">
        <v>4</v>
      </c>
      <c r="T1017" s="236" t="s">
        <v>4</v>
      </c>
      <c r="U1017" s="236" t="s">
        <v>4</v>
      </c>
      <c r="V1017" s="236" t="s">
        <v>4</v>
      </c>
      <c r="W1017" s="236" t="s">
        <v>4</v>
      </c>
      <c r="X1017" s="291">
        <v>104.85808759271816</v>
      </c>
      <c r="Y1017" s="236">
        <v>104.85809</v>
      </c>
    </row>
    <row r="1018" spans="1:25">
      <c r="A1018" s="32" t="s">
        <v>23</v>
      </c>
      <c r="B1018" s="32" t="s">
        <v>32</v>
      </c>
      <c r="C1018" s="328" t="s">
        <v>1141</v>
      </c>
      <c r="D1018" s="235">
        <v>5</v>
      </c>
      <c r="E1018" s="48" t="s">
        <v>1140</v>
      </c>
      <c r="F1018" s="48" t="s">
        <v>1132</v>
      </c>
      <c r="G1018" s="48" t="s">
        <v>1085</v>
      </c>
      <c r="H1018" s="48" t="s">
        <v>1083</v>
      </c>
      <c r="I1018" s="48" t="s">
        <v>913</v>
      </c>
      <c r="J1018" s="236">
        <v>104.85808759271816</v>
      </c>
      <c r="K1018" s="236">
        <v>104.85809</v>
      </c>
      <c r="L1018" s="236" t="s">
        <v>4</v>
      </c>
      <c r="M1018" s="236" t="s">
        <v>4</v>
      </c>
      <c r="N1018" s="236" t="s">
        <v>4</v>
      </c>
      <c r="O1018" s="236" t="s">
        <v>4</v>
      </c>
      <c r="P1018" s="236" t="s">
        <v>4</v>
      </c>
      <c r="Q1018" s="236" t="s">
        <v>4</v>
      </c>
      <c r="R1018" s="236" t="s">
        <v>4</v>
      </c>
      <c r="S1018" s="236" t="s">
        <v>4</v>
      </c>
      <c r="T1018" s="236" t="s">
        <v>4</v>
      </c>
      <c r="U1018" s="236" t="s">
        <v>4</v>
      </c>
      <c r="V1018" s="236" t="s">
        <v>4</v>
      </c>
      <c r="W1018" s="236" t="s">
        <v>4</v>
      </c>
      <c r="X1018" s="291">
        <v>104.85808759271816</v>
      </c>
      <c r="Y1018" s="236">
        <v>104.85809</v>
      </c>
    </row>
    <row r="1019" spans="1:25">
      <c r="A1019" s="32" t="s">
        <v>19</v>
      </c>
      <c r="B1019" s="32" t="s">
        <v>32</v>
      </c>
      <c r="C1019" s="328" t="s">
        <v>1142</v>
      </c>
      <c r="D1019" s="235">
        <v>2</v>
      </c>
      <c r="E1019" s="48" t="s">
        <v>1142</v>
      </c>
      <c r="F1019" s="48" t="s">
        <v>1132</v>
      </c>
      <c r="G1019" s="48" t="s">
        <v>1085</v>
      </c>
      <c r="H1019" s="48" t="s">
        <v>1083</v>
      </c>
      <c r="I1019" s="48" t="s">
        <v>913</v>
      </c>
      <c r="J1019" s="236" t="s">
        <v>4</v>
      </c>
      <c r="K1019" s="236" t="s">
        <v>4</v>
      </c>
      <c r="L1019" s="236">
        <v>97.936779755271999</v>
      </c>
      <c r="M1019" s="236">
        <v>97.936779999999999</v>
      </c>
      <c r="N1019" s="236" t="s">
        <v>4</v>
      </c>
      <c r="O1019" s="236" t="s">
        <v>4</v>
      </c>
      <c r="P1019" s="236" t="s">
        <v>4</v>
      </c>
      <c r="Q1019" s="236" t="s">
        <v>4</v>
      </c>
      <c r="R1019" s="236" t="s">
        <v>4</v>
      </c>
      <c r="S1019" s="236" t="s">
        <v>4</v>
      </c>
      <c r="T1019" s="236" t="s">
        <v>4</v>
      </c>
      <c r="U1019" s="236" t="s">
        <v>4</v>
      </c>
      <c r="V1019" s="236" t="s">
        <v>4</v>
      </c>
      <c r="W1019" s="236" t="s">
        <v>4</v>
      </c>
      <c r="X1019" s="291">
        <v>97.936779755271999</v>
      </c>
      <c r="Y1019" s="236">
        <v>97.936779999999999</v>
      </c>
    </row>
    <row r="1020" spans="1:25">
      <c r="A1020" s="32" t="s">
        <v>23</v>
      </c>
      <c r="B1020" s="32" t="s">
        <v>32</v>
      </c>
      <c r="C1020" s="328" t="s">
        <v>1143</v>
      </c>
      <c r="D1020" s="235">
        <v>1.2599199999999999</v>
      </c>
      <c r="E1020" s="48" t="s">
        <v>1142</v>
      </c>
      <c r="F1020" s="48" t="s">
        <v>1132</v>
      </c>
      <c r="G1020" s="48" t="s">
        <v>1085</v>
      </c>
      <c r="H1020" s="48" t="s">
        <v>1083</v>
      </c>
      <c r="I1020" s="48" t="s">
        <v>913</v>
      </c>
      <c r="J1020" s="236">
        <v>83.421220617005247</v>
      </c>
      <c r="K1020" s="236">
        <v>83.421220000000005</v>
      </c>
      <c r="L1020" s="236" t="s">
        <v>4</v>
      </c>
      <c r="M1020" s="236" t="s">
        <v>4</v>
      </c>
      <c r="N1020" s="236" t="s">
        <v>4</v>
      </c>
      <c r="O1020" s="236" t="s">
        <v>4</v>
      </c>
      <c r="P1020" s="236" t="s">
        <v>4</v>
      </c>
      <c r="Q1020" s="236" t="s">
        <v>4</v>
      </c>
      <c r="R1020" s="236" t="s">
        <v>4</v>
      </c>
      <c r="S1020" s="236" t="s">
        <v>4</v>
      </c>
      <c r="T1020" s="236" t="s">
        <v>4</v>
      </c>
      <c r="U1020" s="236" t="s">
        <v>4</v>
      </c>
      <c r="V1020" s="236" t="s">
        <v>4</v>
      </c>
      <c r="W1020" s="236" t="s">
        <v>4</v>
      </c>
      <c r="X1020" s="291">
        <v>83.421220617005247</v>
      </c>
      <c r="Y1020" s="236">
        <v>83.421220000000005</v>
      </c>
    </row>
    <row r="1021" spans="1:25">
      <c r="A1021" s="32" t="s">
        <v>23</v>
      </c>
      <c r="B1021" s="32" t="s">
        <v>32</v>
      </c>
      <c r="C1021" s="328" t="s">
        <v>1144</v>
      </c>
      <c r="D1021" s="235">
        <v>1.2599199999999999</v>
      </c>
      <c r="E1021" s="48" t="s">
        <v>1142</v>
      </c>
      <c r="F1021" s="48" t="s">
        <v>1132</v>
      </c>
      <c r="G1021" s="48" t="s">
        <v>1085</v>
      </c>
      <c r="H1021" s="48" t="s">
        <v>1083</v>
      </c>
      <c r="I1021" s="48" t="s">
        <v>913</v>
      </c>
      <c r="J1021" s="236">
        <v>106.56666176800746</v>
      </c>
      <c r="K1021" s="236">
        <v>106.56666</v>
      </c>
      <c r="L1021" s="236" t="s">
        <v>4</v>
      </c>
      <c r="M1021" s="236" t="s">
        <v>4</v>
      </c>
      <c r="N1021" s="236" t="s">
        <v>4</v>
      </c>
      <c r="O1021" s="236" t="s">
        <v>4</v>
      </c>
      <c r="P1021" s="236" t="s">
        <v>4</v>
      </c>
      <c r="Q1021" s="236" t="s">
        <v>4</v>
      </c>
      <c r="R1021" s="236" t="s">
        <v>4</v>
      </c>
      <c r="S1021" s="236" t="s">
        <v>4</v>
      </c>
      <c r="T1021" s="236" t="s">
        <v>4</v>
      </c>
      <c r="U1021" s="236" t="s">
        <v>4</v>
      </c>
      <c r="V1021" s="236" t="s">
        <v>4</v>
      </c>
      <c r="W1021" s="236" t="s">
        <v>4</v>
      </c>
      <c r="X1021" s="291">
        <v>106.56666176800746</v>
      </c>
      <c r="Y1021" s="236">
        <v>106.56666</v>
      </c>
    </row>
    <row r="1022" spans="1:25">
      <c r="A1022" s="32" t="s">
        <v>23</v>
      </c>
      <c r="B1022" s="32" t="s">
        <v>32</v>
      </c>
      <c r="C1022" s="328" t="s">
        <v>1145</v>
      </c>
      <c r="D1022" s="235">
        <v>1.2599199999999999</v>
      </c>
      <c r="E1022" s="48" t="s">
        <v>1142</v>
      </c>
      <c r="F1022" s="48" t="s">
        <v>1132</v>
      </c>
      <c r="G1022" s="48" t="s">
        <v>1085</v>
      </c>
      <c r="H1022" s="48" t="s">
        <v>1083</v>
      </c>
      <c r="I1022" s="48" t="s">
        <v>913</v>
      </c>
      <c r="J1022" s="236">
        <v>105.66704393982133</v>
      </c>
      <c r="K1022" s="236">
        <v>105.66704</v>
      </c>
      <c r="L1022" s="236" t="s">
        <v>4</v>
      </c>
      <c r="M1022" s="236" t="s">
        <v>4</v>
      </c>
      <c r="N1022" s="236" t="s">
        <v>4</v>
      </c>
      <c r="O1022" s="236" t="s">
        <v>4</v>
      </c>
      <c r="P1022" s="236" t="s">
        <v>4</v>
      </c>
      <c r="Q1022" s="236" t="s">
        <v>4</v>
      </c>
      <c r="R1022" s="236" t="s">
        <v>4</v>
      </c>
      <c r="S1022" s="236" t="s">
        <v>4</v>
      </c>
      <c r="T1022" s="236" t="s">
        <v>4</v>
      </c>
      <c r="U1022" s="236" t="s">
        <v>4</v>
      </c>
      <c r="V1022" s="236" t="s">
        <v>4</v>
      </c>
      <c r="W1022" s="236" t="s">
        <v>4</v>
      </c>
      <c r="X1022" s="291">
        <v>105.66704393982133</v>
      </c>
      <c r="Y1022" s="236">
        <v>105.66704</v>
      </c>
    </row>
    <row r="1023" spans="1:25">
      <c r="A1023" s="32" t="s">
        <v>19</v>
      </c>
      <c r="B1023" s="32" t="s">
        <v>32</v>
      </c>
      <c r="C1023" s="328" t="s">
        <v>1146</v>
      </c>
      <c r="D1023" s="235">
        <v>9</v>
      </c>
      <c r="E1023" s="48" t="s">
        <v>1146</v>
      </c>
      <c r="F1023" s="48" t="s">
        <v>1132</v>
      </c>
      <c r="G1023" s="48" t="s">
        <v>1085</v>
      </c>
      <c r="H1023" s="48" t="s">
        <v>1083</v>
      </c>
      <c r="I1023" s="48" t="s">
        <v>913</v>
      </c>
      <c r="J1023" s="236" t="s">
        <v>4</v>
      </c>
      <c r="K1023" s="236" t="s">
        <v>4</v>
      </c>
      <c r="L1023" s="236">
        <v>97.92235759384495</v>
      </c>
      <c r="M1023" s="236">
        <v>97.922359999999998</v>
      </c>
      <c r="N1023" s="236" t="s">
        <v>4</v>
      </c>
      <c r="O1023" s="236" t="s">
        <v>4</v>
      </c>
      <c r="P1023" s="236" t="s">
        <v>4</v>
      </c>
      <c r="Q1023" s="236" t="s">
        <v>4</v>
      </c>
      <c r="R1023" s="236" t="s">
        <v>4</v>
      </c>
      <c r="S1023" s="236" t="s">
        <v>4</v>
      </c>
      <c r="T1023" s="236" t="s">
        <v>4</v>
      </c>
      <c r="U1023" s="236" t="s">
        <v>4</v>
      </c>
      <c r="V1023" s="236" t="s">
        <v>4</v>
      </c>
      <c r="W1023" s="236" t="s">
        <v>4</v>
      </c>
      <c r="X1023" s="291">
        <v>97.92235759384495</v>
      </c>
      <c r="Y1023" s="236">
        <v>97.922359999999998</v>
      </c>
    </row>
    <row r="1024" spans="1:25">
      <c r="A1024" s="32" t="s">
        <v>23</v>
      </c>
      <c r="B1024" s="32" t="s">
        <v>32</v>
      </c>
      <c r="C1024" s="328" t="s">
        <v>1147</v>
      </c>
      <c r="D1024" s="235">
        <v>3</v>
      </c>
      <c r="E1024" s="48" t="s">
        <v>1146</v>
      </c>
      <c r="F1024" s="48" t="s">
        <v>1132</v>
      </c>
      <c r="G1024" s="48" t="s">
        <v>1085</v>
      </c>
      <c r="H1024" s="48" t="s">
        <v>1083</v>
      </c>
      <c r="I1024" s="48" t="s">
        <v>913</v>
      </c>
      <c r="J1024" s="236">
        <v>96.516547879219601</v>
      </c>
      <c r="K1024" s="236">
        <v>96.516549999999995</v>
      </c>
      <c r="L1024" s="236" t="s">
        <v>4</v>
      </c>
      <c r="M1024" s="236" t="s">
        <v>4</v>
      </c>
      <c r="N1024" s="236" t="s">
        <v>4</v>
      </c>
      <c r="O1024" s="236" t="s">
        <v>4</v>
      </c>
      <c r="P1024" s="236" t="s">
        <v>4</v>
      </c>
      <c r="Q1024" s="236" t="s">
        <v>4</v>
      </c>
      <c r="R1024" s="236" t="s">
        <v>4</v>
      </c>
      <c r="S1024" s="236" t="s">
        <v>4</v>
      </c>
      <c r="T1024" s="236" t="s">
        <v>4</v>
      </c>
      <c r="U1024" s="236" t="s">
        <v>4</v>
      </c>
      <c r="V1024" s="236" t="s">
        <v>4</v>
      </c>
      <c r="W1024" s="236" t="s">
        <v>4</v>
      </c>
      <c r="X1024" s="291">
        <v>96.516547879219601</v>
      </c>
      <c r="Y1024" s="236">
        <v>96.516549999999995</v>
      </c>
    </row>
    <row r="1025" spans="1:25">
      <c r="A1025" s="32" t="s">
        <v>23</v>
      </c>
      <c r="B1025" s="32" t="s">
        <v>32</v>
      </c>
      <c r="C1025" s="328" t="s">
        <v>1148</v>
      </c>
      <c r="D1025" s="235">
        <v>3</v>
      </c>
      <c r="E1025" s="48" t="s">
        <v>1146</v>
      </c>
      <c r="F1025" s="48" t="s">
        <v>1132</v>
      </c>
      <c r="G1025" s="48" t="s">
        <v>1085</v>
      </c>
      <c r="H1025" s="48" t="s">
        <v>1083</v>
      </c>
      <c r="I1025" s="48" t="s">
        <v>913</v>
      </c>
      <c r="J1025" s="236">
        <v>99.348643599812661</v>
      </c>
      <c r="K1025" s="236">
        <v>99.348640000000003</v>
      </c>
      <c r="L1025" s="236" t="s">
        <v>4</v>
      </c>
      <c r="M1025" s="236" t="s">
        <v>4</v>
      </c>
      <c r="N1025" s="236" t="s">
        <v>4</v>
      </c>
      <c r="O1025" s="236" t="s">
        <v>4</v>
      </c>
      <c r="P1025" s="236" t="s">
        <v>4</v>
      </c>
      <c r="Q1025" s="236" t="s">
        <v>4</v>
      </c>
      <c r="R1025" s="236" t="s">
        <v>4</v>
      </c>
      <c r="S1025" s="236" t="s">
        <v>4</v>
      </c>
      <c r="T1025" s="236" t="s">
        <v>4</v>
      </c>
      <c r="U1025" s="236" t="s">
        <v>4</v>
      </c>
      <c r="V1025" s="236" t="s">
        <v>4</v>
      </c>
      <c r="W1025" s="236" t="s">
        <v>4</v>
      </c>
      <c r="X1025" s="291">
        <v>99.348643599812661</v>
      </c>
      <c r="Y1025" s="236">
        <v>99.348640000000003</v>
      </c>
    </row>
    <row r="1026" spans="1:25">
      <c r="A1026" s="32" t="s">
        <v>13</v>
      </c>
      <c r="B1026" s="32" t="s">
        <v>4</v>
      </c>
      <c r="C1026" s="328" t="s">
        <v>1149</v>
      </c>
      <c r="D1026" s="235">
        <v>336</v>
      </c>
      <c r="E1026" s="48" t="s">
        <v>4</v>
      </c>
      <c r="F1026" s="48" t="s">
        <v>4</v>
      </c>
      <c r="G1026" s="48" t="s">
        <v>1149</v>
      </c>
      <c r="H1026" s="48" t="s">
        <v>1083</v>
      </c>
      <c r="I1026" s="48" t="s">
        <v>913</v>
      </c>
      <c r="J1026" s="236" t="s">
        <v>4</v>
      </c>
      <c r="K1026" s="236" t="s">
        <v>4</v>
      </c>
      <c r="L1026" s="236" t="s">
        <v>4</v>
      </c>
      <c r="M1026" s="236" t="s">
        <v>4</v>
      </c>
      <c r="N1026" s="236" t="s">
        <v>4</v>
      </c>
      <c r="O1026" s="236" t="s">
        <v>4</v>
      </c>
      <c r="P1026" s="236">
        <v>99.519230714285712</v>
      </c>
      <c r="Q1026" s="236">
        <v>99.519229999999993</v>
      </c>
      <c r="R1026" s="236" t="s">
        <v>4</v>
      </c>
      <c r="S1026" s="236" t="s">
        <v>4</v>
      </c>
      <c r="T1026" s="236" t="s">
        <v>4</v>
      </c>
      <c r="U1026" s="236" t="s">
        <v>4</v>
      </c>
      <c r="V1026" s="236" t="s">
        <v>4</v>
      </c>
      <c r="W1026" s="236" t="s">
        <v>4</v>
      </c>
      <c r="X1026" s="291">
        <v>99.519230714285712</v>
      </c>
      <c r="Y1026" s="236">
        <v>99.519229999999993</v>
      </c>
    </row>
    <row r="1027" spans="1:25">
      <c r="A1027" s="32" t="s">
        <v>16</v>
      </c>
      <c r="B1027" s="32" t="s">
        <v>4</v>
      </c>
      <c r="C1027" s="328" t="s">
        <v>1151</v>
      </c>
      <c r="D1027" s="235">
        <v>322</v>
      </c>
      <c r="E1027" s="48" t="s">
        <v>4</v>
      </c>
      <c r="F1027" s="48" t="s">
        <v>1151</v>
      </c>
      <c r="G1027" s="48" t="s">
        <v>1149</v>
      </c>
      <c r="H1027" s="48" t="s">
        <v>1083</v>
      </c>
      <c r="I1027" s="48" t="s">
        <v>913</v>
      </c>
      <c r="J1027" s="236" t="s">
        <v>4</v>
      </c>
      <c r="K1027" s="236" t="s">
        <v>4</v>
      </c>
      <c r="L1027" s="236" t="s">
        <v>4</v>
      </c>
      <c r="M1027" s="236" t="s">
        <v>4</v>
      </c>
      <c r="N1027" s="236">
        <v>100</v>
      </c>
      <c r="O1027" s="236">
        <v>100</v>
      </c>
      <c r="P1027" s="236" t="s">
        <v>4</v>
      </c>
      <c r="Q1027" s="236" t="s">
        <v>4</v>
      </c>
      <c r="R1027" s="236" t="s">
        <v>4</v>
      </c>
      <c r="S1027" s="236" t="s">
        <v>4</v>
      </c>
      <c r="T1027" s="236" t="s">
        <v>4</v>
      </c>
      <c r="U1027" s="236" t="s">
        <v>4</v>
      </c>
      <c r="V1027" s="236" t="s">
        <v>4</v>
      </c>
      <c r="W1027" s="236" t="s">
        <v>4</v>
      </c>
      <c r="X1027" s="291">
        <v>100</v>
      </c>
      <c r="Y1027" s="236">
        <v>100</v>
      </c>
    </row>
    <row r="1028" spans="1:25">
      <c r="A1028" s="32" t="s">
        <v>19</v>
      </c>
      <c r="B1028" s="32" t="s">
        <v>32</v>
      </c>
      <c r="C1028" s="328" t="s">
        <v>1153</v>
      </c>
      <c r="D1028" s="235">
        <v>322</v>
      </c>
      <c r="E1028" s="48" t="s">
        <v>1153</v>
      </c>
      <c r="F1028" s="48" t="s">
        <v>1151</v>
      </c>
      <c r="G1028" s="48" t="s">
        <v>1149</v>
      </c>
      <c r="H1028" s="48" t="s">
        <v>1083</v>
      </c>
      <c r="I1028" s="48" t="s">
        <v>913</v>
      </c>
      <c r="J1028" s="236" t="s">
        <v>4</v>
      </c>
      <c r="K1028" s="236" t="s">
        <v>4</v>
      </c>
      <c r="L1028" s="236">
        <v>100</v>
      </c>
      <c r="M1028" s="236">
        <v>100</v>
      </c>
      <c r="N1028" s="236" t="s">
        <v>4</v>
      </c>
      <c r="O1028" s="236" t="s">
        <v>4</v>
      </c>
      <c r="P1028" s="236" t="s">
        <v>4</v>
      </c>
      <c r="Q1028" s="236" t="s">
        <v>4</v>
      </c>
      <c r="R1028" s="236" t="s">
        <v>4</v>
      </c>
      <c r="S1028" s="236" t="s">
        <v>4</v>
      </c>
      <c r="T1028" s="236" t="s">
        <v>4</v>
      </c>
      <c r="U1028" s="236" t="s">
        <v>4</v>
      </c>
      <c r="V1028" s="236" t="s">
        <v>4</v>
      </c>
      <c r="W1028" s="236" t="s">
        <v>4</v>
      </c>
      <c r="X1028" s="291">
        <v>100</v>
      </c>
      <c r="Y1028" s="236">
        <v>100</v>
      </c>
    </row>
    <row r="1029" spans="1:25">
      <c r="A1029" s="32" t="s">
        <v>23</v>
      </c>
      <c r="B1029" s="32" t="s">
        <v>32</v>
      </c>
      <c r="C1029" s="328" t="s">
        <v>1154</v>
      </c>
      <c r="D1029" s="235">
        <v>322</v>
      </c>
      <c r="E1029" s="48" t="s">
        <v>1153</v>
      </c>
      <c r="F1029" s="48" t="s">
        <v>1151</v>
      </c>
      <c r="G1029" s="48" t="s">
        <v>1149</v>
      </c>
      <c r="H1029" s="48" t="s">
        <v>1083</v>
      </c>
      <c r="I1029" s="48" t="s">
        <v>913</v>
      </c>
      <c r="J1029" s="236">
        <v>100</v>
      </c>
      <c r="K1029" s="236">
        <v>100</v>
      </c>
      <c r="L1029" s="236" t="s">
        <v>4</v>
      </c>
      <c r="M1029" s="236" t="s">
        <v>4</v>
      </c>
      <c r="N1029" s="236" t="s">
        <v>4</v>
      </c>
      <c r="O1029" s="236" t="s">
        <v>4</v>
      </c>
      <c r="P1029" s="236" t="s">
        <v>4</v>
      </c>
      <c r="Q1029" s="236" t="s">
        <v>4</v>
      </c>
      <c r="R1029" s="236" t="s">
        <v>4</v>
      </c>
      <c r="S1029" s="236" t="s">
        <v>4</v>
      </c>
      <c r="T1029" s="236" t="s">
        <v>4</v>
      </c>
      <c r="U1029" s="236" t="s">
        <v>4</v>
      </c>
      <c r="V1029" s="236" t="s">
        <v>4</v>
      </c>
      <c r="W1029" s="236" t="s">
        <v>4</v>
      </c>
      <c r="X1029" s="291">
        <v>100</v>
      </c>
      <c r="Y1029" s="236">
        <v>100</v>
      </c>
    </row>
    <row r="1030" spans="1:25">
      <c r="A1030" s="32" t="s">
        <v>16</v>
      </c>
      <c r="B1030" s="32" t="s">
        <v>4</v>
      </c>
      <c r="C1030" s="328" t="s">
        <v>1155</v>
      </c>
      <c r="D1030" s="235">
        <v>14</v>
      </c>
      <c r="E1030" s="48" t="s">
        <v>4</v>
      </c>
      <c r="F1030" s="48" t="s">
        <v>1155</v>
      </c>
      <c r="G1030" s="48" t="s">
        <v>1149</v>
      </c>
      <c r="H1030" s="48" t="s">
        <v>1083</v>
      </c>
      <c r="I1030" s="48" t="s">
        <v>913</v>
      </c>
      <c r="J1030" s="236" t="s">
        <v>4</v>
      </c>
      <c r="K1030" s="236" t="s">
        <v>4</v>
      </c>
      <c r="L1030" s="236" t="s">
        <v>4</v>
      </c>
      <c r="M1030" s="236" t="s">
        <v>4</v>
      </c>
      <c r="N1030" s="236">
        <v>88.461537142857154</v>
      </c>
      <c r="O1030" s="236">
        <v>88.461539999999999</v>
      </c>
      <c r="P1030" s="236" t="s">
        <v>4</v>
      </c>
      <c r="Q1030" s="236" t="s">
        <v>4</v>
      </c>
      <c r="R1030" s="236" t="s">
        <v>4</v>
      </c>
      <c r="S1030" s="236" t="s">
        <v>4</v>
      </c>
      <c r="T1030" s="236" t="s">
        <v>4</v>
      </c>
      <c r="U1030" s="236" t="s">
        <v>4</v>
      </c>
      <c r="V1030" s="236" t="s">
        <v>4</v>
      </c>
      <c r="W1030" s="236" t="s">
        <v>4</v>
      </c>
      <c r="X1030" s="291">
        <v>88.461537142857154</v>
      </c>
      <c r="Y1030" s="236">
        <v>88.461539999999999</v>
      </c>
    </row>
    <row r="1031" spans="1:25">
      <c r="A1031" s="32" t="s">
        <v>19</v>
      </c>
      <c r="B1031" s="32" t="s">
        <v>32</v>
      </c>
      <c r="C1031" s="328" t="s">
        <v>1157</v>
      </c>
      <c r="D1031" s="235">
        <v>8</v>
      </c>
      <c r="E1031" s="48" t="s">
        <v>1157</v>
      </c>
      <c r="F1031" s="48" t="s">
        <v>1155</v>
      </c>
      <c r="G1031" s="48" t="s">
        <v>1149</v>
      </c>
      <c r="H1031" s="48" t="s">
        <v>1083</v>
      </c>
      <c r="I1031" s="48" t="s">
        <v>913</v>
      </c>
      <c r="J1031" s="236" t="s">
        <v>4</v>
      </c>
      <c r="K1031" s="236" t="s">
        <v>4</v>
      </c>
      <c r="L1031" s="236">
        <v>100</v>
      </c>
      <c r="M1031" s="236">
        <v>100</v>
      </c>
      <c r="N1031" s="236" t="s">
        <v>4</v>
      </c>
      <c r="O1031" s="236" t="s">
        <v>4</v>
      </c>
      <c r="P1031" s="236" t="s">
        <v>4</v>
      </c>
      <c r="Q1031" s="236" t="s">
        <v>4</v>
      </c>
      <c r="R1031" s="236" t="s">
        <v>4</v>
      </c>
      <c r="S1031" s="236" t="s">
        <v>4</v>
      </c>
      <c r="T1031" s="236" t="s">
        <v>4</v>
      </c>
      <c r="U1031" s="236" t="s">
        <v>4</v>
      </c>
      <c r="V1031" s="236" t="s">
        <v>4</v>
      </c>
      <c r="W1031" s="236" t="s">
        <v>4</v>
      </c>
      <c r="X1031" s="291">
        <v>100</v>
      </c>
      <c r="Y1031" s="236">
        <v>100</v>
      </c>
    </row>
    <row r="1032" spans="1:25">
      <c r="A1032" s="32" t="s">
        <v>23</v>
      </c>
      <c r="B1032" s="32" t="s">
        <v>32</v>
      </c>
      <c r="C1032" s="328" t="s">
        <v>1158</v>
      </c>
      <c r="D1032" s="235">
        <v>8</v>
      </c>
      <c r="E1032" s="48" t="s">
        <v>1157</v>
      </c>
      <c r="F1032" s="48" t="s">
        <v>1155</v>
      </c>
      <c r="G1032" s="48" t="s">
        <v>1149</v>
      </c>
      <c r="H1032" s="48" t="s">
        <v>1083</v>
      </c>
      <c r="I1032" s="48" t="s">
        <v>913</v>
      </c>
      <c r="J1032" s="236">
        <v>100</v>
      </c>
      <c r="K1032" s="236">
        <v>100</v>
      </c>
      <c r="L1032" s="236" t="s">
        <v>4</v>
      </c>
      <c r="M1032" s="236" t="s">
        <v>4</v>
      </c>
      <c r="N1032" s="236" t="s">
        <v>4</v>
      </c>
      <c r="O1032" s="236" t="s">
        <v>4</v>
      </c>
      <c r="P1032" s="236" t="s">
        <v>4</v>
      </c>
      <c r="Q1032" s="236" t="s">
        <v>4</v>
      </c>
      <c r="R1032" s="236" t="s">
        <v>4</v>
      </c>
      <c r="S1032" s="236" t="s">
        <v>4</v>
      </c>
      <c r="T1032" s="236" t="s">
        <v>4</v>
      </c>
      <c r="U1032" s="236" t="s">
        <v>4</v>
      </c>
      <c r="V1032" s="236" t="s">
        <v>4</v>
      </c>
      <c r="W1032" s="236" t="s">
        <v>4</v>
      </c>
      <c r="X1032" s="291">
        <v>100</v>
      </c>
      <c r="Y1032" s="236">
        <v>100</v>
      </c>
    </row>
    <row r="1033" spans="1:25">
      <c r="A1033" s="32" t="s">
        <v>19</v>
      </c>
      <c r="B1033" s="32" t="s">
        <v>32</v>
      </c>
      <c r="C1033" s="328" t="s">
        <v>1159</v>
      </c>
      <c r="D1033" s="235">
        <v>6</v>
      </c>
      <c r="E1033" s="48" t="s">
        <v>1159</v>
      </c>
      <c r="F1033" s="48" t="s">
        <v>1155</v>
      </c>
      <c r="G1033" s="48" t="s">
        <v>1149</v>
      </c>
      <c r="H1033" s="48" t="s">
        <v>1083</v>
      </c>
      <c r="I1033" s="48" t="s">
        <v>913</v>
      </c>
      <c r="J1033" s="236" t="s">
        <v>4</v>
      </c>
      <c r="K1033" s="236" t="s">
        <v>4</v>
      </c>
      <c r="L1033" s="236">
        <v>73.076920000000001</v>
      </c>
      <c r="M1033" s="236">
        <v>73.076920000000001</v>
      </c>
      <c r="N1033" s="236" t="s">
        <v>4</v>
      </c>
      <c r="O1033" s="236" t="s">
        <v>4</v>
      </c>
      <c r="P1033" s="236" t="s">
        <v>4</v>
      </c>
      <c r="Q1033" s="236" t="s">
        <v>4</v>
      </c>
      <c r="R1033" s="236" t="s">
        <v>4</v>
      </c>
      <c r="S1033" s="236" t="s">
        <v>4</v>
      </c>
      <c r="T1033" s="236" t="s">
        <v>4</v>
      </c>
      <c r="U1033" s="236" t="s">
        <v>4</v>
      </c>
      <c r="V1033" s="236" t="s">
        <v>4</v>
      </c>
      <c r="W1033" s="236" t="s">
        <v>4</v>
      </c>
      <c r="X1033" s="291">
        <v>73.076920000000001</v>
      </c>
      <c r="Y1033" s="236">
        <v>73.076920000000001</v>
      </c>
    </row>
    <row r="1034" spans="1:25">
      <c r="A1034" s="32" t="s">
        <v>23</v>
      </c>
      <c r="B1034" s="32" t="s">
        <v>32</v>
      </c>
      <c r="C1034" s="328" t="s">
        <v>1160</v>
      </c>
      <c r="D1034" s="235">
        <v>6</v>
      </c>
      <c r="E1034" s="48" t="s">
        <v>1159</v>
      </c>
      <c r="F1034" s="48" t="s">
        <v>1155</v>
      </c>
      <c r="G1034" s="48" t="s">
        <v>1149</v>
      </c>
      <c r="H1034" s="48" t="s">
        <v>1083</v>
      </c>
      <c r="I1034" s="48" t="s">
        <v>913</v>
      </c>
      <c r="J1034" s="236">
        <v>73.076920000000001</v>
      </c>
      <c r="K1034" s="236">
        <v>73.076920000000001</v>
      </c>
      <c r="L1034" s="236" t="s">
        <v>4</v>
      </c>
      <c r="M1034" s="236" t="s">
        <v>4</v>
      </c>
      <c r="N1034" s="236" t="s">
        <v>4</v>
      </c>
      <c r="O1034" s="236" t="s">
        <v>4</v>
      </c>
      <c r="P1034" s="236" t="s">
        <v>4</v>
      </c>
      <c r="Q1034" s="236" t="s">
        <v>4</v>
      </c>
      <c r="R1034" s="236" t="s">
        <v>4</v>
      </c>
      <c r="S1034" s="236" t="s">
        <v>4</v>
      </c>
      <c r="T1034" s="236" t="s">
        <v>4</v>
      </c>
      <c r="U1034" s="236" t="s">
        <v>4</v>
      </c>
      <c r="V1034" s="236" t="s">
        <v>4</v>
      </c>
      <c r="W1034" s="236" t="s">
        <v>4</v>
      </c>
      <c r="X1034" s="291">
        <v>73.076920000000001</v>
      </c>
      <c r="Y1034" s="236">
        <v>73.076920000000001</v>
      </c>
    </row>
    <row r="1035" spans="1:25">
      <c r="A1035" s="32" t="s">
        <v>7</v>
      </c>
      <c r="B1035" s="32" t="s">
        <v>4</v>
      </c>
      <c r="C1035" s="328" t="s">
        <v>1161</v>
      </c>
      <c r="D1035" s="235">
        <v>91</v>
      </c>
      <c r="E1035" s="48" t="s">
        <v>4</v>
      </c>
      <c r="F1035" s="48" t="s">
        <v>4</v>
      </c>
      <c r="G1035" s="48" t="s">
        <v>4</v>
      </c>
      <c r="H1035" s="48" t="s">
        <v>4</v>
      </c>
      <c r="I1035" s="48" t="s">
        <v>1161</v>
      </c>
      <c r="J1035" s="236" t="s">
        <v>4</v>
      </c>
      <c r="K1035" s="236" t="s">
        <v>4</v>
      </c>
      <c r="L1035" s="236" t="s">
        <v>4</v>
      </c>
      <c r="M1035" s="236" t="s">
        <v>4</v>
      </c>
      <c r="N1035" s="236" t="s">
        <v>4</v>
      </c>
      <c r="O1035" s="236" t="s">
        <v>4</v>
      </c>
      <c r="P1035" s="236" t="s">
        <v>4</v>
      </c>
      <c r="Q1035" s="236" t="s">
        <v>4</v>
      </c>
      <c r="R1035" s="236" t="s">
        <v>4</v>
      </c>
      <c r="S1035" s="236" t="s">
        <v>4</v>
      </c>
      <c r="T1035" s="236">
        <v>105.20497051519112</v>
      </c>
      <c r="U1035" s="236">
        <v>105.20497</v>
      </c>
      <c r="V1035" s="236" t="s">
        <v>4</v>
      </c>
      <c r="W1035" s="236" t="s">
        <v>4</v>
      </c>
      <c r="X1035" s="291">
        <v>105.20497051519112</v>
      </c>
      <c r="Y1035" s="236">
        <v>105.20497</v>
      </c>
    </row>
    <row r="1036" spans="1:25">
      <c r="A1036" s="32" t="s">
        <v>10</v>
      </c>
      <c r="B1036" s="32" t="s">
        <v>4</v>
      </c>
      <c r="C1036" s="328" t="s">
        <v>1163</v>
      </c>
      <c r="D1036" s="235">
        <v>63</v>
      </c>
      <c r="E1036" s="48" t="s">
        <v>4</v>
      </c>
      <c r="F1036" s="48" t="s">
        <v>4</v>
      </c>
      <c r="G1036" s="48" t="s">
        <v>4</v>
      </c>
      <c r="H1036" s="48" t="s">
        <v>1163</v>
      </c>
      <c r="I1036" s="48" t="s">
        <v>1161</v>
      </c>
      <c r="J1036" s="236" t="s">
        <v>4</v>
      </c>
      <c r="K1036" s="236" t="s">
        <v>4</v>
      </c>
      <c r="L1036" s="236" t="s">
        <v>4</v>
      </c>
      <c r="M1036" s="236" t="s">
        <v>4</v>
      </c>
      <c r="N1036" s="236" t="s">
        <v>4</v>
      </c>
      <c r="O1036" s="236" t="s">
        <v>4</v>
      </c>
      <c r="P1036" s="236" t="s">
        <v>4</v>
      </c>
      <c r="Q1036" s="236" t="s">
        <v>4</v>
      </c>
      <c r="R1036" s="236">
        <v>102.24524027756172</v>
      </c>
      <c r="S1036" s="236">
        <v>102.24524</v>
      </c>
      <c r="T1036" s="236" t="s">
        <v>4</v>
      </c>
      <c r="U1036" s="236" t="s">
        <v>4</v>
      </c>
      <c r="V1036" s="236" t="s">
        <v>4</v>
      </c>
      <c r="W1036" s="236" t="s">
        <v>4</v>
      </c>
      <c r="X1036" s="291">
        <v>102.24524027756172</v>
      </c>
      <c r="Y1036" s="236">
        <v>102.24524</v>
      </c>
    </row>
    <row r="1037" spans="1:25">
      <c r="A1037" s="32" t="s">
        <v>13</v>
      </c>
      <c r="B1037" s="32" t="s">
        <v>4</v>
      </c>
      <c r="C1037" s="328" t="s">
        <v>1165</v>
      </c>
      <c r="D1037" s="235">
        <v>54</v>
      </c>
      <c r="E1037" s="48" t="s">
        <v>4</v>
      </c>
      <c r="F1037" s="48" t="s">
        <v>4</v>
      </c>
      <c r="G1037" s="48" t="s">
        <v>1165</v>
      </c>
      <c r="H1037" s="48" t="s">
        <v>1163</v>
      </c>
      <c r="I1037" s="48" t="s">
        <v>1161</v>
      </c>
      <c r="J1037" s="236" t="s">
        <v>4</v>
      </c>
      <c r="K1037" s="236" t="s">
        <v>4</v>
      </c>
      <c r="L1037" s="236" t="s">
        <v>4</v>
      </c>
      <c r="M1037" s="236" t="s">
        <v>4</v>
      </c>
      <c r="N1037" s="236" t="s">
        <v>4</v>
      </c>
      <c r="O1037" s="236" t="s">
        <v>4</v>
      </c>
      <c r="P1037" s="236">
        <v>100.69184767418082</v>
      </c>
      <c r="Q1037" s="236">
        <v>100.69185</v>
      </c>
      <c r="R1037" s="236" t="s">
        <v>4</v>
      </c>
      <c r="S1037" s="236" t="s">
        <v>4</v>
      </c>
      <c r="T1037" s="236" t="s">
        <v>4</v>
      </c>
      <c r="U1037" s="236" t="s">
        <v>4</v>
      </c>
      <c r="V1037" s="236" t="s">
        <v>4</v>
      </c>
      <c r="W1037" s="236" t="s">
        <v>4</v>
      </c>
      <c r="X1037" s="291">
        <v>100.69184767418082</v>
      </c>
      <c r="Y1037" s="236">
        <v>100.69185</v>
      </c>
    </row>
    <row r="1038" spans="1:25">
      <c r="A1038" s="32" t="s">
        <v>16</v>
      </c>
      <c r="B1038" s="32" t="s">
        <v>4</v>
      </c>
      <c r="C1038" s="328" t="s">
        <v>1167</v>
      </c>
      <c r="D1038" s="235">
        <v>54</v>
      </c>
      <c r="E1038" s="48" t="s">
        <v>4</v>
      </c>
      <c r="F1038" s="48" t="s">
        <v>1167</v>
      </c>
      <c r="G1038" s="48" t="s">
        <v>1165</v>
      </c>
      <c r="H1038" s="48" t="s">
        <v>1163</v>
      </c>
      <c r="I1038" s="48" t="s">
        <v>1161</v>
      </c>
      <c r="J1038" s="236" t="s">
        <v>4</v>
      </c>
      <c r="K1038" s="236" t="s">
        <v>4</v>
      </c>
      <c r="L1038" s="236" t="s">
        <v>4</v>
      </c>
      <c r="M1038" s="236" t="s">
        <v>4</v>
      </c>
      <c r="N1038" s="236">
        <v>100.69184767418082</v>
      </c>
      <c r="O1038" s="236">
        <v>100.69185</v>
      </c>
      <c r="P1038" s="236" t="s">
        <v>4</v>
      </c>
      <c r="Q1038" s="236" t="s">
        <v>4</v>
      </c>
      <c r="R1038" s="236" t="s">
        <v>4</v>
      </c>
      <c r="S1038" s="236" t="s">
        <v>4</v>
      </c>
      <c r="T1038" s="236" t="s">
        <v>4</v>
      </c>
      <c r="U1038" s="236" t="s">
        <v>4</v>
      </c>
      <c r="V1038" s="236" t="s">
        <v>4</v>
      </c>
      <c r="W1038" s="236" t="s">
        <v>4</v>
      </c>
      <c r="X1038" s="291">
        <v>100.69184767418082</v>
      </c>
      <c r="Y1038" s="236">
        <v>100.69185</v>
      </c>
    </row>
    <row r="1039" spans="1:25">
      <c r="A1039" s="32" t="s">
        <v>19</v>
      </c>
      <c r="B1039" s="32" t="s">
        <v>32</v>
      </c>
      <c r="C1039" s="328" t="s">
        <v>1169</v>
      </c>
      <c r="D1039" s="235">
        <v>4</v>
      </c>
      <c r="E1039" s="48" t="s">
        <v>1169</v>
      </c>
      <c r="F1039" s="48" t="s">
        <v>1167</v>
      </c>
      <c r="G1039" s="48" t="s">
        <v>1165</v>
      </c>
      <c r="H1039" s="48" t="s">
        <v>1163</v>
      </c>
      <c r="I1039" s="48" t="s">
        <v>1161</v>
      </c>
      <c r="J1039" s="236" t="s">
        <v>4</v>
      </c>
      <c r="K1039" s="236" t="s">
        <v>4</v>
      </c>
      <c r="L1039" s="236">
        <v>121.20112575864279</v>
      </c>
      <c r="M1039" s="236">
        <v>121.20113000000001</v>
      </c>
      <c r="N1039" s="236" t="s">
        <v>4</v>
      </c>
      <c r="O1039" s="236" t="s">
        <v>4</v>
      </c>
      <c r="P1039" s="236" t="s">
        <v>4</v>
      </c>
      <c r="Q1039" s="236" t="s">
        <v>4</v>
      </c>
      <c r="R1039" s="236" t="s">
        <v>4</v>
      </c>
      <c r="S1039" s="236" t="s">
        <v>4</v>
      </c>
      <c r="T1039" s="236" t="s">
        <v>4</v>
      </c>
      <c r="U1039" s="236" t="s">
        <v>4</v>
      </c>
      <c r="V1039" s="236" t="s">
        <v>4</v>
      </c>
      <c r="W1039" s="236" t="s">
        <v>4</v>
      </c>
      <c r="X1039" s="291">
        <v>121.20112575864279</v>
      </c>
      <c r="Y1039" s="236">
        <v>121.20113000000001</v>
      </c>
    </row>
    <row r="1040" spans="1:25">
      <c r="A1040" s="32" t="s">
        <v>23</v>
      </c>
      <c r="B1040" s="32" t="s">
        <v>32</v>
      </c>
      <c r="C1040" s="328" t="s">
        <v>1170</v>
      </c>
      <c r="D1040" s="235">
        <v>1.5873999999999999</v>
      </c>
      <c r="E1040" s="48" t="s">
        <v>1169</v>
      </c>
      <c r="F1040" s="48" t="s">
        <v>1167</v>
      </c>
      <c r="G1040" s="48" t="s">
        <v>1165</v>
      </c>
      <c r="H1040" s="48" t="s">
        <v>1163</v>
      </c>
      <c r="I1040" s="48" t="s">
        <v>1161</v>
      </c>
      <c r="J1040" s="236">
        <v>142.99183326492536</v>
      </c>
      <c r="K1040" s="236">
        <v>142.99182999999999</v>
      </c>
      <c r="L1040" s="236" t="s">
        <v>4</v>
      </c>
      <c r="M1040" s="236" t="s">
        <v>4</v>
      </c>
      <c r="N1040" s="236" t="s">
        <v>4</v>
      </c>
      <c r="O1040" s="236" t="s">
        <v>4</v>
      </c>
      <c r="P1040" s="236" t="s">
        <v>4</v>
      </c>
      <c r="Q1040" s="236" t="s">
        <v>4</v>
      </c>
      <c r="R1040" s="236" t="s">
        <v>4</v>
      </c>
      <c r="S1040" s="236" t="s">
        <v>4</v>
      </c>
      <c r="T1040" s="236" t="s">
        <v>4</v>
      </c>
      <c r="U1040" s="236" t="s">
        <v>4</v>
      </c>
      <c r="V1040" s="236" t="s">
        <v>4</v>
      </c>
      <c r="W1040" s="236" t="s">
        <v>4</v>
      </c>
      <c r="X1040" s="291">
        <v>142.99183326492536</v>
      </c>
      <c r="Y1040" s="236">
        <v>142.99182999999999</v>
      </c>
    </row>
    <row r="1041" spans="1:25">
      <c r="A1041" s="32" t="s">
        <v>23</v>
      </c>
      <c r="B1041" s="32" t="s">
        <v>32</v>
      </c>
      <c r="C1041" s="328" t="s">
        <v>1171</v>
      </c>
      <c r="D1041" s="235">
        <v>1.5873999999999999</v>
      </c>
      <c r="E1041" s="48" t="s">
        <v>1169</v>
      </c>
      <c r="F1041" s="48" t="s">
        <v>1167</v>
      </c>
      <c r="G1041" s="48" t="s">
        <v>1165</v>
      </c>
      <c r="H1041" s="48" t="s">
        <v>1163</v>
      </c>
      <c r="I1041" s="48" t="s">
        <v>1161</v>
      </c>
      <c r="J1041" s="236">
        <v>121.05263637931034</v>
      </c>
      <c r="K1041" s="236">
        <v>121.05264</v>
      </c>
      <c r="L1041" s="236" t="s">
        <v>4</v>
      </c>
      <c r="M1041" s="236" t="s">
        <v>4</v>
      </c>
      <c r="N1041" s="236" t="s">
        <v>4</v>
      </c>
      <c r="O1041" s="236" t="s">
        <v>4</v>
      </c>
      <c r="P1041" s="236" t="s">
        <v>4</v>
      </c>
      <c r="Q1041" s="236" t="s">
        <v>4</v>
      </c>
      <c r="R1041" s="236" t="s">
        <v>4</v>
      </c>
      <c r="S1041" s="236" t="s">
        <v>4</v>
      </c>
      <c r="T1041" s="236" t="s">
        <v>4</v>
      </c>
      <c r="U1041" s="236" t="s">
        <v>4</v>
      </c>
      <c r="V1041" s="236" t="s">
        <v>4</v>
      </c>
      <c r="W1041" s="236" t="s">
        <v>4</v>
      </c>
      <c r="X1041" s="291">
        <v>121.05263637931034</v>
      </c>
      <c r="Y1041" s="236">
        <v>121.05264</v>
      </c>
    </row>
    <row r="1042" spans="1:25">
      <c r="A1042" s="32" t="s">
        <v>23</v>
      </c>
      <c r="B1042" s="32" t="s">
        <v>32</v>
      </c>
      <c r="C1042" s="328" t="s">
        <v>1172</v>
      </c>
      <c r="D1042" s="235">
        <v>1.5873999999999999</v>
      </c>
      <c r="E1042" s="48" t="s">
        <v>1169</v>
      </c>
      <c r="F1042" s="48" t="s">
        <v>1167</v>
      </c>
      <c r="G1042" s="48" t="s">
        <v>1165</v>
      </c>
      <c r="H1042" s="48" t="s">
        <v>1163</v>
      </c>
      <c r="I1042" s="48" t="s">
        <v>1161</v>
      </c>
      <c r="J1042" s="236">
        <v>102.85714719101125</v>
      </c>
      <c r="K1042" s="236">
        <v>102.85715</v>
      </c>
      <c r="L1042" s="236" t="s">
        <v>4</v>
      </c>
      <c r="M1042" s="236" t="s">
        <v>4</v>
      </c>
      <c r="N1042" s="236" t="s">
        <v>4</v>
      </c>
      <c r="O1042" s="236" t="s">
        <v>4</v>
      </c>
      <c r="P1042" s="236" t="s">
        <v>4</v>
      </c>
      <c r="Q1042" s="236" t="s">
        <v>4</v>
      </c>
      <c r="R1042" s="236" t="s">
        <v>4</v>
      </c>
      <c r="S1042" s="236" t="s">
        <v>4</v>
      </c>
      <c r="T1042" s="236" t="s">
        <v>4</v>
      </c>
      <c r="U1042" s="236" t="s">
        <v>4</v>
      </c>
      <c r="V1042" s="236" t="s">
        <v>4</v>
      </c>
      <c r="W1042" s="236" t="s">
        <v>4</v>
      </c>
      <c r="X1042" s="291">
        <v>102.85714719101125</v>
      </c>
      <c r="Y1042" s="236">
        <v>102.85715</v>
      </c>
    </row>
    <row r="1043" spans="1:25">
      <c r="A1043" s="32" t="s">
        <v>19</v>
      </c>
      <c r="B1043" s="32" t="s">
        <v>32</v>
      </c>
      <c r="C1043" s="328" t="s">
        <v>1173</v>
      </c>
      <c r="D1043" s="235">
        <v>4</v>
      </c>
      <c r="E1043" s="48" t="s">
        <v>1173</v>
      </c>
      <c r="F1043" s="48" t="s">
        <v>1167</v>
      </c>
      <c r="G1043" s="48" t="s">
        <v>1165</v>
      </c>
      <c r="H1043" s="48" t="s">
        <v>1163</v>
      </c>
      <c r="I1043" s="48" t="s">
        <v>1161</v>
      </c>
      <c r="J1043" s="236" t="s">
        <v>4</v>
      </c>
      <c r="K1043" s="236" t="s">
        <v>4</v>
      </c>
      <c r="L1043" s="236">
        <v>113.43284</v>
      </c>
      <c r="M1043" s="236">
        <v>113.43284</v>
      </c>
      <c r="N1043" s="236" t="s">
        <v>4</v>
      </c>
      <c r="O1043" s="236" t="s">
        <v>4</v>
      </c>
      <c r="P1043" s="236" t="s">
        <v>4</v>
      </c>
      <c r="Q1043" s="236" t="s">
        <v>4</v>
      </c>
      <c r="R1043" s="236" t="s">
        <v>4</v>
      </c>
      <c r="S1043" s="236" t="s">
        <v>4</v>
      </c>
      <c r="T1043" s="236" t="s">
        <v>4</v>
      </c>
      <c r="U1043" s="236" t="s">
        <v>4</v>
      </c>
      <c r="V1043" s="236" t="s">
        <v>4</v>
      </c>
      <c r="W1043" s="236" t="s">
        <v>4</v>
      </c>
      <c r="X1043" s="291">
        <v>113.43284</v>
      </c>
      <c r="Y1043" s="236">
        <v>113.43284</v>
      </c>
    </row>
    <row r="1044" spans="1:25">
      <c r="A1044" s="32" t="s">
        <v>23</v>
      </c>
      <c r="B1044" s="32" t="s">
        <v>32</v>
      </c>
      <c r="C1044" s="328" t="s">
        <v>1174</v>
      </c>
      <c r="D1044" s="235">
        <v>4</v>
      </c>
      <c r="E1044" s="48" t="s">
        <v>1173</v>
      </c>
      <c r="F1044" s="48" t="s">
        <v>1167</v>
      </c>
      <c r="G1044" s="48" t="s">
        <v>1165</v>
      </c>
      <c r="H1044" s="48" t="s">
        <v>1163</v>
      </c>
      <c r="I1044" s="48" t="s">
        <v>1161</v>
      </c>
      <c r="J1044" s="236">
        <v>113.43284</v>
      </c>
      <c r="K1044" s="236">
        <v>113.43284</v>
      </c>
      <c r="L1044" s="236" t="s">
        <v>4</v>
      </c>
      <c r="M1044" s="236" t="s">
        <v>4</v>
      </c>
      <c r="N1044" s="236" t="s">
        <v>4</v>
      </c>
      <c r="O1044" s="236" t="s">
        <v>4</v>
      </c>
      <c r="P1044" s="236" t="s">
        <v>4</v>
      </c>
      <c r="Q1044" s="236" t="s">
        <v>4</v>
      </c>
      <c r="R1044" s="236" t="s">
        <v>4</v>
      </c>
      <c r="S1044" s="236" t="s">
        <v>4</v>
      </c>
      <c r="T1044" s="236" t="s">
        <v>4</v>
      </c>
      <c r="U1044" s="236" t="s">
        <v>4</v>
      </c>
      <c r="V1044" s="236" t="s">
        <v>4</v>
      </c>
      <c r="W1044" s="236" t="s">
        <v>4</v>
      </c>
      <c r="X1044" s="291">
        <v>113.43284</v>
      </c>
      <c r="Y1044" s="236">
        <v>113.43284</v>
      </c>
    </row>
    <row r="1045" spans="1:25">
      <c r="A1045" s="32" t="s">
        <v>19</v>
      </c>
      <c r="B1045" s="32" t="s">
        <v>32</v>
      </c>
      <c r="C1045" s="328" t="s">
        <v>1175</v>
      </c>
      <c r="D1045" s="235">
        <v>38</v>
      </c>
      <c r="E1045" s="48" t="s">
        <v>1175</v>
      </c>
      <c r="F1045" s="48" t="s">
        <v>1167</v>
      </c>
      <c r="G1045" s="48" t="s">
        <v>1165</v>
      </c>
      <c r="H1045" s="48" t="s">
        <v>1163</v>
      </c>
      <c r="I1045" s="48" t="s">
        <v>1161</v>
      </c>
      <c r="J1045" s="236" t="s">
        <v>4</v>
      </c>
      <c r="K1045" s="236" t="s">
        <v>4</v>
      </c>
      <c r="L1045" s="236">
        <v>95.95154837265757</v>
      </c>
      <c r="M1045" s="236">
        <v>95.951549999999997</v>
      </c>
      <c r="N1045" s="236" t="s">
        <v>4</v>
      </c>
      <c r="O1045" s="236" t="s">
        <v>4</v>
      </c>
      <c r="P1045" s="236" t="s">
        <v>4</v>
      </c>
      <c r="Q1045" s="236" t="s">
        <v>4</v>
      </c>
      <c r="R1045" s="236" t="s">
        <v>4</v>
      </c>
      <c r="S1045" s="236" t="s">
        <v>4</v>
      </c>
      <c r="T1045" s="236" t="s">
        <v>4</v>
      </c>
      <c r="U1045" s="236" t="s">
        <v>4</v>
      </c>
      <c r="V1045" s="236" t="s">
        <v>4</v>
      </c>
      <c r="W1045" s="236" t="s">
        <v>4</v>
      </c>
      <c r="X1045" s="291">
        <v>95.95154837265757</v>
      </c>
      <c r="Y1045" s="236">
        <v>95.951549999999997</v>
      </c>
    </row>
    <row r="1046" spans="1:25">
      <c r="A1046" s="32" t="s">
        <v>23</v>
      </c>
      <c r="B1046" s="32" t="s">
        <v>32</v>
      </c>
      <c r="C1046" s="328" t="s">
        <v>1176</v>
      </c>
      <c r="D1046" s="235">
        <v>2.4828199999999998</v>
      </c>
      <c r="E1046" s="48" t="s">
        <v>1175</v>
      </c>
      <c r="F1046" s="48" t="s">
        <v>1167</v>
      </c>
      <c r="G1046" s="48" t="s">
        <v>1165</v>
      </c>
      <c r="H1046" s="48" t="s">
        <v>1163</v>
      </c>
      <c r="I1046" s="48" t="s">
        <v>1161</v>
      </c>
      <c r="J1046" s="236">
        <v>120.70410311644791</v>
      </c>
      <c r="K1046" s="236">
        <v>120.7041</v>
      </c>
      <c r="L1046" s="236" t="s">
        <v>4</v>
      </c>
      <c r="M1046" s="236" t="s">
        <v>4</v>
      </c>
      <c r="N1046" s="236" t="s">
        <v>4</v>
      </c>
      <c r="O1046" s="236" t="s">
        <v>4</v>
      </c>
      <c r="P1046" s="236" t="s">
        <v>4</v>
      </c>
      <c r="Q1046" s="236" t="s">
        <v>4</v>
      </c>
      <c r="R1046" s="236" t="s">
        <v>4</v>
      </c>
      <c r="S1046" s="236" t="s">
        <v>4</v>
      </c>
      <c r="T1046" s="236" t="s">
        <v>4</v>
      </c>
      <c r="U1046" s="236" t="s">
        <v>4</v>
      </c>
      <c r="V1046" s="236" t="s">
        <v>4</v>
      </c>
      <c r="W1046" s="236" t="s">
        <v>4</v>
      </c>
      <c r="X1046" s="291">
        <v>120.70410311644791</v>
      </c>
      <c r="Y1046" s="236">
        <v>120.7041</v>
      </c>
    </row>
    <row r="1047" spans="1:25">
      <c r="A1047" s="32" t="s">
        <v>23</v>
      </c>
      <c r="B1047" s="32" t="s">
        <v>32</v>
      </c>
      <c r="C1047" s="328" t="s">
        <v>1177</v>
      </c>
      <c r="D1047" s="235">
        <v>2.4828199999999998</v>
      </c>
      <c r="E1047" s="48" t="s">
        <v>1175</v>
      </c>
      <c r="F1047" s="48" t="s">
        <v>1167</v>
      </c>
      <c r="G1047" s="48" t="s">
        <v>1165</v>
      </c>
      <c r="H1047" s="48" t="s">
        <v>1163</v>
      </c>
      <c r="I1047" s="48" t="s">
        <v>1161</v>
      </c>
      <c r="J1047" s="236">
        <v>100</v>
      </c>
      <c r="K1047" s="236">
        <v>100</v>
      </c>
      <c r="L1047" s="236" t="s">
        <v>4</v>
      </c>
      <c r="M1047" s="236" t="s">
        <v>4</v>
      </c>
      <c r="N1047" s="236" t="s">
        <v>4</v>
      </c>
      <c r="O1047" s="236" t="s">
        <v>4</v>
      </c>
      <c r="P1047" s="236" t="s">
        <v>4</v>
      </c>
      <c r="Q1047" s="236" t="s">
        <v>4</v>
      </c>
      <c r="R1047" s="236" t="s">
        <v>4</v>
      </c>
      <c r="S1047" s="236" t="s">
        <v>4</v>
      </c>
      <c r="T1047" s="236" t="s">
        <v>4</v>
      </c>
      <c r="U1047" s="236" t="s">
        <v>4</v>
      </c>
      <c r="V1047" s="236" t="s">
        <v>4</v>
      </c>
      <c r="W1047" s="236" t="s">
        <v>4</v>
      </c>
      <c r="X1047" s="291">
        <v>100</v>
      </c>
      <c r="Y1047" s="236">
        <v>100</v>
      </c>
    </row>
    <row r="1048" spans="1:25">
      <c r="A1048" s="32" t="s">
        <v>23</v>
      </c>
      <c r="B1048" s="32" t="s">
        <v>32</v>
      </c>
      <c r="C1048" s="328" t="s">
        <v>1178</v>
      </c>
      <c r="D1048" s="235">
        <v>2.4828199999999998</v>
      </c>
      <c r="E1048" s="48" t="s">
        <v>1175</v>
      </c>
      <c r="F1048" s="48" t="s">
        <v>1167</v>
      </c>
      <c r="G1048" s="48" t="s">
        <v>1165</v>
      </c>
      <c r="H1048" s="48" t="s">
        <v>1163</v>
      </c>
      <c r="I1048" s="48" t="s">
        <v>1161</v>
      </c>
      <c r="J1048" s="236">
        <v>165.33065999999999</v>
      </c>
      <c r="K1048" s="236">
        <v>165.33065999999999</v>
      </c>
      <c r="L1048" s="236" t="s">
        <v>4</v>
      </c>
      <c r="M1048" s="236" t="s">
        <v>4</v>
      </c>
      <c r="N1048" s="236" t="s">
        <v>4</v>
      </c>
      <c r="O1048" s="236" t="s">
        <v>4</v>
      </c>
      <c r="P1048" s="236" t="s">
        <v>4</v>
      </c>
      <c r="Q1048" s="236" t="s">
        <v>4</v>
      </c>
      <c r="R1048" s="236" t="s">
        <v>4</v>
      </c>
      <c r="S1048" s="236" t="s">
        <v>4</v>
      </c>
      <c r="T1048" s="236" t="s">
        <v>4</v>
      </c>
      <c r="U1048" s="236" t="s">
        <v>4</v>
      </c>
      <c r="V1048" s="236" t="s">
        <v>4</v>
      </c>
      <c r="W1048" s="236" t="s">
        <v>4</v>
      </c>
      <c r="X1048" s="291">
        <v>165.33065999999999</v>
      </c>
      <c r="Y1048" s="236">
        <v>165.33065999999999</v>
      </c>
    </row>
    <row r="1049" spans="1:25">
      <c r="A1049" s="32" t="s">
        <v>23</v>
      </c>
      <c r="B1049" s="32" t="s">
        <v>32</v>
      </c>
      <c r="C1049" s="328" t="s">
        <v>1179</v>
      </c>
      <c r="D1049" s="235">
        <v>2.4828199999999998</v>
      </c>
      <c r="E1049" s="48" t="s">
        <v>1175</v>
      </c>
      <c r="F1049" s="48" t="s">
        <v>1167</v>
      </c>
      <c r="G1049" s="48" t="s">
        <v>1165</v>
      </c>
      <c r="H1049" s="48" t="s">
        <v>1163</v>
      </c>
      <c r="I1049" s="48" t="s">
        <v>1161</v>
      </c>
      <c r="J1049" s="236">
        <v>42.474914814814809</v>
      </c>
      <c r="K1049" s="236">
        <v>42.474910000000001</v>
      </c>
      <c r="L1049" s="236" t="s">
        <v>4</v>
      </c>
      <c r="M1049" s="236" t="s">
        <v>4</v>
      </c>
      <c r="N1049" s="236" t="s">
        <v>4</v>
      </c>
      <c r="O1049" s="236" t="s">
        <v>4</v>
      </c>
      <c r="P1049" s="236" t="s">
        <v>4</v>
      </c>
      <c r="Q1049" s="236" t="s">
        <v>4</v>
      </c>
      <c r="R1049" s="236" t="s">
        <v>4</v>
      </c>
      <c r="S1049" s="236" t="s">
        <v>4</v>
      </c>
      <c r="T1049" s="236" t="s">
        <v>4</v>
      </c>
      <c r="U1049" s="236" t="s">
        <v>4</v>
      </c>
      <c r="V1049" s="236" t="s">
        <v>4</v>
      </c>
      <c r="W1049" s="236" t="s">
        <v>4</v>
      </c>
      <c r="X1049" s="291">
        <v>42.474914814814809</v>
      </c>
      <c r="Y1049" s="236">
        <v>42.474910000000001</v>
      </c>
    </row>
    <row r="1050" spans="1:25">
      <c r="A1050" s="32" t="s">
        <v>19</v>
      </c>
      <c r="B1050" s="32" t="s">
        <v>32</v>
      </c>
      <c r="C1050" s="328" t="s">
        <v>1180</v>
      </c>
      <c r="D1050" s="235">
        <v>8</v>
      </c>
      <c r="E1050" s="48" t="s">
        <v>1180</v>
      </c>
      <c r="F1050" s="48" t="s">
        <v>1167</v>
      </c>
      <c r="G1050" s="48" t="s">
        <v>1165</v>
      </c>
      <c r="H1050" s="48" t="s">
        <v>1163</v>
      </c>
      <c r="I1050" s="48" t="s">
        <v>1161</v>
      </c>
      <c r="J1050" s="236" t="s">
        <v>4</v>
      </c>
      <c r="K1050" s="236" t="s">
        <v>4</v>
      </c>
      <c r="L1050" s="236">
        <v>106.58313415127571</v>
      </c>
      <c r="M1050" s="236">
        <v>106.58313</v>
      </c>
      <c r="N1050" s="236" t="s">
        <v>4</v>
      </c>
      <c r="O1050" s="236" t="s">
        <v>4</v>
      </c>
      <c r="P1050" s="236" t="s">
        <v>4</v>
      </c>
      <c r="Q1050" s="236" t="s">
        <v>4</v>
      </c>
      <c r="R1050" s="236" t="s">
        <v>4</v>
      </c>
      <c r="S1050" s="236" t="s">
        <v>4</v>
      </c>
      <c r="T1050" s="236" t="s">
        <v>4</v>
      </c>
      <c r="U1050" s="236" t="s">
        <v>4</v>
      </c>
      <c r="V1050" s="236" t="s">
        <v>4</v>
      </c>
      <c r="W1050" s="236" t="s">
        <v>4</v>
      </c>
      <c r="X1050" s="291">
        <v>106.58313415127571</v>
      </c>
      <c r="Y1050" s="236">
        <v>106.58313</v>
      </c>
    </row>
    <row r="1051" spans="1:25">
      <c r="A1051" s="32" t="s">
        <v>23</v>
      </c>
      <c r="B1051" s="32" t="s">
        <v>32</v>
      </c>
      <c r="C1051" s="328" t="s">
        <v>1181</v>
      </c>
      <c r="D1051" s="235">
        <v>2</v>
      </c>
      <c r="E1051" s="48" t="s">
        <v>1180</v>
      </c>
      <c r="F1051" s="48" t="s">
        <v>1167</v>
      </c>
      <c r="G1051" s="48" t="s">
        <v>1165</v>
      </c>
      <c r="H1051" s="48" t="s">
        <v>1163</v>
      </c>
      <c r="I1051" s="48" t="s">
        <v>1161</v>
      </c>
      <c r="J1051" s="236">
        <v>106.66667</v>
      </c>
      <c r="K1051" s="236">
        <v>106.66667</v>
      </c>
      <c r="L1051" s="236" t="s">
        <v>4</v>
      </c>
      <c r="M1051" s="236" t="s">
        <v>4</v>
      </c>
      <c r="N1051" s="236" t="s">
        <v>4</v>
      </c>
      <c r="O1051" s="236" t="s">
        <v>4</v>
      </c>
      <c r="P1051" s="236" t="s">
        <v>4</v>
      </c>
      <c r="Q1051" s="236" t="s">
        <v>4</v>
      </c>
      <c r="R1051" s="236" t="s">
        <v>4</v>
      </c>
      <c r="S1051" s="236" t="s">
        <v>4</v>
      </c>
      <c r="T1051" s="236" t="s">
        <v>4</v>
      </c>
      <c r="U1051" s="236" t="s">
        <v>4</v>
      </c>
      <c r="V1051" s="236" t="s">
        <v>4</v>
      </c>
      <c r="W1051" s="236" t="s">
        <v>4</v>
      </c>
      <c r="X1051" s="291">
        <v>106.66667</v>
      </c>
      <c r="Y1051" s="236">
        <v>106.66667</v>
      </c>
    </row>
    <row r="1052" spans="1:25">
      <c r="A1052" s="32" t="s">
        <v>23</v>
      </c>
      <c r="B1052" s="32" t="s">
        <v>32</v>
      </c>
      <c r="C1052" s="328" t="s">
        <v>1182</v>
      </c>
      <c r="D1052" s="235">
        <v>2</v>
      </c>
      <c r="E1052" s="48" t="s">
        <v>1180</v>
      </c>
      <c r="F1052" s="48" t="s">
        <v>1167</v>
      </c>
      <c r="G1052" s="48" t="s">
        <v>1165</v>
      </c>
      <c r="H1052" s="48" t="s">
        <v>1163</v>
      </c>
      <c r="I1052" s="48" t="s">
        <v>1161</v>
      </c>
      <c r="J1052" s="236">
        <v>121.09473080187782</v>
      </c>
      <c r="K1052" s="236">
        <v>121.09473</v>
      </c>
      <c r="L1052" s="236" t="s">
        <v>4</v>
      </c>
      <c r="M1052" s="236" t="s">
        <v>4</v>
      </c>
      <c r="N1052" s="236" t="s">
        <v>4</v>
      </c>
      <c r="O1052" s="236" t="s">
        <v>4</v>
      </c>
      <c r="P1052" s="236" t="s">
        <v>4</v>
      </c>
      <c r="Q1052" s="236" t="s">
        <v>4</v>
      </c>
      <c r="R1052" s="236" t="s">
        <v>4</v>
      </c>
      <c r="S1052" s="236" t="s">
        <v>4</v>
      </c>
      <c r="T1052" s="236" t="s">
        <v>4</v>
      </c>
      <c r="U1052" s="236" t="s">
        <v>4</v>
      </c>
      <c r="V1052" s="236" t="s">
        <v>4</v>
      </c>
      <c r="W1052" s="236" t="s">
        <v>4</v>
      </c>
      <c r="X1052" s="291">
        <v>121.09473080187782</v>
      </c>
      <c r="Y1052" s="236">
        <v>121.09473</v>
      </c>
    </row>
    <row r="1053" spans="1:25">
      <c r="A1053" s="32" t="s">
        <v>23</v>
      </c>
      <c r="B1053" s="32" t="s">
        <v>32</v>
      </c>
      <c r="C1053" s="328" t="s">
        <v>1183</v>
      </c>
      <c r="D1053" s="235">
        <v>2</v>
      </c>
      <c r="E1053" s="48" t="s">
        <v>1180</v>
      </c>
      <c r="F1053" s="48" t="s">
        <v>1167</v>
      </c>
      <c r="G1053" s="48" t="s">
        <v>1165</v>
      </c>
      <c r="H1053" s="48" t="s">
        <v>1163</v>
      </c>
      <c r="I1053" s="48" t="s">
        <v>1161</v>
      </c>
      <c r="J1053" s="236">
        <v>93.73709219670539</v>
      </c>
      <c r="K1053" s="236">
        <v>93.737089999999995</v>
      </c>
      <c r="L1053" s="236" t="s">
        <v>4</v>
      </c>
      <c r="M1053" s="236" t="s">
        <v>4</v>
      </c>
      <c r="N1053" s="236" t="s">
        <v>4</v>
      </c>
      <c r="O1053" s="236" t="s">
        <v>4</v>
      </c>
      <c r="P1053" s="236" t="s">
        <v>4</v>
      </c>
      <c r="Q1053" s="236" t="s">
        <v>4</v>
      </c>
      <c r="R1053" s="236" t="s">
        <v>4</v>
      </c>
      <c r="S1053" s="236" t="s">
        <v>4</v>
      </c>
      <c r="T1053" s="236" t="s">
        <v>4</v>
      </c>
      <c r="U1053" s="236" t="s">
        <v>4</v>
      </c>
      <c r="V1053" s="236" t="s">
        <v>4</v>
      </c>
      <c r="W1053" s="236" t="s">
        <v>4</v>
      </c>
      <c r="X1053" s="291">
        <v>93.73709219670539</v>
      </c>
      <c r="Y1053" s="236">
        <v>93.737089999999995</v>
      </c>
    </row>
    <row r="1054" spans="1:25">
      <c r="A1054" s="32" t="s">
        <v>13</v>
      </c>
      <c r="B1054" s="32" t="s">
        <v>4</v>
      </c>
      <c r="C1054" s="328" t="s">
        <v>1184</v>
      </c>
      <c r="D1054" s="235">
        <v>4</v>
      </c>
      <c r="E1054" s="48" t="s">
        <v>4</v>
      </c>
      <c r="F1054" s="48" t="s">
        <v>4</v>
      </c>
      <c r="G1054" s="48" t="s">
        <v>1184</v>
      </c>
      <c r="H1054" s="48" t="s">
        <v>1163</v>
      </c>
      <c r="I1054" s="48" t="s">
        <v>1161</v>
      </c>
      <c r="J1054" s="236" t="s">
        <v>4</v>
      </c>
      <c r="K1054" s="236" t="s">
        <v>4</v>
      </c>
      <c r="L1054" s="236" t="s">
        <v>4</v>
      </c>
      <c r="M1054" s="236" t="s">
        <v>4</v>
      </c>
      <c r="N1054" s="236" t="s">
        <v>4</v>
      </c>
      <c r="O1054" s="236" t="s">
        <v>4</v>
      </c>
      <c r="P1054" s="236">
        <v>109.67559698937553</v>
      </c>
      <c r="Q1054" s="236">
        <v>109.6756</v>
      </c>
      <c r="R1054" s="236" t="s">
        <v>4</v>
      </c>
      <c r="S1054" s="236" t="s">
        <v>4</v>
      </c>
      <c r="T1054" s="236" t="s">
        <v>4</v>
      </c>
      <c r="U1054" s="236" t="s">
        <v>4</v>
      </c>
      <c r="V1054" s="236" t="s">
        <v>4</v>
      </c>
      <c r="W1054" s="236" t="s">
        <v>4</v>
      </c>
      <c r="X1054" s="291">
        <v>109.67559698937553</v>
      </c>
      <c r="Y1054" s="236">
        <v>109.6756</v>
      </c>
    </row>
    <row r="1055" spans="1:25">
      <c r="A1055" s="32" t="s">
        <v>16</v>
      </c>
      <c r="B1055" s="32" t="s">
        <v>4</v>
      </c>
      <c r="C1055" s="328" t="s">
        <v>1186</v>
      </c>
      <c r="D1055" s="235">
        <v>4</v>
      </c>
      <c r="E1055" s="48" t="s">
        <v>4</v>
      </c>
      <c r="F1055" s="48" t="s">
        <v>1186</v>
      </c>
      <c r="G1055" s="48" t="s">
        <v>1184</v>
      </c>
      <c r="H1055" s="48" t="s">
        <v>1163</v>
      </c>
      <c r="I1055" s="48" t="s">
        <v>1161</v>
      </c>
      <c r="J1055" s="236" t="s">
        <v>4</v>
      </c>
      <c r="K1055" s="236" t="s">
        <v>4</v>
      </c>
      <c r="L1055" s="236" t="s">
        <v>4</v>
      </c>
      <c r="M1055" s="236" t="s">
        <v>4</v>
      </c>
      <c r="N1055" s="236">
        <v>109.67559698937553</v>
      </c>
      <c r="O1055" s="236">
        <v>109.6756</v>
      </c>
      <c r="P1055" s="236" t="s">
        <v>4</v>
      </c>
      <c r="Q1055" s="236" t="s">
        <v>4</v>
      </c>
      <c r="R1055" s="236" t="s">
        <v>4</v>
      </c>
      <c r="S1055" s="236" t="s">
        <v>4</v>
      </c>
      <c r="T1055" s="236" t="s">
        <v>4</v>
      </c>
      <c r="U1055" s="236" t="s">
        <v>4</v>
      </c>
      <c r="V1055" s="236" t="s">
        <v>4</v>
      </c>
      <c r="W1055" s="236" t="s">
        <v>4</v>
      </c>
      <c r="X1055" s="291">
        <v>109.67559698937553</v>
      </c>
      <c r="Y1055" s="236">
        <v>109.6756</v>
      </c>
    </row>
    <row r="1056" spans="1:25">
      <c r="A1056" s="32" t="s">
        <v>19</v>
      </c>
      <c r="B1056" s="32" t="s">
        <v>32</v>
      </c>
      <c r="C1056" s="328" t="s">
        <v>1187</v>
      </c>
      <c r="D1056" s="235">
        <v>4</v>
      </c>
      <c r="E1056" s="48" t="s">
        <v>1187</v>
      </c>
      <c r="F1056" s="48" t="s">
        <v>1186</v>
      </c>
      <c r="G1056" s="48" t="s">
        <v>1184</v>
      </c>
      <c r="H1056" s="48" t="s">
        <v>1163</v>
      </c>
      <c r="I1056" s="48" t="s">
        <v>1161</v>
      </c>
      <c r="J1056" s="236" t="s">
        <v>4</v>
      </c>
      <c r="K1056" s="236" t="s">
        <v>4</v>
      </c>
      <c r="L1056" s="236">
        <v>109.67559698937553</v>
      </c>
      <c r="M1056" s="236">
        <v>109.6756</v>
      </c>
      <c r="N1056" s="236" t="s">
        <v>4</v>
      </c>
      <c r="O1056" s="236" t="s">
        <v>4</v>
      </c>
      <c r="P1056" s="236" t="s">
        <v>4</v>
      </c>
      <c r="Q1056" s="236" t="s">
        <v>4</v>
      </c>
      <c r="R1056" s="236" t="s">
        <v>4</v>
      </c>
      <c r="S1056" s="236" t="s">
        <v>4</v>
      </c>
      <c r="T1056" s="236" t="s">
        <v>4</v>
      </c>
      <c r="U1056" s="236" t="s">
        <v>4</v>
      </c>
      <c r="V1056" s="236" t="s">
        <v>4</v>
      </c>
      <c r="W1056" s="236" t="s">
        <v>4</v>
      </c>
      <c r="X1056" s="291">
        <v>109.67559698937553</v>
      </c>
      <c r="Y1056" s="236">
        <v>109.6756</v>
      </c>
    </row>
    <row r="1057" spans="1:25">
      <c r="A1057" s="32" t="s">
        <v>23</v>
      </c>
      <c r="B1057" s="32" t="s">
        <v>32</v>
      </c>
      <c r="C1057" s="328" t="s">
        <v>1188</v>
      </c>
      <c r="D1057" s="235">
        <v>1.2190099999999999</v>
      </c>
      <c r="E1057" s="48" t="s">
        <v>1187</v>
      </c>
      <c r="F1057" s="48" t="s">
        <v>1186</v>
      </c>
      <c r="G1057" s="48" t="s">
        <v>1184</v>
      </c>
      <c r="H1057" s="48" t="s">
        <v>1163</v>
      </c>
      <c r="I1057" s="48" t="s">
        <v>1161</v>
      </c>
      <c r="J1057" s="236">
        <v>101.86197704187977</v>
      </c>
      <c r="K1057" s="236">
        <v>101.86198</v>
      </c>
      <c r="L1057" s="236" t="s">
        <v>4</v>
      </c>
      <c r="M1057" s="236" t="s">
        <v>4</v>
      </c>
      <c r="N1057" s="236" t="s">
        <v>4</v>
      </c>
      <c r="O1057" s="236" t="s">
        <v>4</v>
      </c>
      <c r="P1057" s="236" t="s">
        <v>4</v>
      </c>
      <c r="Q1057" s="236" t="s">
        <v>4</v>
      </c>
      <c r="R1057" s="236" t="s">
        <v>4</v>
      </c>
      <c r="S1057" s="236" t="s">
        <v>4</v>
      </c>
      <c r="T1057" s="236" t="s">
        <v>4</v>
      </c>
      <c r="U1057" s="236" t="s">
        <v>4</v>
      </c>
      <c r="V1057" s="236" t="s">
        <v>4</v>
      </c>
      <c r="W1057" s="236" t="s">
        <v>4</v>
      </c>
      <c r="X1057" s="291">
        <v>101.86197704187977</v>
      </c>
      <c r="Y1057" s="236">
        <v>101.86198</v>
      </c>
    </row>
    <row r="1058" spans="1:25">
      <c r="A1058" s="32" t="s">
        <v>23</v>
      </c>
      <c r="B1058" s="32" t="s">
        <v>32</v>
      </c>
      <c r="C1058" s="328" t="s">
        <v>1189</v>
      </c>
      <c r="D1058" s="235">
        <v>1.2190099999999999</v>
      </c>
      <c r="E1058" s="48" t="s">
        <v>1187</v>
      </c>
      <c r="F1058" s="48" t="s">
        <v>1186</v>
      </c>
      <c r="G1058" s="48" t="s">
        <v>1184</v>
      </c>
      <c r="H1058" s="48" t="s">
        <v>1163</v>
      </c>
      <c r="I1058" s="48" t="s">
        <v>1161</v>
      </c>
      <c r="J1058" s="236">
        <v>76.325307038120854</v>
      </c>
      <c r="K1058" s="236">
        <v>76.325310000000002</v>
      </c>
      <c r="L1058" s="236" t="s">
        <v>4</v>
      </c>
      <c r="M1058" s="236" t="s">
        <v>4</v>
      </c>
      <c r="N1058" s="236" t="s">
        <v>4</v>
      </c>
      <c r="O1058" s="236" t="s">
        <v>4</v>
      </c>
      <c r="P1058" s="236" t="s">
        <v>4</v>
      </c>
      <c r="Q1058" s="236" t="s">
        <v>4</v>
      </c>
      <c r="R1058" s="236" t="s">
        <v>4</v>
      </c>
      <c r="S1058" s="236" t="s">
        <v>4</v>
      </c>
      <c r="T1058" s="236" t="s">
        <v>4</v>
      </c>
      <c r="U1058" s="236" t="s">
        <v>4</v>
      </c>
      <c r="V1058" s="236" t="s">
        <v>4</v>
      </c>
      <c r="W1058" s="236" t="s">
        <v>4</v>
      </c>
      <c r="X1058" s="291">
        <v>76.325307038120854</v>
      </c>
      <c r="Y1058" s="236">
        <v>76.325310000000002</v>
      </c>
    </row>
    <row r="1059" spans="1:25">
      <c r="A1059" s="32" t="s">
        <v>23</v>
      </c>
      <c r="B1059" s="32" t="s">
        <v>32</v>
      </c>
      <c r="C1059" s="328" t="s">
        <v>1190</v>
      </c>
      <c r="D1059" s="235">
        <v>1.2190099999999999</v>
      </c>
      <c r="E1059" s="48" t="s">
        <v>1187</v>
      </c>
      <c r="F1059" s="48" t="s">
        <v>1186</v>
      </c>
      <c r="G1059" s="48" t="s">
        <v>1184</v>
      </c>
      <c r="H1059" s="48" t="s">
        <v>1163</v>
      </c>
      <c r="I1059" s="48" t="s">
        <v>1161</v>
      </c>
      <c r="J1059" s="236">
        <v>159.72222062499986</v>
      </c>
      <c r="K1059" s="236">
        <v>159.72221999999999</v>
      </c>
      <c r="L1059" s="236" t="s">
        <v>4</v>
      </c>
      <c r="M1059" s="236" t="s">
        <v>4</v>
      </c>
      <c r="N1059" s="236" t="s">
        <v>4</v>
      </c>
      <c r="O1059" s="236" t="s">
        <v>4</v>
      </c>
      <c r="P1059" s="236" t="s">
        <v>4</v>
      </c>
      <c r="Q1059" s="236" t="s">
        <v>4</v>
      </c>
      <c r="R1059" s="236" t="s">
        <v>4</v>
      </c>
      <c r="S1059" s="236" t="s">
        <v>4</v>
      </c>
      <c r="T1059" s="236" t="s">
        <v>4</v>
      </c>
      <c r="U1059" s="236" t="s">
        <v>4</v>
      </c>
      <c r="V1059" s="236" t="s">
        <v>4</v>
      </c>
      <c r="W1059" s="236" t="s">
        <v>4</v>
      </c>
      <c r="X1059" s="291">
        <v>159.72222062499986</v>
      </c>
      <c r="Y1059" s="236">
        <v>159.72221999999999</v>
      </c>
    </row>
    <row r="1060" spans="1:25">
      <c r="A1060" s="32" t="s">
        <v>23</v>
      </c>
      <c r="B1060" s="32" t="s">
        <v>32</v>
      </c>
      <c r="C1060" s="328" t="s">
        <v>1191</v>
      </c>
      <c r="D1060" s="235">
        <v>1.2190099999999999</v>
      </c>
      <c r="E1060" s="48" t="s">
        <v>1187</v>
      </c>
      <c r="F1060" s="48" t="s">
        <v>1186</v>
      </c>
      <c r="G1060" s="48" t="s">
        <v>1184</v>
      </c>
      <c r="H1060" s="48" t="s">
        <v>1163</v>
      </c>
      <c r="I1060" s="48" t="s">
        <v>1161</v>
      </c>
      <c r="J1060" s="236">
        <v>138.80097941954713</v>
      </c>
      <c r="K1060" s="236">
        <v>138.80098000000001</v>
      </c>
      <c r="L1060" s="236" t="s">
        <v>4</v>
      </c>
      <c r="M1060" s="236" t="s">
        <v>4</v>
      </c>
      <c r="N1060" s="236" t="s">
        <v>4</v>
      </c>
      <c r="O1060" s="236" t="s">
        <v>4</v>
      </c>
      <c r="P1060" s="236" t="s">
        <v>4</v>
      </c>
      <c r="Q1060" s="236" t="s">
        <v>4</v>
      </c>
      <c r="R1060" s="236" t="s">
        <v>4</v>
      </c>
      <c r="S1060" s="236" t="s">
        <v>4</v>
      </c>
      <c r="T1060" s="236" t="s">
        <v>4</v>
      </c>
      <c r="U1060" s="236" t="s">
        <v>4</v>
      </c>
      <c r="V1060" s="236" t="s">
        <v>4</v>
      </c>
      <c r="W1060" s="236" t="s">
        <v>4</v>
      </c>
      <c r="X1060" s="291">
        <v>138.80097941954713</v>
      </c>
      <c r="Y1060" s="236">
        <v>138.80098000000001</v>
      </c>
    </row>
    <row r="1061" spans="1:25">
      <c r="A1061" s="32" t="s">
        <v>23</v>
      </c>
      <c r="B1061" s="32" t="s">
        <v>32</v>
      </c>
      <c r="C1061" s="328" t="s">
        <v>1192</v>
      </c>
      <c r="D1061" s="235">
        <v>1.2190099999999999</v>
      </c>
      <c r="E1061" s="48" t="s">
        <v>1187</v>
      </c>
      <c r="F1061" s="48" t="s">
        <v>1186</v>
      </c>
      <c r="G1061" s="48" t="s">
        <v>1184</v>
      </c>
      <c r="H1061" s="48" t="s">
        <v>1163</v>
      </c>
      <c r="I1061" s="48" t="s">
        <v>1161</v>
      </c>
      <c r="J1061" s="236">
        <v>110.11764399999998</v>
      </c>
      <c r="K1061" s="236">
        <v>110.11763999999999</v>
      </c>
      <c r="L1061" s="236" t="s">
        <v>4</v>
      </c>
      <c r="M1061" s="236" t="s">
        <v>4</v>
      </c>
      <c r="N1061" s="236" t="s">
        <v>4</v>
      </c>
      <c r="O1061" s="236" t="s">
        <v>4</v>
      </c>
      <c r="P1061" s="236" t="s">
        <v>4</v>
      </c>
      <c r="Q1061" s="236" t="s">
        <v>4</v>
      </c>
      <c r="R1061" s="236" t="s">
        <v>4</v>
      </c>
      <c r="S1061" s="236" t="s">
        <v>4</v>
      </c>
      <c r="T1061" s="236" t="s">
        <v>4</v>
      </c>
      <c r="U1061" s="236" t="s">
        <v>4</v>
      </c>
      <c r="V1061" s="236" t="s">
        <v>4</v>
      </c>
      <c r="W1061" s="236" t="s">
        <v>4</v>
      </c>
      <c r="X1061" s="291">
        <v>110.11764399999998</v>
      </c>
      <c r="Y1061" s="236">
        <v>110.11763999999999</v>
      </c>
    </row>
    <row r="1062" spans="1:25">
      <c r="A1062" s="32" t="s">
        <v>23</v>
      </c>
      <c r="B1062" s="32" t="s">
        <v>32</v>
      </c>
      <c r="C1062" s="328" t="s">
        <v>1193</v>
      </c>
      <c r="D1062" s="235">
        <v>1.2190099999999999</v>
      </c>
      <c r="E1062" s="48" t="s">
        <v>1187</v>
      </c>
      <c r="F1062" s="48" t="s">
        <v>1186</v>
      </c>
      <c r="G1062" s="48" t="s">
        <v>1184</v>
      </c>
      <c r="H1062" s="48" t="s">
        <v>1163</v>
      </c>
      <c r="I1062" s="48" t="s">
        <v>1161</v>
      </c>
      <c r="J1062" s="236">
        <v>88.888886400000004</v>
      </c>
      <c r="K1062" s="236">
        <v>88.888890000000004</v>
      </c>
      <c r="L1062" s="236" t="s">
        <v>4</v>
      </c>
      <c r="M1062" s="236" t="s">
        <v>4</v>
      </c>
      <c r="N1062" s="236" t="s">
        <v>4</v>
      </c>
      <c r="O1062" s="236" t="s">
        <v>4</v>
      </c>
      <c r="P1062" s="236" t="s">
        <v>4</v>
      </c>
      <c r="Q1062" s="236" t="s">
        <v>4</v>
      </c>
      <c r="R1062" s="236" t="s">
        <v>4</v>
      </c>
      <c r="S1062" s="236" t="s">
        <v>4</v>
      </c>
      <c r="T1062" s="236" t="s">
        <v>4</v>
      </c>
      <c r="U1062" s="236" t="s">
        <v>4</v>
      </c>
      <c r="V1062" s="236" t="s">
        <v>4</v>
      </c>
      <c r="W1062" s="236" t="s">
        <v>4</v>
      </c>
      <c r="X1062" s="291">
        <v>88.888886400000004</v>
      </c>
      <c r="Y1062" s="236">
        <v>88.888890000000004</v>
      </c>
    </row>
    <row r="1063" spans="1:25">
      <c r="A1063" s="32" t="s">
        <v>23</v>
      </c>
      <c r="B1063" s="32" t="s">
        <v>32</v>
      </c>
      <c r="C1063" s="328" t="s">
        <v>1194</v>
      </c>
      <c r="D1063" s="235">
        <v>1.2190099999999999</v>
      </c>
      <c r="E1063" s="48" t="s">
        <v>1187</v>
      </c>
      <c r="F1063" s="48" t="s">
        <v>1186</v>
      </c>
      <c r="G1063" s="48" t="s">
        <v>1184</v>
      </c>
      <c r="H1063" s="48" t="s">
        <v>1163</v>
      </c>
      <c r="I1063" s="48" t="s">
        <v>1161</v>
      </c>
      <c r="J1063" s="236">
        <v>113.14285714285714</v>
      </c>
      <c r="K1063" s="236">
        <v>113.14286</v>
      </c>
      <c r="L1063" s="236" t="s">
        <v>4</v>
      </c>
      <c r="M1063" s="236" t="s">
        <v>4</v>
      </c>
      <c r="N1063" s="236" t="s">
        <v>4</v>
      </c>
      <c r="O1063" s="236" t="s">
        <v>4</v>
      </c>
      <c r="P1063" s="236" t="s">
        <v>4</v>
      </c>
      <c r="Q1063" s="236" t="s">
        <v>4</v>
      </c>
      <c r="R1063" s="236" t="s">
        <v>4</v>
      </c>
      <c r="S1063" s="236" t="s">
        <v>4</v>
      </c>
      <c r="T1063" s="236" t="s">
        <v>4</v>
      </c>
      <c r="U1063" s="236" t="s">
        <v>4</v>
      </c>
      <c r="V1063" s="236" t="s">
        <v>4</v>
      </c>
      <c r="W1063" s="236" t="s">
        <v>4</v>
      </c>
      <c r="X1063" s="291">
        <v>113.14285714285714</v>
      </c>
      <c r="Y1063" s="236">
        <v>113.14286</v>
      </c>
    </row>
    <row r="1064" spans="1:25">
      <c r="A1064" s="32" t="s">
        <v>13</v>
      </c>
      <c r="B1064" s="32" t="s">
        <v>4</v>
      </c>
      <c r="C1064" s="328" t="s">
        <v>1195</v>
      </c>
      <c r="D1064" s="235">
        <v>5</v>
      </c>
      <c r="E1064" s="48" t="s">
        <v>4</v>
      </c>
      <c r="F1064" s="48" t="s">
        <v>4</v>
      </c>
      <c r="G1064" s="48" t="s">
        <v>1195</v>
      </c>
      <c r="H1064" s="48" t="s">
        <v>1163</v>
      </c>
      <c r="I1064" s="48" t="s">
        <v>1161</v>
      </c>
      <c r="J1064" s="236" t="s">
        <v>4</v>
      </c>
      <c r="K1064" s="236" t="s">
        <v>4</v>
      </c>
      <c r="L1064" s="236" t="s">
        <v>4</v>
      </c>
      <c r="M1064" s="236" t="s">
        <v>4</v>
      </c>
      <c r="N1064" s="236" t="s">
        <v>4</v>
      </c>
      <c r="O1064" s="236" t="s">
        <v>4</v>
      </c>
      <c r="P1064" s="236">
        <v>113.07759502462451</v>
      </c>
      <c r="Q1064" s="236">
        <v>113.0776</v>
      </c>
      <c r="R1064" s="236" t="s">
        <v>4</v>
      </c>
      <c r="S1064" s="236" t="s">
        <v>4</v>
      </c>
      <c r="T1064" s="236" t="s">
        <v>4</v>
      </c>
      <c r="U1064" s="236" t="s">
        <v>4</v>
      </c>
      <c r="V1064" s="236" t="s">
        <v>4</v>
      </c>
      <c r="W1064" s="236" t="s">
        <v>4</v>
      </c>
      <c r="X1064" s="291">
        <v>113.07759502462451</v>
      </c>
      <c r="Y1064" s="236">
        <v>113.0776</v>
      </c>
    </row>
    <row r="1065" spans="1:25">
      <c r="A1065" s="32" t="s">
        <v>16</v>
      </c>
      <c r="B1065" s="32" t="s">
        <v>4</v>
      </c>
      <c r="C1065" s="328" t="s">
        <v>1197</v>
      </c>
      <c r="D1065" s="235">
        <v>5</v>
      </c>
      <c r="E1065" s="48" t="s">
        <v>4</v>
      </c>
      <c r="F1065" s="48" t="s">
        <v>1197</v>
      </c>
      <c r="G1065" s="48" t="s">
        <v>1195</v>
      </c>
      <c r="H1065" s="48" t="s">
        <v>1163</v>
      </c>
      <c r="I1065" s="48" t="s">
        <v>1161</v>
      </c>
      <c r="J1065" s="236" t="s">
        <v>4</v>
      </c>
      <c r="K1065" s="236" t="s">
        <v>4</v>
      </c>
      <c r="L1065" s="236" t="s">
        <v>4</v>
      </c>
      <c r="M1065" s="236" t="s">
        <v>4</v>
      </c>
      <c r="N1065" s="236">
        <v>113.07759502462451</v>
      </c>
      <c r="O1065" s="236">
        <v>113.0776</v>
      </c>
      <c r="P1065" s="236" t="s">
        <v>4</v>
      </c>
      <c r="Q1065" s="236" t="s">
        <v>4</v>
      </c>
      <c r="R1065" s="236" t="s">
        <v>4</v>
      </c>
      <c r="S1065" s="236" t="s">
        <v>4</v>
      </c>
      <c r="T1065" s="236" t="s">
        <v>4</v>
      </c>
      <c r="U1065" s="236" t="s">
        <v>4</v>
      </c>
      <c r="V1065" s="236" t="s">
        <v>4</v>
      </c>
      <c r="W1065" s="236" t="s">
        <v>4</v>
      </c>
      <c r="X1065" s="291">
        <v>113.07759502462451</v>
      </c>
      <c r="Y1065" s="236">
        <v>113.0776</v>
      </c>
    </row>
    <row r="1066" spans="1:25">
      <c r="A1066" s="32" t="s">
        <v>19</v>
      </c>
      <c r="B1066" s="32" t="s">
        <v>32</v>
      </c>
      <c r="C1066" s="328" t="s">
        <v>1198</v>
      </c>
      <c r="D1066" s="235">
        <v>2</v>
      </c>
      <c r="E1066" s="48" t="s">
        <v>1198</v>
      </c>
      <c r="F1066" s="48" t="s">
        <v>1197</v>
      </c>
      <c r="G1066" s="48" t="s">
        <v>1195</v>
      </c>
      <c r="H1066" s="48" t="s">
        <v>1163</v>
      </c>
      <c r="I1066" s="48" t="s">
        <v>1161</v>
      </c>
      <c r="J1066" s="236" t="s">
        <v>4</v>
      </c>
      <c r="K1066" s="236" t="s">
        <v>4</v>
      </c>
      <c r="L1066" s="236">
        <v>126.17510147381873</v>
      </c>
      <c r="M1066" s="236">
        <v>126.1751</v>
      </c>
      <c r="N1066" s="236" t="s">
        <v>4</v>
      </c>
      <c r="O1066" s="236" t="s">
        <v>4</v>
      </c>
      <c r="P1066" s="236" t="s">
        <v>4</v>
      </c>
      <c r="Q1066" s="236" t="s">
        <v>4</v>
      </c>
      <c r="R1066" s="236" t="s">
        <v>4</v>
      </c>
      <c r="S1066" s="236" t="s">
        <v>4</v>
      </c>
      <c r="T1066" s="236" t="s">
        <v>4</v>
      </c>
      <c r="U1066" s="236" t="s">
        <v>4</v>
      </c>
      <c r="V1066" s="236" t="s">
        <v>4</v>
      </c>
      <c r="W1066" s="236" t="s">
        <v>4</v>
      </c>
      <c r="X1066" s="291">
        <v>126.17510147381873</v>
      </c>
      <c r="Y1066" s="236">
        <v>126.1751</v>
      </c>
    </row>
    <row r="1067" spans="1:25">
      <c r="A1067" s="32" t="s">
        <v>23</v>
      </c>
      <c r="B1067" s="32" t="s">
        <v>32</v>
      </c>
      <c r="C1067" s="328" t="s">
        <v>1199</v>
      </c>
      <c r="D1067" s="235">
        <v>1.41421</v>
      </c>
      <c r="E1067" s="48" t="s">
        <v>1198</v>
      </c>
      <c r="F1067" s="48" t="s">
        <v>1197</v>
      </c>
      <c r="G1067" s="48" t="s">
        <v>1195</v>
      </c>
      <c r="H1067" s="48" t="s">
        <v>1163</v>
      </c>
      <c r="I1067" s="48" t="s">
        <v>1161</v>
      </c>
      <c r="J1067" s="236">
        <v>137.97468494382022</v>
      </c>
      <c r="K1067" s="236">
        <v>137.97468000000001</v>
      </c>
      <c r="L1067" s="236" t="s">
        <v>4</v>
      </c>
      <c r="M1067" s="236" t="s">
        <v>4</v>
      </c>
      <c r="N1067" s="236" t="s">
        <v>4</v>
      </c>
      <c r="O1067" s="236" t="s">
        <v>4</v>
      </c>
      <c r="P1067" s="236" t="s">
        <v>4</v>
      </c>
      <c r="Q1067" s="236" t="s">
        <v>4</v>
      </c>
      <c r="R1067" s="236" t="s">
        <v>4</v>
      </c>
      <c r="S1067" s="236" t="s">
        <v>4</v>
      </c>
      <c r="T1067" s="236" t="s">
        <v>4</v>
      </c>
      <c r="U1067" s="236" t="s">
        <v>4</v>
      </c>
      <c r="V1067" s="236" t="s">
        <v>4</v>
      </c>
      <c r="W1067" s="236" t="s">
        <v>4</v>
      </c>
      <c r="X1067" s="291">
        <v>137.97468494382022</v>
      </c>
      <c r="Y1067" s="236">
        <v>137.97468000000001</v>
      </c>
    </row>
    <row r="1068" spans="1:25">
      <c r="A1068" s="32" t="s">
        <v>23</v>
      </c>
      <c r="B1068" s="32" t="s">
        <v>32</v>
      </c>
      <c r="C1068" s="328" t="s">
        <v>1200</v>
      </c>
      <c r="D1068" s="235">
        <v>1.41421</v>
      </c>
      <c r="E1068" s="48" t="s">
        <v>1198</v>
      </c>
      <c r="F1068" s="48" t="s">
        <v>1197</v>
      </c>
      <c r="G1068" s="48" t="s">
        <v>1195</v>
      </c>
      <c r="H1068" s="48" t="s">
        <v>1163</v>
      </c>
      <c r="I1068" s="48" t="s">
        <v>1161</v>
      </c>
      <c r="J1068" s="236">
        <v>115.38461739130433</v>
      </c>
      <c r="K1068" s="236">
        <v>115.38462</v>
      </c>
      <c r="L1068" s="236" t="s">
        <v>4</v>
      </c>
      <c r="M1068" s="236" t="s">
        <v>4</v>
      </c>
      <c r="N1068" s="236" t="s">
        <v>4</v>
      </c>
      <c r="O1068" s="236" t="s">
        <v>4</v>
      </c>
      <c r="P1068" s="236" t="s">
        <v>4</v>
      </c>
      <c r="Q1068" s="236" t="s">
        <v>4</v>
      </c>
      <c r="R1068" s="236" t="s">
        <v>4</v>
      </c>
      <c r="S1068" s="236" t="s">
        <v>4</v>
      </c>
      <c r="T1068" s="236" t="s">
        <v>4</v>
      </c>
      <c r="U1068" s="236" t="s">
        <v>4</v>
      </c>
      <c r="V1068" s="236" t="s">
        <v>4</v>
      </c>
      <c r="W1068" s="236" t="s">
        <v>4</v>
      </c>
      <c r="X1068" s="291">
        <v>115.38461739130433</v>
      </c>
      <c r="Y1068" s="236">
        <v>115.38462</v>
      </c>
    </row>
    <row r="1069" spans="1:25">
      <c r="A1069" s="32" t="s">
        <v>19</v>
      </c>
      <c r="B1069" s="32" t="s">
        <v>32</v>
      </c>
      <c r="C1069" s="328" t="s">
        <v>1201</v>
      </c>
      <c r="D1069" s="235">
        <v>1</v>
      </c>
      <c r="E1069" s="48" t="s">
        <v>1201</v>
      </c>
      <c r="F1069" s="48" t="s">
        <v>1197</v>
      </c>
      <c r="G1069" s="48" t="s">
        <v>1195</v>
      </c>
      <c r="H1069" s="48" t="s">
        <v>1163</v>
      </c>
      <c r="I1069" s="48" t="s">
        <v>1161</v>
      </c>
      <c r="J1069" s="236" t="s">
        <v>4</v>
      </c>
      <c r="K1069" s="236" t="s">
        <v>4</v>
      </c>
      <c r="L1069" s="236">
        <v>93.668412175485116</v>
      </c>
      <c r="M1069" s="236">
        <v>93.668409999999994</v>
      </c>
      <c r="N1069" s="236" t="s">
        <v>4</v>
      </c>
      <c r="O1069" s="236" t="s">
        <v>4</v>
      </c>
      <c r="P1069" s="236" t="s">
        <v>4</v>
      </c>
      <c r="Q1069" s="236" t="s">
        <v>4</v>
      </c>
      <c r="R1069" s="236" t="s">
        <v>4</v>
      </c>
      <c r="S1069" s="236" t="s">
        <v>4</v>
      </c>
      <c r="T1069" s="236" t="s">
        <v>4</v>
      </c>
      <c r="U1069" s="236" t="s">
        <v>4</v>
      </c>
      <c r="V1069" s="236" t="s">
        <v>4</v>
      </c>
      <c r="W1069" s="236" t="s">
        <v>4</v>
      </c>
      <c r="X1069" s="291">
        <v>93.668412175485116</v>
      </c>
      <c r="Y1069" s="236">
        <v>93.668409999999994</v>
      </c>
    </row>
    <row r="1070" spans="1:25">
      <c r="A1070" s="32" t="s">
        <v>23</v>
      </c>
      <c r="B1070" s="32" t="s">
        <v>32</v>
      </c>
      <c r="C1070" s="328" t="s">
        <v>1202</v>
      </c>
      <c r="D1070" s="235">
        <v>1</v>
      </c>
      <c r="E1070" s="48" t="s">
        <v>1201</v>
      </c>
      <c r="F1070" s="48" t="s">
        <v>1197</v>
      </c>
      <c r="G1070" s="48" t="s">
        <v>1195</v>
      </c>
      <c r="H1070" s="48" t="s">
        <v>1163</v>
      </c>
      <c r="I1070" s="48" t="s">
        <v>1161</v>
      </c>
      <c r="J1070" s="236">
        <v>92.592597222222196</v>
      </c>
      <c r="K1070" s="236">
        <v>92.592600000000004</v>
      </c>
      <c r="L1070" s="236" t="s">
        <v>4</v>
      </c>
      <c r="M1070" s="236" t="s">
        <v>4</v>
      </c>
      <c r="N1070" s="236" t="s">
        <v>4</v>
      </c>
      <c r="O1070" s="236" t="s">
        <v>4</v>
      </c>
      <c r="P1070" s="236" t="s">
        <v>4</v>
      </c>
      <c r="Q1070" s="236" t="s">
        <v>4</v>
      </c>
      <c r="R1070" s="236" t="s">
        <v>4</v>
      </c>
      <c r="S1070" s="236" t="s">
        <v>4</v>
      </c>
      <c r="T1070" s="236" t="s">
        <v>4</v>
      </c>
      <c r="U1070" s="236" t="s">
        <v>4</v>
      </c>
      <c r="V1070" s="236" t="s">
        <v>4</v>
      </c>
      <c r="W1070" s="236" t="s">
        <v>4</v>
      </c>
      <c r="X1070" s="291">
        <v>92.592597222222196</v>
      </c>
      <c r="Y1070" s="236">
        <v>92.592600000000004</v>
      </c>
    </row>
    <row r="1071" spans="1:25">
      <c r="A1071" s="32" t="s">
        <v>23</v>
      </c>
      <c r="B1071" s="32" t="s">
        <v>32</v>
      </c>
      <c r="C1071" s="328" t="s">
        <v>1203</v>
      </c>
      <c r="D1071" s="235">
        <v>1</v>
      </c>
      <c r="E1071" s="48" t="s">
        <v>1201</v>
      </c>
      <c r="F1071" s="48" t="s">
        <v>1197</v>
      </c>
      <c r="G1071" s="48" t="s">
        <v>1195</v>
      </c>
      <c r="H1071" s="48" t="s">
        <v>1163</v>
      </c>
      <c r="I1071" s="48" t="s">
        <v>1161</v>
      </c>
      <c r="J1071" s="236">
        <v>94.756726808510621</v>
      </c>
      <c r="K1071" s="236">
        <v>94.756730000000005</v>
      </c>
      <c r="L1071" s="236" t="s">
        <v>4</v>
      </c>
      <c r="M1071" s="236" t="s">
        <v>4</v>
      </c>
      <c r="N1071" s="236" t="s">
        <v>4</v>
      </c>
      <c r="O1071" s="236" t="s">
        <v>4</v>
      </c>
      <c r="P1071" s="236" t="s">
        <v>4</v>
      </c>
      <c r="Q1071" s="236" t="s">
        <v>4</v>
      </c>
      <c r="R1071" s="236" t="s">
        <v>4</v>
      </c>
      <c r="S1071" s="236" t="s">
        <v>4</v>
      </c>
      <c r="T1071" s="236" t="s">
        <v>4</v>
      </c>
      <c r="U1071" s="236" t="s">
        <v>4</v>
      </c>
      <c r="V1071" s="236" t="s">
        <v>4</v>
      </c>
      <c r="W1071" s="236" t="s">
        <v>4</v>
      </c>
      <c r="X1071" s="291">
        <v>94.756726808510621</v>
      </c>
      <c r="Y1071" s="236">
        <v>94.756730000000005</v>
      </c>
    </row>
    <row r="1072" spans="1:25">
      <c r="A1072" s="32" t="s">
        <v>19</v>
      </c>
      <c r="B1072" s="32" t="s">
        <v>32</v>
      </c>
      <c r="C1072" s="328" t="s">
        <v>1204</v>
      </c>
      <c r="D1072" s="235">
        <v>2</v>
      </c>
      <c r="E1072" s="48" t="s">
        <v>1204</v>
      </c>
      <c r="F1072" s="48" t="s">
        <v>1197</v>
      </c>
      <c r="G1072" s="48" t="s">
        <v>1195</v>
      </c>
      <c r="H1072" s="48" t="s">
        <v>1163</v>
      </c>
      <c r="I1072" s="48" t="s">
        <v>1161</v>
      </c>
      <c r="J1072" s="236" t="s">
        <v>4</v>
      </c>
      <c r="K1072" s="236" t="s">
        <v>4</v>
      </c>
      <c r="L1072" s="236">
        <v>109.68468</v>
      </c>
      <c r="M1072" s="236">
        <v>109.68468</v>
      </c>
      <c r="N1072" s="236" t="s">
        <v>4</v>
      </c>
      <c r="O1072" s="236" t="s">
        <v>4</v>
      </c>
      <c r="P1072" s="236" t="s">
        <v>4</v>
      </c>
      <c r="Q1072" s="236" t="s">
        <v>4</v>
      </c>
      <c r="R1072" s="236" t="s">
        <v>4</v>
      </c>
      <c r="S1072" s="236" t="s">
        <v>4</v>
      </c>
      <c r="T1072" s="236" t="s">
        <v>4</v>
      </c>
      <c r="U1072" s="236" t="s">
        <v>4</v>
      </c>
      <c r="V1072" s="236" t="s">
        <v>4</v>
      </c>
      <c r="W1072" s="236" t="s">
        <v>4</v>
      </c>
      <c r="X1072" s="291">
        <v>109.68468</v>
      </c>
      <c r="Y1072" s="236">
        <v>109.68468</v>
      </c>
    </row>
    <row r="1073" spans="1:25">
      <c r="A1073" s="32" t="s">
        <v>23</v>
      </c>
      <c r="B1073" s="32" t="s">
        <v>32</v>
      </c>
      <c r="C1073" s="328" t="s">
        <v>1205</v>
      </c>
      <c r="D1073" s="235">
        <v>2</v>
      </c>
      <c r="E1073" s="48" t="s">
        <v>1204</v>
      </c>
      <c r="F1073" s="48" t="s">
        <v>1197</v>
      </c>
      <c r="G1073" s="48" t="s">
        <v>1195</v>
      </c>
      <c r="H1073" s="48" t="s">
        <v>1163</v>
      </c>
      <c r="I1073" s="48" t="s">
        <v>1161</v>
      </c>
      <c r="J1073" s="236">
        <v>109.68468</v>
      </c>
      <c r="K1073" s="236">
        <v>109.68468</v>
      </c>
      <c r="L1073" s="236" t="s">
        <v>4</v>
      </c>
      <c r="M1073" s="236" t="s">
        <v>4</v>
      </c>
      <c r="N1073" s="236" t="s">
        <v>4</v>
      </c>
      <c r="O1073" s="236" t="s">
        <v>4</v>
      </c>
      <c r="P1073" s="236" t="s">
        <v>4</v>
      </c>
      <c r="Q1073" s="236" t="s">
        <v>4</v>
      </c>
      <c r="R1073" s="236" t="s">
        <v>4</v>
      </c>
      <c r="S1073" s="236" t="s">
        <v>4</v>
      </c>
      <c r="T1073" s="236" t="s">
        <v>4</v>
      </c>
      <c r="U1073" s="236" t="s">
        <v>4</v>
      </c>
      <c r="V1073" s="236" t="s">
        <v>4</v>
      </c>
      <c r="W1073" s="236" t="s">
        <v>4</v>
      </c>
      <c r="X1073" s="291">
        <v>109.68468</v>
      </c>
      <c r="Y1073" s="236">
        <v>109.68468</v>
      </c>
    </row>
    <row r="1074" spans="1:25">
      <c r="A1074" s="32" t="s">
        <v>10</v>
      </c>
      <c r="B1074" s="32" t="s">
        <v>4</v>
      </c>
      <c r="C1074" s="328" t="s">
        <v>1206</v>
      </c>
      <c r="D1074" s="235">
        <v>25</v>
      </c>
      <c r="E1074" s="48" t="s">
        <v>4</v>
      </c>
      <c r="F1074" s="48" t="s">
        <v>4</v>
      </c>
      <c r="G1074" s="48" t="s">
        <v>4</v>
      </c>
      <c r="H1074" s="48" t="s">
        <v>1206</v>
      </c>
      <c r="I1074" s="48" t="s">
        <v>1161</v>
      </c>
      <c r="J1074" s="236" t="s">
        <v>4</v>
      </c>
      <c r="K1074" s="236" t="s">
        <v>4</v>
      </c>
      <c r="L1074" s="236" t="s">
        <v>4</v>
      </c>
      <c r="M1074" s="236" t="s">
        <v>4</v>
      </c>
      <c r="N1074" s="236" t="s">
        <v>4</v>
      </c>
      <c r="O1074" s="236" t="s">
        <v>4</v>
      </c>
      <c r="P1074" s="236" t="s">
        <v>4</v>
      </c>
      <c r="Q1074" s="236" t="s">
        <v>4</v>
      </c>
      <c r="R1074" s="236">
        <v>113.28808717584012</v>
      </c>
      <c r="S1074" s="236">
        <v>113.28809</v>
      </c>
      <c r="T1074" s="236" t="s">
        <v>4</v>
      </c>
      <c r="U1074" s="236" t="s">
        <v>4</v>
      </c>
      <c r="V1074" s="236" t="s">
        <v>4</v>
      </c>
      <c r="W1074" s="236" t="s">
        <v>4</v>
      </c>
      <c r="X1074" s="291">
        <v>113.28808717584012</v>
      </c>
      <c r="Y1074" s="236">
        <v>113.28809</v>
      </c>
    </row>
    <row r="1075" spans="1:25">
      <c r="A1075" s="32" t="s">
        <v>13</v>
      </c>
      <c r="B1075" s="32" t="s">
        <v>4</v>
      </c>
      <c r="C1075" s="328" t="s">
        <v>1208</v>
      </c>
      <c r="D1075" s="235">
        <v>13</v>
      </c>
      <c r="E1075" s="48" t="s">
        <v>4</v>
      </c>
      <c r="F1075" s="48" t="s">
        <v>4</v>
      </c>
      <c r="G1075" s="48" t="s">
        <v>1208</v>
      </c>
      <c r="H1075" s="48" t="s">
        <v>1206</v>
      </c>
      <c r="I1075" s="48" t="s">
        <v>1161</v>
      </c>
      <c r="J1075" s="236" t="s">
        <v>4</v>
      </c>
      <c r="K1075" s="236" t="s">
        <v>4</v>
      </c>
      <c r="L1075" s="236" t="s">
        <v>4</v>
      </c>
      <c r="M1075" s="236" t="s">
        <v>4</v>
      </c>
      <c r="N1075" s="236" t="s">
        <v>4</v>
      </c>
      <c r="O1075" s="236" t="s">
        <v>4</v>
      </c>
      <c r="P1075" s="236">
        <v>105.71674772436836</v>
      </c>
      <c r="Q1075" s="236">
        <v>105.71675</v>
      </c>
      <c r="R1075" s="236" t="s">
        <v>4</v>
      </c>
      <c r="S1075" s="236" t="s">
        <v>4</v>
      </c>
      <c r="T1075" s="236" t="s">
        <v>4</v>
      </c>
      <c r="U1075" s="236" t="s">
        <v>4</v>
      </c>
      <c r="V1075" s="236" t="s">
        <v>4</v>
      </c>
      <c r="W1075" s="236" t="s">
        <v>4</v>
      </c>
      <c r="X1075" s="291">
        <v>105.71674772436836</v>
      </c>
      <c r="Y1075" s="236">
        <v>105.71675</v>
      </c>
    </row>
    <row r="1076" spans="1:25">
      <c r="A1076" s="32" t="s">
        <v>16</v>
      </c>
      <c r="B1076" s="32" t="s">
        <v>4</v>
      </c>
      <c r="C1076" s="328" t="s">
        <v>1210</v>
      </c>
      <c r="D1076" s="235">
        <v>13</v>
      </c>
      <c r="E1076" s="48" t="s">
        <v>4</v>
      </c>
      <c r="F1076" s="48" t="s">
        <v>1210</v>
      </c>
      <c r="G1076" s="48" t="s">
        <v>1208</v>
      </c>
      <c r="H1076" s="48" t="s">
        <v>1206</v>
      </c>
      <c r="I1076" s="48" t="s">
        <v>1161</v>
      </c>
      <c r="J1076" s="236" t="s">
        <v>4</v>
      </c>
      <c r="K1076" s="236" t="s">
        <v>4</v>
      </c>
      <c r="L1076" s="236" t="s">
        <v>4</v>
      </c>
      <c r="M1076" s="236" t="s">
        <v>4</v>
      </c>
      <c r="N1076" s="236">
        <v>105.71674772436836</v>
      </c>
      <c r="O1076" s="236">
        <v>105.71675</v>
      </c>
      <c r="P1076" s="236" t="s">
        <v>4</v>
      </c>
      <c r="Q1076" s="236" t="s">
        <v>4</v>
      </c>
      <c r="R1076" s="236" t="s">
        <v>4</v>
      </c>
      <c r="S1076" s="236" t="s">
        <v>4</v>
      </c>
      <c r="T1076" s="236" t="s">
        <v>4</v>
      </c>
      <c r="U1076" s="236" t="s">
        <v>4</v>
      </c>
      <c r="V1076" s="236" t="s">
        <v>4</v>
      </c>
      <c r="W1076" s="236" t="s">
        <v>4</v>
      </c>
      <c r="X1076" s="291">
        <v>105.71674772436836</v>
      </c>
      <c r="Y1076" s="236">
        <v>105.71675</v>
      </c>
    </row>
    <row r="1077" spans="1:25">
      <c r="A1077" s="32" t="s">
        <v>19</v>
      </c>
      <c r="B1077" s="32" t="s">
        <v>32</v>
      </c>
      <c r="C1077" s="328" t="s">
        <v>1212</v>
      </c>
      <c r="D1077" s="235">
        <v>1</v>
      </c>
      <c r="E1077" s="48" t="s">
        <v>1212</v>
      </c>
      <c r="F1077" s="48" t="s">
        <v>1210</v>
      </c>
      <c r="G1077" s="48" t="s">
        <v>1208</v>
      </c>
      <c r="H1077" s="48" t="s">
        <v>1206</v>
      </c>
      <c r="I1077" s="48" t="s">
        <v>1161</v>
      </c>
      <c r="J1077" s="236" t="s">
        <v>4</v>
      </c>
      <c r="K1077" s="236" t="s">
        <v>4</v>
      </c>
      <c r="L1077" s="236">
        <v>100</v>
      </c>
      <c r="M1077" s="236">
        <v>100</v>
      </c>
      <c r="N1077" s="236" t="s">
        <v>4</v>
      </c>
      <c r="O1077" s="236" t="s">
        <v>4</v>
      </c>
      <c r="P1077" s="236" t="s">
        <v>4</v>
      </c>
      <c r="Q1077" s="236" t="s">
        <v>4</v>
      </c>
      <c r="R1077" s="236" t="s">
        <v>4</v>
      </c>
      <c r="S1077" s="236" t="s">
        <v>4</v>
      </c>
      <c r="T1077" s="236" t="s">
        <v>4</v>
      </c>
      <c r="U1077" s="236" t="s">
        <v>4</v>
      </c>
      <c r="V1077" s="236" t="s">
        <v>4</v>
      </c>
      <c r="W1077" s="236" t="s">
        <v>4</v>
      </c>
      <c r="X1077" s="291">
        <v>100</v>
      </c>
      <c r="Y1077" s="236">
        <v>100</v>
      </c>
    </row>
    <row r="1078" spans="1:25">
      <c r="A1078" s="32" t="s">
        <v>23</v>
      </c>
      <c r="B1078" s="32" t="s">
        <v>32</v>
      </c>
      <c r="C1078" s="328" t="s">
        <v>1213</v>
      </c>
      <c r="D1078" s="235">
        <v>1</v>
      </c>
      <c r="E1078" s="48" t="s">
        <v>1212</v>
      </c>
      <c r="F1078" s="48" t="s">
        <v>1210</v>
      </c>
      <c r="G1078" s="48" t="s">
        <v>1208</v>
      </c>
      <c r="H1078" s="48" t="s">
        <v>1206</v>
      </c>
      <c r="I1078" s="48" t="s">
        <v>1161</v>
      </c>
      <c r="J1078" s="236">
        <v>100</v>
      </c>
      <c r="K1078" s="236">
        <v>100</v>
      </c>
      <c r="L1078" s="236" t="s">
        <v>4</v>
      </c>
      <c r="M1078" s="236" t="s">
        <v>4</v>
      </c>
      <c r="N1078" s="236" t="s">
        <v>4</v>
      </c>
      <c r="O1078" s="236" t="s">
        <v>4</v>
      </c>
      <c r="P1078" s="236" t="s">
        <v>4</v>
      </c>
      <c r="Q1078" s="236" t="s">
        <v>4</v>
      </c>
      <c r="R1078" s="236" t="s">
        <v>4</v>
      </c>
      <c r="S1078" s="236" t="s">
        <v>4</v>
      </c>
      <c r="T1078" s="236" t="s">
        <v>4</v>
      </c>
      <c r="U1078" s="236" t="s">
        <v>4</v>
      </c>
      <c r="V1078" s="236" t="s">
        <v>4</v>
      </c>
      <c r="W1078" s="236" t="s">
        <v>4</v>
      </c>
      <c r="X1078" s="291">
        <v>100</v>
      </c>
      <c r="Y1078" s="236">
        <v>100</v>
      </c>
    </row>
    <row r="1079" spans="1:25">
      <c r="A1079" s="32" t="s">
        <v>19</v>
      </c>
      <c r="B1079" s="32" t="s">
        <v>32</v>
      </c>
      <c r="C1079" s="328" t="s">
        <v>1214</v>
      </c>
      <c r="D1079" s="235">
        <v>12</v>
      </c>
      <c r="E1079" s="48" t="s">
        <v>1214</v>
      </c>
      <c r="F1079" s="48" t="s">
        <v>1210</v>
      </c>
      <c r="G1079" s="48" t="s">
        <v>1208</v>
      </c>
      <c r="H1079" s="48" t="s">
        <v>1206</v>
      </c>
      <c r="I1079" s="48" t="s">
        <v>1161</v>
      </c>
      <c r="J1079" s="236" t="s">
        <v>4</v>
      </c>
      <c r="K1079" s="236" t="s">
        <v>4</v>
      </c>
      <c r="L1079" s="236">
        <v>106.19314336806572</v>
      </c>
      <c r="M1079" s="236">
        <v>106.19314</v>
      </c>
      <c r="N1079" s="236" t="s">
        <v>4</v>
      </c>
      <c r="O1079" s="236" t="s">
        <v>4</v>
      </c>
      <c r="P1079" s="236" t="s">
        <v>4</v>
      </c>
      <c r="Q1079" s="236" t="s">
        <v>4</v>
      </c>
      <c r="R1079" s="236" t="s">
        <v>4</v>
      </c>
      <c r="S1079" s="236" t="s">
        <v>4</v>
      </c>
      <c r="T1079" s="236" t="s">
        <v>4</v>
      </c>
      <c r="U1079" s="236" t="s">
        <v>4</v>
      </c>
      <c r="V1079" s="236" t="s">
        <v>4</v>
      </c>
      <c r="W1079" s="236" t="s">
        <v>4</v>
      </c>
      <c r="X1079" s="291">
        <v>106.19314336806572</v>
      </c>
      <c r="Y1079" s="236">
        <v>106.19314</v>
      </c>
    </row>
    <row r="1080" spans="1:25">
      <c r="A1080" s="32" t="s">
        <v>23</v>
      </c>
      <c r="B1080" s="32" t="s">
        <v>32</v>
      </c>
      <c r="C1080" s="328" t="s">
        <v>1215</v>
      </c>
      <c r="D1080" s="235">
        <v>2.2894299999999999</v>
      </c>
      <c r="E1080" s="48" t="s">
        <v>1214</v>
      </c>
      <c r="F1080" s="48" t="s">
        <v>1210</v>
      </c>
      <c r="G1080" s="48" t="s">
        <v>1208</v>
      </c>
      <c r="H1080" s="48" t="s">
        <v>1206</v>
      </c>
      <c r="I1080" s="48" t="s">
        <v>1161</v>
      </c>
      <c r="J1080" s="236">
        <v>103.36078478866418</v>
      </c>
      <c r="K1080" s="236">
        <v>103.36078000000001</v>
      </c>
      <c r="L1080" s="236" t="s">
        <v>4</v>
      </c>
      <c r="M1080" s="236" t="s">
        <v>4</v>
      </c>
      <c r="N1080" s="236" t="s">
        <v>4</v>
      </c>
      <c r="O1080" s="236" t="s">
        <v>4</v>
      </c>
      <c r="P1080" s="236" t="s">
        <v>4</v>
      </c>
      <c r="Q1080" s="236" t="s">
        <v>4</v>
      </c>
      <c r="R1080" s="236" t="s">
        <v>4</v>
      </c>
      <c r="S1080" s="236" t="s">
        <v>4</v>
      </c>
      <c r="T1080" s="236" t="s">
        <v>4</v>
      </c>
      <c r="U1080" s="236" t="s">
        <v>4</v>
      </c>
      <c r="V1080" s="236" t="s">
        <v>4</v>
      </c>
      <c r="W1080" s="236" t="s">
        <v>4</v>
      </c>
      <c r="X1080" s="291">
        <v>103.36078478866418</v>
      </c>
      <c r="Y1080" s="236">
        <v>103.36078000000001</v>
      </c>
    </row>
    <row r="1081" spans="1:25">
      <c r="A1081" s="32" t="s">
        <v>23</v>
      </c>
      <c r="B1081" s="32" t="s">
        <v>32</v>
      </c>
      <c r="C1081" s="328" t="s">
        <v>1216</v>
      </c>
      <c r="D1081" s="235">
        <v>2.2894299999999999</v>
      </c>
      <c r="E1081" s="48" t="s">
        <v>1214</v>
      </c>
      <c r="F1081" s="48" t="s">
        <v>1210</v>
      </c>
      <c r="G1081" s="48" t="s">
        <v>1208</v>
      </c>
      <c r="H1081" s="48" t="s">
        <v>1206</v>
      </c>
      <c r="I1081" s="48" t="s">
        <v>1161</v>
      </c>
      <c r="J1081" s="236">
        <v>105.66674957983521</v>
      </c>
      <c r="K1081" s="236">
        <v>105.66674999999999</v>
      </c>
      <c r="L1081" s="236" t="s">
        <v>4</v>
      </c>
      <c r="M1081" s="236" t="s">
        <v>4</v>
      </c>
      <c r="N1081" s="236" t="s">
        <v>4</v>
      </c>
      <c r="O1081" s="236" t="s">
        <v>4</v>
      </c>
      <c r="P1081" s="236" t="s">
        <v>4</v>
      </c>
      <c r="Q1081" s="236" t="s">
        <v>4</v>
      </c>
      <c r="R1081" s="236" t="s">
        <v>4</v>
      </c>
      <c r="S1081" s="236" t="s">
        <v>4</v>
      </c>
      <c r="T1081" s="236" t="s">
        <v>4</v>
      </c>
      <c r="U1081" s="236" t="s">
        <v>4</v>
      </c>
      <c r="V1081" s="236" t="s">
        <v>4</v>
      </c>
      <c r="W1081" s="236" t="s">
        <v>4</v>
      </c>
      <c r="X1081" s="291">
        <v>105.66674957983521</v>
      </c>
      <c r="Y1081" s="236">
        <v>105.66674999999999</v>
      </c>
    </row>
    <row r="1082" spans="1:25">
      <c r="A1082" s="32" t="s">
        <v>23</v>
      </c>
      <c r="B1082" s="32" t="s">
        <v>32</v>
      </c>
      <c r="C1082" s="328" t="s">
        <v>1217</v>
      </c>
      <c r="D1082" s="235">
        <v>2.2894299999999999</v>
      </c>
      <c r="E1082" s="48" t="s">
        <v>1214</v>
      </c>
      <c r="F1082" s="48" t="s">
        <v>1210</v>
      </c>
      <c r="G1082" s="48" t="s">
        <v>1208</v>
      </c>
      <c r="H1082" s="48" t="s">
        <v>1206</v>
      </c>
      <c r="I1082" s="48" t="s">
        <v>1161</v>
      </c>
      <c r="J1082" s="236">
        <v>109.64662858713457</v>
      </c>
      <c r="K1082" s="236">
        <v>109.64663</v>
      </c>
      <c r="L1082" s="236" t="s">
        <v>4</v>
      </c>
      <c r="M1082" s="236" t="s">
        <v>4</v>
      </c>
      <c r="N1082" s="236" t="s">
        <v>4</v>
      </c>
      <c r="O1082" s="236" t="s">
        <v>4</v>
      </c>
      <c r="P1082" s="236" t="s">
        <v>4</v>
      </c>
      <c r="Q1082" s="236" t="s">
        <v>4</v>
      </c>
      <c r="R1082" s="236" t="s">
        <v>4</v>
      </c>
      <c r="S1082" s="236" t="s">
        <v>4</v>
      </c>
      <c r="T1082" s="236" t="s">
        <v>4</v>
      </c>
      <c r="U1082" s="236" t="s">
        <v>4</v>
      </c>
      <c r="V1082" s="236" t="s">
        <v>4</v>
      </c>
      <c r="W1082" s="236" t="s">
        <v>4</v>
      </c>
      <c r="X1082" s="291">
        <v>109.64662858713457</v>
      </c>
      <c r="Y1082" s="236">
        <v>109.64663</v>
      </c>
    </row>
    <row r="1083" spans="1:25">
      <c r="A1083" s="32" t="s">
        <v>13</v>
      </c>
      <c r="B1083" s="32" t="s">
        <v>4</v>
      </c>
      <c r="C1083" s="328" t="s">
        <v>1218</v>
      </c>
      <c r="D1083" s="235">
        <v>4</v>
      </c>
      <c r="E1083" s="48" t="s">
        <v>4</v>
      </c>
      <c r="F1083" s="48" t="s">
        <v>4</v>
      </c>
      <c r="G1083" s="48" t="s">
        <v>1218</v>
      </c>
      <c r="H1083" s="48" t="s">
        <v>1206</v>
      </c>
      <c r="I1083" s="48" t="s">
        <v>1161</v>
      </c>
      <c r="J1083" s="236" t="s">
        <v>4</v>
      </c>
      <c r="K1083" s="236" t="s">
        <v>4</v>
      </c>
      <c r="L1083" s="236" t="s">
        <v>4</v>
      </c>
      <c r="M1083" s="236" t="s">
        <v>4</v>
      </c>
      <c r="N1083" s="236" t="s">
        <v>4</v>
      </c>
      <c r="O1083" s="236" t="s">
        <v>4</v>
      </c>
      <c r="P1083" s="236">
        <v>130.58266338935886</v>
      </c>
      <c r="Q1083" s="236">
        <v>130.58266</v>
      </c>
      <c r="R1083" s="236" t="s">
        <v>4</v>
      </c>
      <c r="S1083" s="236" t="s">
        <v>4</v>
      </c>
      <c r="T1083" s="236" t="s">
        <v>4</v>
      </c>
      <c r="U1083" s="236" t="s">
        <v>4</v>
      </c>
      <c r="V1083" s="236" t="s">
        <v>4</v>
      </c>
      <c r="W1083" s="236" t="s">
        <v>4</v>
      </c>
      <c r="X1083" s="291">
        <v>130.58266338935886</v>
      </c>
      <c r="Y1083" s="236">
        <v>130.58266</v>
      </c>
    </row>
    <row r="1084" spans="1:25">
      <c r="A1084" s="32" t="s">
        <v>16</v>
      </c>
      <c r="B1084" s="32" t="s">
        <v>4</v>
      </c>
      <c r="C1084" s="328" t="s">
        <v>1220</v>
      </c>
      <c r="D1084" s="235">
        <v>4</v>
      </c>
      <c r="E1084" s="48" t="s">
        <v>4</v>
      </c>
      <c r="F1084" s="48" t="s">
        <v>1220</v>
      </c>
      <c r="G1084" s="48" t="s">
        <v>1218</v>
      </c>
      <c r="H1084" s="48" t="s">
        <v>1206</v>
      </c>
      <c r="I1084" s="48" t="s">
        <v>1161</v>
      </c>
      <c r="J1084" s="236" t="s">
        <v>4</v>
      </c>
      <c r="K1084" s="236" t="s">
        <v>4</v>
      </c>
      <c r="L1084" s="236" t="s">
        <v>4</v>
      </c>
      <c r="M1084" s="236" t="s">
        <v>4</v>
      </c>
      <c r="N1084" s="236">
        <v>130.58266338935886</v>
      </c>
      <c r="O1084" s="236">
        <v>130.58266</v>
      </c>
      <c r="P1084" s="236" t="s">
        <v>4</v>
      </c>
      <c r="Q1084" s="236" t="s">
        <v>4</v>
      </c>
      <c r="R1084" s="236" t="s">
        <v>4</v>
      </c>
      <c r="S1084" s="236" t="s">
        <v>4</v>
      </c>
      <c r="T1084" s="236" t="s">
        <v>4</v>
      </c>
      <c r="U1084" s="236" t="s">
        <v>4</v>
      </c>
      <c r="V1084" s="236" t="s">
        <v>4</v>
      </c>
      <c r="W1084" s="236" t="s">
        <v>4</v>
      </c>
      <c r="X1084" s="291">
        <v>130.58266338935886</v>
      </c>
      <c r="Y1084" s="236">
        <v>130.58266</v>
      </c>
    </row>
    <row r="1085" spans="1:25">
      <c r="A1085" s="32" t="s">
        <v>19</v>
      </c>
      <c r="B1085" s="32" t="s">
        <v>32</v>
      </c>
      <c r="C1085" s="328" t="s">
        <v>1222</v>
      </c>
      <c r="D1085" s="235">
        <v>4</v>
      </c>
      <c r="E1085" s="48" t="s">
        <v>1222</v>
      </c>
      <c r="F1085" s="48" t="s">
        <v>1220</v>
      </c>
      <c r="G1085" s="48" t="s">
        <v>1218</v>
      </c>
      <c r="H1085" s="48" t="s">
        <v>1206</v>
      </c>
      <c r="I1085" s="48" t="s">
        <v>1161</v>
      </c>
      <c r="J1085" s="236" t="s">
        <v>4</v>
      </c>
      <c r="K1085" s="236" t="s">
        <v>4</v>
      </c>
      <c r="L1085" s="236">
        <v>130.58266338935886</v>
      </c>
      <c r="M1085" s="236">
        <v>130.58266</v>
      </c>
      <c r="N1085" s="236" t="s">
        <v>4</v>
      </c>
      <c r="O1085" s="236" t="s">
        <v>4</v>
      </c>
      <c r="P1085" s="236" t="s">
        <v>4</v>
      </c>
      <c r="Q1085" s="236" t="s">
        <v>4</v>
      </c>
      <c r="R1085" s="236" t="s">
        <v>4</v>
      </c>
      <c r="S1085" s="236" t="s">
        <v>4</v>
      </c>
      <c r="T1085" s="236" t="s">
        <v>4</v>
      </c>
      <c r="U1085" s="236" t="s">
        <v>4</v>
      </c>
      <c r="V1085" s="236" t="s">
        <v>4</v>
      </c>
      <c r="W1085" s="236" t="s">
        <v>4</v>
      </c>
      <c r="X1085" s="291">
        <v>130.58266338935886</v>
      </c>
      <c r="Y1085" s="236">
        <v>130.58266</v>
      </c>
    </row>
    <row r="1086" spans="1:25">
      <c r="A1086" s="32" t="s">
        <v>23</v>
      </c>
      <c r="B1086" s="32" t="s">
        <v>32</v>
      </c>
      <c r="C1086" s="328" t="s">
        <v>1223</v>
      </c>
      <c r="D1086" s="235">
        <v>2</v>
      </c>
      <c r="E1086" s="48" t="s">
        <v>1222</v>
      </c>
      <c r="F1086" s="48" t="s">
        <v>1220</v>
      </c>
      <c r="G1086" s="48" t="s">
        <v>1218</v>
      </c>
      <c r="H1086" s="48" t="s">
        <v>1206</v>
      </c>
      <c r="I1086" s="48" t="s">
        <v>1161</v>
      </c>
      <c r="J1086" s="236">
        <v>149.20353540139538</v>
      </c>
      <c r="K1086" s="236">
        <v>149.20354</v>
      </c>
      <c r="L1086" s="236" t="s">
        <v>4</v>
      </c>
      <c r="M1086" s="236" t="s">
        <v>4</v>
      </c>
      <c r="N1086" s="236" t="s">
        <v>4</v>
      </c>
      <c r="O1086" s="236" t="s">
        <v>4</v>
      </c>
      <c r="P1086" s="236" t="s">
        <v>4</v>
      </c>
      <c r="Q1086" s="236" t="s">
        <v>4</v>
      </c>
      <c r="R1086" s="236" t="s">
        <v>4</v>
      </c>
      <c r="S1086" s="236" t="s">
        <v>4</v>
      </c>
      <c r="T1086" s="236" t="s">
        <v>4</v>
      </c>
      <c r="U1086" s="236" t="s">
        <v>4</v>
      </c>
      <c r="V1086" s="236" t="s">
        <v>4</v>
      </c>
      <c r="W1086" s="236" t="s">
        <v>4</v>
      </c>
      <c r="X1086" s="291">
        <v>149.20353540139538</v>
      </c>
      <c r="Y1086" s="236">
        <v>149.20354</v>
      </c>
    </row>
    <row r="1087" spans="1:25">
      <c r="A1087" s="32" t="s">
        <v>23</v>
      </c>
      <c r="B1087" s="32" t="s">
        <v>32</v>
      </c>
      <c r="C1087" s="328" t="s">
        <v>1224</v>
      </c>
      <c r="D1087" s="235">
        <v>2</v>
      </c>
      <c r="E1087" s="48" t="s">
        <v>1222</v>
      </c>
      <c r="F1087" s="48" t="s">
        <v>1220</v>
      </c>
      <c r="G1087" s="48" t="s">
        <v>1218</v>
      </c>
      <c r="H1087" s="48" t="s">
        <v>1206</v>
      </c>
      <c r="I1087" s="48" t="s">
        <v>1161</v>
      </c>
      <c r="J1087" s="236">
        <v>114.28570999999999</v>
      </c>
      <c r="K1087" s="236">
        <v>114.28570999999999</v>
      </c>
      <c r="L1087" s="236" t="s">
        <v>4</v>
      </c>
      <c r="M1087" s="236" t="s">
        <v>4</v>
      </c>
      <c r="N1087" s="236" t="s">
        <v>4</v>
      </c>
      <c r="O1087" s="236" t="s">
        <v>4</v>
      </c>
      <c r="P1087" s="236" t="s">
        <v>4</v>
      </c>
      <c r="Q1087" s="236" t="s">
        <v>4</v>
      </c>
      <c r="R1087" s="236" t="s">
        <v>4</v>
      </c>
      <c r="S1087" s="236" t="s">
        <v>4</v>
      </c>
      <c r="T1087" s="236" t="s">
        <v>4</v>
      </c>
      <c r="U1087" s="236" t="s">
        <v>4</v>
      </c>
      <c r="V1087" s="236" t="s">
        <v>4</v>
      </c>
      <c r="W1087" s="236" t="s">
        <v>4</v>
      </c>
      <c r="X1087" s="291">
        <v>114.28570999999999</v>
      </c>
      <c r="Y1087" s="236">
        <v>114.28570999999999</v>
      </c>
    </row>
    <row r="1088" spans="1:25">
      <c r="A1088" s="32" t="s">
        <v>13</v>
      </c>
      <c r="B1088" s="32" t="s">
        <v>4</v>
      </c>
      <c r="C1088" s="328" t="s">
        <v>1225</v>
      </c>
      <c r="D1088" s="235">
        <v>8</v>
      </c>
      <c r="E1088" s="48" t="s">
        <v>4</v>
      </c>
      <c r="F1088" s="48" t="s">
        <v>4</v>
      </c>
      <c r="G1088" s="48" t="s">
        <v>1225</v>
      </c>
      <c r="H1088" s="48" t="s">
        <v>1206</v>
      </c>
      <c r="I1088" s="48" t="s">
        <v>1161</v>
      </c>
      <c r="J1088" s="236" t="s">
        <v>4</v>
      </c>
      <c r="K1088" s="236" t="s">
        <v>4</v>
      </c>
      <c r="L1088" s="236" t="s">
        <v>4</v>
      </c>
      <c r="M1088" s="236" t="s">
        <v>4</v>
      </c>
      <c r="N1088" s="236" t="s">
        <v>4</v>
      </c>
      <c r="O1088" s="236" t="s">
        <v>4</v>
      </c>
      <c r="P1088" s="236">
        <v>116.94422567772239</v>
      </c>
      <c r="Q1088" s="236">
        <v>116.94423</v>
      </c>
      <c r="R1088" s="236" t="s">
        <v>4</v>
      </c>
      <c r="S1088" s="236" t="s">
        <v>4</v>
      </c>
      <c r="T1088" s="236" t="s">
        <v>4</v>
      </c>
      <c r="U1088" s="236" t="s">
        <v>4</v>
      </c>
      <c r="V1088" s="236" t="s">
        <v>4</v>
      </c>
      <c r="W1088" s="236" t="s">
        <v>4</v>
      </c>
      <c r="X1088" s="291">
        <v>116.94422567772239</v>
      </c>
      <c r="Y1088" s="236">
        <v>116.94423</v>
      </c>
    </row>
    <row r="1089" spans="1:25">
      <c r="A1089" s="32" t="s">
        <v>16</v>
      </c>
      <c r="B1089" s="32" t="s">
        <v>4</v>
      </c>
      <c r="C1089" s="328" t="s">
        <v>1227</v>
      </c>
      <c r="D1089" s="235">
        <v>8</v>
      </c>
      <c r="E1089" s="48" t="s">
        <v>4</v>
      </c>
      <c r="F1089" s="48" t="s">
        <v>1227</v>
      </c>
      <c r="G1089" s="48" t="s">
        <v>1225</v>
      </c>
      <c r="H1089" s="48" t="s">
        <v>1206</v>
      </c>
      <c r="I1089" s="48" t="s">
        <v>1161</v>
      </c>
      <c r="J1089" s="236" t="s">
        <v>4</v>
      </c>
      <c r="K1089" s="236" t="s">
        <v>4</v>
      </c>
      <c r="L1089" s="236" t="s">
        <v>4</v>
      </c>
      <c r="M1089" s="236" t="s">
        <v>4</v>
      </c>
      <c r="N1089" s="236">
        <v>116.94422567772239</v>
      </c>
      <c r="O1089" s="236">
        <v>116.94423</v>
      </c>
      <c r="P1089" s="236" t="s">
        <v>4</v>
      </c>
      <c r="Q1089" s="236" t="s">
        <v>4</v>
      </c>
      <c r="R1089" s="236" t="s">
        <v>4</v>
      </c>
      <c r="S1089" s="236" t="s">
        <v>4</v>
      </c>
      <c r="T1089" s="236" t="s">
        <v>4</v>
      </c>
      <c r="U1089" s="236" t="s">
        <v>4</v>
      </c>
      <c r="V1089" s="236" t="s">
        <v>4</v>
      </c>
      <c r="W1089" s="236" t="s">
        <v>4</v>
      </c>
      <c r="X1089" s="291">
        <v>116.94422567772239</v>
      </c>
      <c r="Y1089" s="236">
        <v>116.94423</v>
      </c>
    </row>
    <row r="1090" spans="1:25">
      <c r="A1090" s="32" t="s">
        <v>19</v>
      </c>
      <c r="B1090" s="32" t="s">
        <v>32</v>
      </c>
      <c r="C1090" s="328" t="s">
        <v>1228</v>
      </c>
      <c r="D1090" s="235">
        <v>4</v>
      </c>
      <c r="E1090" s="48" t="s">
        <v>1228</v>
      </c>
      <c r="F1090" s="48" t="s">
        <v>1227</v>
      </c>
      <c r="G1090" s="48" t="s">
        <v>1225</v>
      </c>
      <c r="H1090" s="48" t="s">
        <v>1206</v>
      </c>
      <c r="I1090" s="48" t="s">
        <v>1161</v>
      </c>
      <c r="J1090" s="236" t="s">
        <v>4</v>
      </c>
      <c r="K1090" s="236" t="s">
        <v>4</v>
      </c>
      <c r="L1090" s="236">
        <v>142.5813</v>
      </c>
      <c r="M1090" s="236">
        <v>142.5813</v>
      </c>
      <c r="N1090" s="236" t="s">
        <v>4</v>
      </c>
      <c r="O1090" s="236" t="s">
        <v>4</v>
      </c>
      <c r="P1090" s="236" t="s">
        <v>4</v>
      </c>
      <c r="Q1090" s="236" t="s">
        <v>4</v>
      </c>
      <c r="R1090" s="236" t="s">
        <v>4</v>
      </c>
      <c r="S1090" s="236" t="s">
        <v>4</v>
      </c>
      <c r="T1090" s="236" t="s">
        <v>4</v>
      </c>
      <c r="U1090" s="236" t="s">
        <v>4</v>
      </c>
      <c r="V1090" s="236" t="s">
        <v>4</v>
      </c>
      <c r="W1090" s="236" t="s">
        <v>4</v>
      </c>
      <c r="X1090" s="291">
        <v>142.5813</v>
      </c>
      <c r="Y1090" s="236">
        <v>142.5813</v>
      </c>
    </row>
    <row r="1091" spans="1:25">
      <c r="A1091" s="32" t="s">
        <v>23</v>
      </c>
      <c r="B1091" s="32" t="s">
        <v>32</v>
      </c>
      <c r="C1091" s="328" t="s">
        <v>1229</v>
      </c>
      <c r="D1091" s="235">
        <v>4</v>
      </c>
      <c r="E1091" s="48" t="s">
        <v>1228</v>
      </c>
      <c r="F1091" s="48" t="s">
        <v>1227</v>
      </c>
      <c r="G1091" s="48" t="s">
        <v>1225</v>
      </c>
      <c r="H1091" s="48" t="s">
        <v>1206</v>
      </c>
      <c r="I1091" s="48" t="s">
        <v>1161</v>
      </c>
      <c r="J1091" s="236">
        <v>142.5813</v>
      </c>
      <c r="K1091" s="236">
        <v>142.5813</v>
      </c>
      <c r="L1091" s="236" t="s">
        <v>4</v>
      </c>
      <c r="M1091" s="236" t="s">
        <v>4</v>
      </c>
      <c r="N1091" s="236" t="s">
        <v>4</v>
      </c>
      <c r="O1091" s="236" t="s">
        <v>4</v>
      </c>
      <c r="P1091" s="236" t="s">
        <v>4</v>
      </c>
      <c r="Q1091" s="236" t="s">
        <v>4</v>
      </c>
      <c r="R1091" s="236" t="s">
        <v>4</v>
      </c>
      <c r="S1091" s="236" t="s">
        <v>4</v>
      </c>
      <c r="T1091" s="236" t="s">
        <v>4</v>
      </c>
      <c r="U1091" s="236" t="s">
        <v>4</v>
      </c>
      <c r="V1091" s="236" t="s">
        <v>4</v>
      </c>
      <c r="W1091" s="236" t="s">
        <v>4</v>
      </c>
      <c r="X1091" s="291">
        <v>142.5813</v>
      </c>
      <c r="Y1091" s="236">
        <v>142.5813</v>
      </c>
    </row>
    <row r="1092" spans="1:25">
      <c r="A1092" s="32" t="s">
        <v>19</v>
      </c>
      <c r="B1092" s="32" t="s">
        <v>32</v>
      </c>
      <c r="C1092" s="328" t="s">
        <v>1230</v>
      </c>
      <c r="D1092" s="235">
        <v>4</v>
      </c>
      <c r="E1092" s="48" t="s">
        <v>1230</v>
      </c>
      <c r="F1092" s="48" t="s">
        <v>1227</v>
      </c>
      <c r="G1092" s="48" t="s">
        <v>1225</v>
      </c>
      <c r="H1092" s="48" t="s">
        <v>1206</v>
      </c>
      <c r="I1092" s="48" t="s">
        <v>1161</v>
      </c>
      <c r="J1092" s="236" t="s">
        <v>4</v>
      </c>
      <c r="K1092" s="236" t="s">
        <v>4</v>
      </c>
      <c r="L1092" s="236">
        <v>91.307151355444773</v>
      </c>
      <c r="M1092" s="236">
        <v>91.307149999999993</v>
      </c>
      <c r="N1092" s="236" t="s">
        <v>4</v>
      </c>
      <c r="O1092" s="236" t="s">
        <v>4</v>
      </c>
      <c r="P1092" s="236" t="s">
        <v>4</v>
      </c>
      <c r="Q1092" s="236" t="s">
        <v>4</v>
      </c>
      <c r="R1092" s="236" t="s">
        <v>4</v>
      </c>
      <c r="S1092" s="236" t="s">
        <v>4</v>
      </c>
      <c r="T1092" s="236" t="s">
        <v>4</v>
      </c>
      <c r="U1092" s="236" t="s">
        <v>4</v>
      </c>
      <c r="V1092" s="236" t="s">
        <v>4</v>
      </c>
      <c r="W1092" s="236" t="s">
        <v>4</v>
      </c>
      <c r="X1092" s="291">
        <v>91.307151355444773</v>
      </c>
      <c r="Y1092" s="236">
        <v>91.307149999999993</v>
      </c>
    </row>
    <row r="1093" spans="1:25">
      <c r="A1093" s="32" t="s">
        <v>23</v>
      </c>
      <c r="B1093" s="32" t="s">
        <v>32</v>
      </c>
      <c r="C1093" s="328" t="s">
        <v>1231</v>
      </c>
      <c r="D1093" s="235">
        <v>2</v>
      </c>
      <c r="E1093" s="48" t="s">
        <v>1230</v>
      </c>
      <c r="F1093" s="48" t="s">
        <v>1227</v>
      </c>
      <c r="G1093" s="48" t="s">
        <v>1225</v>
      </c>
      <c r="H1093" s="48" t="s">
        <v>1206</v>
      </c>
      <c r="I1093" s="48" t="s">
        <v>1161</v>
      </c>
      <c r="J1093" s="236">
        <v>90.175669999999997</v>
      </c>
      <c r="K1093" s="236">
        <v>90.175669999999997</v>
      </c>
      <c r="L1093" s="236" t="s">
        <v>4</v>
      </c>
      <c r="M1093" s="236" t="s">
        <v>4</v>
      </c>
      <c r="N1093" s="236" t="s">
        <v>4</v>
      </c>
      <c r="O1093" s="236" t="s">
        <v>4</v>
      </c>
      <c r="P1093" s="236" t="s">
        <v>4</v>
      </c>
      <c r="Q1093" s="236" t="s">
        <v>4</v>
      </c>
      <c r="R1093" s="236" t="s">
        <v>4</v>
      </c>
      <c r="S1093" s="236" t="s">
        <v>4</v>
      </c>
      <c r="T1093" s="236" t="s">
        <v>4</v>
      </c>
      <c r="U1093" s="236" t="s">
        <v>4</v>
      </c>
      <c r="V1093" s="236" t="s">
        <v>4</v>
      </c>
      <c r="W1093" s="236" t="s">
        <v>4</v>
      </c>
      <c r="X1093" s="291">
        <v>90.175669999999997</v>
      </c>
      <c r="Y1093" s="236">
        <v>90.175669999999997</v>
      </c>
    </row>
    <row r="1094" spans="1:25">
      <c r="A1094" s="32" t="s">
        <v>23</v>
      </c>
      <c r="B1094" s="32" t="s">
        <v>32</v>
      </c>
      <c r="C1094" s="328" t="s">
        <v>1232</v>
      </c>
      <c r="D1094" s="235">
        <v>2</v>
      </c>
      <c r="E1094" s="48" t="s">
        <v>1230</v>
      </c>
      <c r="F1094" s="48" t="s">
        <v>1227</v>
      </c>
      <c r="G1094" s="48" t="s">
        <v>1225</v>
      </c>
      <c r="H1094" s="48" t="s">
        <v>1206</v>
      </c>
      <c r="I1094" s="48" t="s">
        <v>1161</v>
      </c>
      <c r="J1094" s="236">
        <v>92.452830000000006</v>
      </c>
      <c r="K1094" s="236">
        <v>92.452830000000006</v>
      </c>
      <c r="L1094" s="236" t="s">
        <v>4</v>
      </c>
      <c r="M1094" s="236" t="s">
        <v>4</v>
      </c>
      <c r="N1094" s="236" t="s">
        <v>4</v>
      </c>
      <c r="O1094" s="236" t="s">
        <v>4</v>
      </c>
      <c r="P1094" s="236" t="s">
        <v>4</v>
      </c>
      <c r="Q1094" s="236" t="s">
        <v>4</v>
      </c>
      <c r="R1094" s="236" t="s">
        <v>4</v>
      </c>
      <c r="S1094" s="236" t="s">
        <v>4</v>
      </c>
      <c r="T1094" s="236" t="s">
        <v>4</v>
      </c>
      <c r="U1094" s="236" t="s">
        <v>4</v>
      </c>
      <c r="V1094" s="236" t="s">
        <v>4</v>
      </c>
      <c r="W1094" s="236" t="s">
        <v>4</v>
      </c>
      <c r="X1094" s="291">
        <v>92.452830000000006</v>
      </c>
      <c r="Y1094" s="236">
        <v>92.452830000000006</v>
      </c>
    </row>
    <row r="1095" spans="1:25">
      <c r="A1095" s="32" t="s">
        <v>10</v>
      </c>
      <c r="B1095" s="32" t="s">
        <v>4</v>
      </c>
      <c r="C1095" s="328" t="s">
        <v>1233</v>
      </c>
      <c r="D1095" s="235">
        <v>3</v>
      </c>
      <c r="E1095" s="48" t="s">
        <v>4</v>
      </c>
      <c r="F1095" s="48" t="s">
        <v>4</v>
      </c>
      <c r="G1095" s="48" t="s">
        <v>4</v>
      </c>
      <c r="H1095" s="48" t="s">
        <v>1233</v>
      </c>
      <c r="I1095" s="48" t="s">
        <v>1161</v>
      </c>
      <c r="J1095" s="236" t="s">
        <v>4</v>
      </c>
      <c r="K1095" s="236" t="s">
        <v>4</v>
      </c>
      <c r="L1095" s="236" t="s">
        <v>4</v>
      </c>
      <c r="M1095" s="236" t="s">
        <v>4</v>
      </c>
      <c r="N1095" s="236" t="s">
        <v>4</v>
      </c>
      <c r="O1095" s="236" t="s">
        <v>4</v>
      </c>
      <c r="P1095" s="236" t="s">
        <v>4</v>
      </c>
      <c r="Q1095" s="236" t="s">
        <v>4</v>
      </c>
      <c r="R1095" s="236">
        <v>100</v>
      </c>
      <c r="S1095" s="236">
        <v>100</v>
      </c>
      <c r="T1095" s="236" t="s">
        <v>4</v>
      </c>
      <c r="U1095" s="236" t="s">
        <v>4</v>
      </c>
      <c r="V1095" s="236" t="s">
        <v>4</v>
      </c>
      <c r="W1095" s="236" t="s">
        <v>4</v>
      </c>
      <c r="X1095" s="291">
        <v>100</v>
      </c>
      <c r="Y1095" s="236">
        <v>100</v>
      </c>
    </row>
    <row r="1096" spans="1:25">
      <c r="A1096" s="32" t="s">
        <v>13</v>
      </c>
      <c r="B1096" s="32" t="s">
        <v>4</v>
      </c>
      <c r="C1096" s="328" t="s">
        <v>1235</v>
      </c>
      <c r="D1096" s="235">
        <v>3</v>
      </c>
      <c r="E1096" s="48" t="s">
        <v>4</v>
      </c>
      <c r="F1096" s="48" t="s">
        <v>4</v>
      </c>
      <c r="G1096" s="48" t="s">
        <v>1235</v>
      </c>
      <c r="H1096" s="48" t="s">
        <v>1233</v>
      </c>
      <c r="I1096" s="48" t="s">
        <v>1161</v>
      </c>
      <c r="J1096" s="236" t="s">
        <v>4</v>
      </c>
      <c r="K1096" s="236" t="s">
        <v>4</v>
      </c>
      <c r="L1096" s="236" t="s">
        <v>4</v>
      </c>
      <c r="M1096" s="236" t="s">
        <v>4</v>
      </c>
      <c r="N1096" s="236" t="s">
        <v>4</v>
      </c>
      <c r="O1096" s="236" t="s">
        <v>4</v>
      </c>
      <c r="P1096" s="236">
        <v>100</v>
      </c>
      <c r="Q1096" s="236">
        <v>100</v>
      </c>
      <c r="R1096" s="236" t="s">
        <v>4</v>
      </c>
      <c r="S1096" s="236" t="s">
        <v>4</v>
      </c>
      <c r="T1096" s="236" t="s">
        <v>4</v>
      </c>
      <c r="U1096" s="236" t="s">
        <v>4</v>
      </c>
      <c r="V1096" s="236" t="s">
        <v>4</v>
      </c>
      <c r="W1096" s="236" t="s">
        <v>4</v>
      </c>
      <c r="X1096" s="291">
        <v>100</v>
      </c>
      <c r="Y1096" s="236">
        <v>100</v>
      </c>
    </row>
    <row r="1097" spans="1:25">
      <c r="A1097" s="32" t="s">
        <v>16</v>
      </c>
      <c r="B1097" s="32" t="s">
        <v>4</v>
      </c>
      <c r="C1097" s="328" t="s">
        <v>1237</v>
      </c>
      <c r="D1097" s="235">
        <v>3</v>
      </c>
      <c r="E1097" s="48" t="s">
        <v>4</v>
      </c>
      <c r="F1097" s="48" t="s">
        <v>1237</v>
      </c>
      <c r="G1097" s="48" t="s">
        <v>1235</v>
      </c>
      <c r="H1097" s="48" t="s">
        <v>1233</v>
      </c>
      <c r="I1097" s="48" t="s">
        <v>1161</v>
      </c>
      <c r="J1097" s="236" t="s">
        <v>4</v>
      </c>
      <c r="K1097" s="236" t="s">
        <v>4</v>
      </c>
      <c r="L1097" s="236" t="s">
        <v>4</v>
      </c>
      <c r="M1097" s="236" t="s">
        <v>4</v>
      </c>
      <c r="N1097" s="236">
        <v>100</v>
      </c>
      <c r="O1097" s="236">
        <v>100</v>
      </c>
      <c r="P1097" s="236" t="s">
        <v>4</v>
      </c>
      <c r="Q1097" s="236" t="s">
        <v>4</v>
      </c>
      <c r="R1097" s="236" t="s">
        <v>4</v>
      </c>
      <c r="S1097" s="236" t="s">
        <v>4</v>
      </c>
      <c r="T1097" s="236" t="s">
        <v>4</v>
      </c>
      <c r="U1097" s="236" t="s">
        <v>4</v>
      </c>
      <c r="V1097" s="236" t="s">
        <v>4</v>
      </c>
      <c r="W1097" s="236" t="s">
        <v>4</v>
      </c>
      <c r="X1097" s="291">
        <v>100</v>
      </c>
      <c r="Y1097" s="236">
        <v>100</v>
      </c>
    </row>
    <row r="1098" spans="1:25">
      <c r="A1098" s="32" t="s">
        <v>19</v>
      </c>
      <c r="B1098" s="32" t="s">
        <v>32</v>
      </c>
      <c r="C1098" s="328" t="s">
        <v>1238</v>
      </c>
      <c r="D1098" s="235">
        <v>3</v>
      </c>
      <c r="E1098" s="48" t="s">
        <v>1238</v>
      </c>
      <c r="F1098" s="48" t="s">
        <v>1237</v>
      </c>
      <c r="G1098" s="48" t="s">
        <v>1235</v>
      </c>
      <c r="H1098" s="48" t="s">
        <v>1233</v>
      </c>
      <c r="I1098" s="48" t="s">
        <v>1161</v>
      </c>
      <c r="J1098" s="236" t="s">
        <v>4</v>
      </c>
      <c r="K1098" s="236" t="s">
        <v>4</v>
      </c>
      <c r="L1098" s="236">
        <v>100</v>
      </c>
      <c r="M1098" s="236">
        <v>100</v>
      </c>
      <c r="N1098" s="236" t="s">
        <v>4</v>
      </c>
      <c r="O1098" s="236" t="s">
        <v>4</v>
      </c>
      <c r="P1098" s="236" t="s">
        <v>4</v>
      </c>
      <c r="Q1098" s="236" t="s">
        <v>4</v>
      </c>
      <c r="R1098" s="236" t="s">
        <v>4</v>
      </c>
      <c r="S1098" s="236" t="s">
        <v>4</v>
      </c>
      <c r="T1098" s="236" t="s">
        <v>4</v>
      </c>
      <c r="U1098" s="236" t="s">
        <v>4</v>
      </c>
      <c r="V1098" s="236" t="s">
        <v>4</v>
      </c>
      <c r="W1098" s="236" t="s">
        <v>4</v>
      </c>
      <c r="X1098" s="291">
        <v>100</v>
      </c>
      <c r="Y1098" s="236">
        <v>100</v>
      </c>
    </row>
    <row r="1099" spans="1:25">
      <c r="A1099" s="32" t="s">
        <v>23</v>
      </c>
      <c r="B1099" s="32" t="s">
        <v>32</v>
      </c>
      <c r="C1099" s="328" t="s">
        <v>1239</v>
      </c>
      <c r="D1099" s="235">
        <v>3</v>
      </c>
      <c r="E1099" s="48" t="s">
        <v>1238</v>
      </c>
      <c r="F1099" s="48" t="s">
        <v>1237</v>
      </c>
      <c r="G1099" s="48" t="s">
        <v>1235</v>
      </c>
      <c r="H1099" s="48" t="s">
        <v>1233</v>
      </c>
      <c r="I1099" s="48" t="s">
        <v>1161</v>
      </c>
      <c r="J1099" s="236">
        <v>100</v>
      </c>
      <c r="K1099" s="236">
        <v>100</v>
      </c>
      <c r="L1099" s="236" t="s">
        <v>4</v>
      </c>
      <c r="M1099" s="236" t="s">
        <v>4</v>
      </c>
      <c r="N1099" s="236" t="s">
        <v>4</v>
      </c>
      <c r="O1099" s="236" t="s">
        <v>4</v>
      </c>
      <c r="P1099" s="236" t="s">
        <v>4</v>
      </c>
      <c r="Q1099" s="236" t="s">
        <v>4</v>
      </c>
      <c r="R1099" s="236" t="s">
        <v>4</v>
      </c>
      <c r="S1099" s="236" t="s">
        <v>4</v>
      </c>
      <c r="T1099" s="236" t="s">
        <v>4</v>
      </c>
      <c r="U1099" s="236" t="s">
        <v>4</v>
      </c>
      <c r="V1099" s="236" t="s">
        <v>4</v>
      </c>
      <c r="W1099" s="236" t="s">
        <v>4</v>
      </c>
      <c r="X1099" s="291">
        <v>100</v>
      </c>
      <c r="Y1099" s="236">
        <v>100</v>
      </c>
    </row>
    <row r="1100" spans="1:25">
      <c r="A1100" s="32" t="s">
        <v>7</v>
      </c>
      <c r="B1100" s="32" t="s">
        <v>4</v>
      </c>
      <c r="C1100" s="328" t="s">
        <v>1240</v>
      </c>
      <c r="D1100" s="235">
        <v>1961</v>
      </c>
      <c r="E1100" s="48" t="s">
        <v>4</v>
      </c>
      <c r="F1100" s="48" t="s">
        <v>4</v>
      </c>
      <c r="G1100" s="48" t="s">
        <v>4</v>
      </c>
      <c r="H1100" s="48" t="s">
        <v>4</v>
      </c>
      <c r="I1100" s="48" t="s">
        <v>1240</v>
      </c>
      <c r="J1100" s="236" t="s">
        <v>4</v>
      </c>
      <c r="K1100" s="236" t="s">
        <v>4</v>
      </c>
      <c r="L1100" s="236" t="s">
        <v>4</v>
      </c>
      <c r="M1100" s="236" t="s">
        <v>4</v>
      </c>
      <c r="N1100" s="236" t="s">
        <v>4</v>
      </c>
      <c r="O1100" s="236" t="s">
        <v>4</v>
      </c>
      <c r="P1100" s="236" t="s">
        <v>4</v>
      </c>
      <c r="Q1100" s="236" t="s">
        <v>4</v>
      </c>
      <c r="R1100" s="236" t="s">
        <v>4</v>
      </c>
      <c r="S1100" s="236" t="s">
        <v>4</v>
      </c>
      <c r="T1100" s="236">
        <v>101.25671092949024</v>
      </c>
      <c r="U1100" s="236">
        <v>101.25671</v>
      </c>
      <c r="V1100" s="236" t="s">
        <v>4</v>
      </c>
      <c r="W1100" s="236" t="s">
        <v>4</v>
      </c>
      <c r="X1100" s="291">
        <v>101.25671092949024</v>
      </c>
      <c r="Y1100" s="236">
        <v>101.25671</v>
      </c>
    </row>
    <row r="1101" spans="1:25">
      <c r="A1101" s="32" t="s">
        <v>10</v>
      </c>
      <c r="B1101" s="32" t="s">
        <v>4</v>
      </c>
      <c r="C1101" s="328" t="s">
        <v>1242</v>
      </c>
      <c r="D1101" s="235">
        <v>914</v>
      </c>
      <c r="E1101" s="48" t="s">
        <v>4</v>
      </c>
      <c r="F1101" s="48" t="s">
        <v>4</v>
      </c>
      <c r="G1101" s="48" t="s">
        <v>4</v>
      </c>
      <c r="H1101" s="48" t="s">
        <v>1242</v>
      </c>
      <c r="I1101" s="48" t="s">
        <v>1240</v>
      </c>
      <c r="J1101" s="236" t="s">
        <v>4</v>
      </c>
      <c r="K1101" s="236" t="s">
        <v>4</v>
      </c>
      <c r="L1101" s="236" t="s">
        <v>4</v>
      </c>
      <c r="M1101" s="236" t="s">
        <v>4</v>
      </c>
      <c r="N1101" s="236" t="s">
        <v>4</v>
      </c>
      <c r="O1101" s="236" t="s">
        <v>4</v>
      </c>
      <c r="P1101" s="236" t="s">
        <v>4</v>
      </c>
      <c r="Q1101" s="236" t="s">
        <v>4</v>
      </c>
      <c r="R1101" s="236">
        <v>102.27272675529336</v>
      </c>
      <c r="S1101" s="236">
        <v>102.27273</v>
      </c>
      <c r="T1101" s="236" t="s">
        <v>4</v>
      </c>
      <c r="U1101" s="236" t="s">
        <v>4</v>
      </c>
      <c r="V1101" s="236" t="s">
        <v>4</v>
      </c>
      <c r="W1101" s="236" t="s">
        <v>4</v>
      </c>
      <c r="X1101" s="291">
        <v>102.27272675529336</v>
      </c>
      <c r="Y1101" s="236">
        <v>102.27273</v>
      </c>
    </row>
    <row r="1102" spans="1:25">
      <c r="A1102" s="32" t="s">
        <v>13</v>
      </c>
      <c r="B1102" s="32" t="s">
        <v>4</v>
      </c>
      <c r="C1102" s="328" t="s">
        <v>1244</v>
      </c>
      <c r="D1102" s="235">
        <v>906</v>
      </c>
      <c r="E1102" s="48" t="s">
        <v>4</v>
      </c>
      <c r="F1102" s="48" t="s">
        <v>4</v>
      </c>
      <c r="G1102" s="48" t="s">
        <v>1244</v>
      </c>
      <c r="H1102" s="48" t="s">
        <v>1242</v>
      </c>
      <c r="I1102" s="48" t="s">
        <v>1240</v>
      </c>
      <c r="J1102" s="236" t="s">
        <v>4</v>
      </c>
      <c r="K1102" s="236" t="s">
        <v>4</v>
      </c>
      <c r="L1102" s="236" t="s">
        <v>4</v>
      </c>
      <c r="M1102" s="236" t="s">
        <v>4</v>
      </c>
      <c r="N1102" s="236" t="s">
        <v>4</v>
      </c>
      <c r="O1102" s="236" t="s">
        <v>4</v>
      </c>
      <c r="P1102" s="236">
        <v>102.22474314386585</v>
      </c>
      <c r="Q1102" s="236">
        <v>102.22474</v>
      </c>
      <c r="R1102" s="236" t="s">
        <v>4</v>
      </c>
      <c r="S1102" s="236" t="s">
        <v>4</v>
      </c>
      <c r="T1102" s="236" t="s">
        <v>4</v>
      </c>
      <c r="U1102" s="236" t="s">
        <v>4</v>
      </c>
      <c r="V1102" s="236" t="s">
        <v>4</v>
      </c>
      <c r="W1102" s="236" t="s">
        <v>4</v>
      </c>
      <c r="X1102" s="291">
        <v>102.22474314386585</v>
      </c>
      <c r="Y1102" s="236">
        <v>102.22474</v>
      </c>
    </row>
    <row r="1103" spans="1:25">
      <c r="A1103" s="32" t="s">
        <v>16</v>
      </c>
      <c r="B1103" s="32" t="s">
        <v>4</v>
      </c>
      <c r="C1103" s="328" t="s">
        <v>1246</v>
      </c>
      <c r="D1103" s="235">
        <v>906</v>
      </c>
      <c r="E1103" s="48" t="s">
        <v>4</v>
      </c>
      <c r="F1103" s="48" t="s">
        <v>1246</v>
      </c>
      <c r="G1103" s="48" t="s">
        <v>1244</v>
      </c>
      <c r="H1103" s="48" t="s">
        <v>1242</v>
      </c>
      <c r="I1103" s="48" t="s">
        <v>1240</v>
      </c>
      <c r="J1103" s="236" t="s">
        <v>4</v>
      </c>
      <c r="K1103" s="236" t="s">
        <v>4</v>
      </c>
      <c r="L1103" s="236" t="s">
        <v>4</v>
      </c>
      <c r="M1103" s="236" t="s">
        <v>4</v>
      </c>
      <c r="N1103" s="236">
        <v>102.22474314386585</v>
      </c>
      <c r="O1103" s="236">
        <v>102.22474</v>
      </c>
      <c r="P1103" s="236" t="s">
        <v>4</v>
      </c>
      <c r="Q1103" s="236" t="s">
        <v>4</v>
      </c>
      <c r="R1103" s="236" t="s">
        <v>4</v>
      </c>
      <c r="S1103" s="236" t="s">
        <v>4</v>
      </c>
      <c r="T1103" s="236" t="s">
        <v>4</v>
      </c>
      <c r="U1103" s="236" t="s">
        <v>4</v>
      </c>
      <c r="V1103" s="236" t="s">
        <v>4</v>
      </c>
      <c r="W1103" s="236" t="s">
        <v>4</v>
      </c>
      <c r="X1103" s="291">
        <v>102.22474314386585</v>
      </c>
      <c r="Y1103" s="236">
        <v>102.22474</v>
      </c>
    </row>
    <row r="1104" spans="1:25">
      <c r="A1104" s="32" t="s">
        <v>19</v>
      </c>
      <c r="B1104" s="32" t="s">
        <v>32</v>
      </c>
      <c r="C1104" s="328" t="s">
        <v>1247</v>
      </c>
      <c r="D1104" s="235">
        <v>496</v>
      </c>
      <c r="E1104" s="48" t="s">
        <v>1247</v>
      </c>
      <c r="F1104" s="48" t="s">
        <v>1246</v>
      </c>
      <c r="G1104" s="48" t="s">
        <v>1244</v>
      </c>
      <c r="H1104" s="48" t="s">
        <v>1242</v>
      </c>
      <c r="I1104" s="48" t="s">
        <v>1240</v>
      </c>
      <c r="J1104" s="236" t="s">
        <v>4</v>
      </c>
      <c r="K1104" s="236" t="s">
        <v>4</v>
      </c>
      <c r="L1104" s="236">
        <v>105.45071705887537</v>
      </c>
      <c r="M1104" s="236">
        <v>105.45072</v>
      </c>
      <c r="N1104" s="236" t="s">
        <v>4</v>
      </c>
      <c r="O1104" s="236" t="s">
        <v>4</v>
      </c>
      <c r="P1104" s="236" t="s">
        <v>4</v>
      </c>
      <c r="Q1104" s="236" t="s">
        <v>4</v>
      </c>
      <c r="R1104" s="236" t="s">
        <v>4</v>
      </c>
      <c r="S1104" s="236" t="s">
        <v>4</v>
      </c>
      <c r="T1104" s="236" t="s">
        <v>4</v>
      </c>
      <c r="U1104" s="236" t="s">
        <v>4</v>
      </c>
      <c r="V1104" s="236" t="s">
        <v>4</v>
      </c>
      <c r="W1104" s="236" t="s">
        <v>4</v>
      </c>
      <c r="X1104" s="291">
        <v>105.45071705887537</v>
      </c>
      <c r="Y1104" s="236">
        <v>105.45072</v>
      </c>
    </row>
    <row r="1105" spans="1:25">
      <c r="A1105" s="32" t="s">
        <v>23</v>
      </c>
      <c r="B1105" s="32" t="s">
        <v>32</v>
      </c>
      <c r="C1105" s="328" t="s">
        <v>1248</v>
      </c>
      <c r="D1105" s="235">
        <v>2.8134999999999999</v>
      </c>
      <c r="E1105" s="48" t="s">
        <v>1247</v>
      </c>
      <c r="F1105" s="48" t="s">
        <v>1246</v>
      </c>
      <c r="G1105" s="48" t="s">
        <v>1244</v>
      </c>
      <c r="H1105" s="48" t="s">
        <v>1242</v>
      </c>
      <c r="I1105" s="48" t="s">
        <v>1240</v>
      </c>
      <c r="J1105" s="236">
        <v>132.30073628372233</v>
      </c>
      <c r="K1105" s="236">
        <v>132.30073999999999</v>
      </c>
      <c r="L1105" s="236" t="s">
        <v>4</v>
      </c>
      <c r="M1105" s="236" t="s">
        <v>4</v>
      </c>
      <c r="N1105" s="236" t="s">
        <v>4</v>
      </c>
      <c r="O1105" s="236" t="s">
        <v>4</v>
      </c>
      <c r="P1105" s="236" t="s">
        <v>4</v>
      </c>
      <c r="Q1105" s="236" t="s">
        <v>4</v>
      </c>
      <c r="R1105" s="236" t="s">
        <v>4</v>
      </c>
      <c r="S1105" s="236" t="s">
        <v>4</v>
      </c>
      <c r="T1105" s="236" t="s">
        <v>4</v>
      </c>
      <c r="U1105" s="236" t="s">
        <v>4</v>
      </c>
      <c r="V1105" s="236" t="s">
        <v>4</v>
      </c>
      <c r="W1105" s="236" t="s">
        <v>4</v>
      </c>
      <c r="X1105" s="291">
        <v>132.30073628372233</v>
      </c>
      <c r="Y1105" s="236">
        <v>132.30073999999999</v>
      </c>
    </row>
    <row r="1106" spans="1:25">
      <c r="A1106" s="32" t="s">
        <v>23</v>
      </c>
      <c r="B1106" s="32" t="s">
        <v>32</v>
      </c>
      <c r="C1106" s="328" t="s">
        <v>1249</v>
      </c>
      <c r="D1106" s="235">
        <v>2.8134999999999999</v>
      </c>
      <c r="E1106" s="48" t="s">
        <v>1247</v>
      </c>
      <c r="F1106" s="48" t="s">
        <v>1246</v>
      </c>
      <c r="G1106" s="48" t="s">
        <v>1244</v>
      </c>
      <c r="H1106" s="48" t="s">
        <v>1242</v>
      </c>
      <c r="I1106" s="48" t="s">
        <v>1240</v>
      </c>
      <c r="J1106" s="236">
        <v>109.6938735537943</v>
      </c>
      <c r="K1106" s="236">
        <v>109.69387</v>
      </c>
      <c r="L1106" s="236" t="s">
        <v>4</v>
      </c>
      <c r="M1106" s="236" t="s">
        <v>4</v>
      </c>
      <c r="N1106" s="236" t="s">
        <v>4</v>
      </c>
      <c r="O1106" s="236" t="s">
        <v>4</v>
      </c>
      <c r="P1106" s="236" t="s">
        <v>4</v>
      </c>
      <c r="Q1106" s="236" t="s">
        <v>4</v>
      </c>
      <c r="R1106" s="236" t="s">
        <v>4</v>
      </c>
      <c r="S1106" s="236" t="s">
        <v>4</v>
      </c>
      <c r="T1106" s="236" t="s">
        <v>4</v>
      </c>
      <c r="U1106" s="236" t="s">
        <v>4</v>
      </c>
      <c r="V1106" s="236" t="s">
        <v>4</v>
      </c>
      <c r="W1106" s="236" t="s">
        <v>4</v>
      </c>
      <c r="X1106" s="291">
        <v>109.6938735537943</v>
      </c>
      <c r="Y1106" s="236">
        <v>109.69387</v>
      </c>
    </row>
    <row r="1107" spans="1:25">
      <c r="A1107" s="32" t="s">
        <v>23</v>
      </c>
      <c r="B1107" s="32" t="s">
        <v>32</v>
      </c>
      <c r="C1107" s="328" t="s">
        <v>1250</v>
      </c>
      <c r="D1107" s="235">
        <v>2.8134999999999999</v>
      </c>
      <c r="E1107" s="48" t="s">
        <v>1247</v>
      </c>
      <c r="F1107" s="48" t="s">
        <v>1246</v>
      </c>
      <c r="G1107" s="48" t="s">
        <v>1244</v>
      </c>
      <c r="H1107" s="48" t="s">
        <v>1242</v>
      </c>
      <c r="I1107" s="48" t="s">
        <v>1240</v>
      </c>
      <c r="J1107" s="236">
        <v>104.48979591836735</v>
      </c>
      <c r="K1107" s="236">
        <v>104.4898</v>
      </c>
      <c r="L1107" s="236" t="s">
        <v>4</v>
      </c>
      <c r="M1107" s="236" t="s">
        <v>4</v>
      </c>
      <c r="N1107" s="236" t="s">
        <v>4</v>
      </c>
      <c r="O1107" s="236" t="s">
        <v>4</v>
      </c>
      <c r="P1107" s="236" t="s">
        <v>4</v>
      </c>
      <c r="Q1107" s="236" t="s">
        <v>4</v>
      </c>
      <c r="R1107" s="236" t="s">
        <v>4</v>
      </c>
      <c r="S1107" s="236" t="s">
        <v>4</v>
      </c>
      <c r="T1107" s="236" t="s">
        <v>4</v>
      </c>
      <c r="U1107" s="236" t="s">
        <v>4</v>
      </c>
      <c r="V1107" s="236" t="s">
        <v>4</v>
      </c>
      <c r="W1107" s="236" t="s">
        <v>4</v>
      </c>
      <c r="X1107" s="291">
        <v>104.48979591836735</v>
      </c>
      <c r="Y1107" s="236">
        <v>104.4898</v>
      </c>
    </row>
    <row r="1108" spans="1:25">
      <c r="A1108" s="32" t="s">
        <v>23</v>
      </c>
      <c r="B1108" s="32" t="s">
        <v>32</v>
      </c>
      <c r="C1108" s="328" t="s">
        <v>2096</v>
      </c>
      <c r="D1108" s="235">
        <v>2.8134999999999999</v>
      </c>
      <c r="E1108" s="48" t="s">
        <v>1247</v>
      </c>
      <c r="F1108" s="48" t="s">
        <v>1246</v>
      </c>
      <c r="G1108" s="48" t="s">
        <v>1244</v>
      </c>
      <c r="H1108" s="48" t="s">
        <v>1242</v>
      </c>
      <c r="I1108" s="48" t="s">
        <v>1240</v>
      </c>
      <c r="J1108" s="236">
        <v>94.140561597143304</v>
      </c>
      <c r="K1108" s="236">
        <v>94.140559999999994</v>
      </c>
      <c r="L1108" s="236" t="s">
        <v>4</v>
      </c>
      <c r="M1108" s="236" t="s">
        <v>4</v>
      </c>
      <c r="N1108" s="236" t="s">
        <v>4</v>
      </c>
      <c r="O1108" s="236" t="s">
        <v>4</v>
      </c>
      <c r="P1108" s="236" t="s">
        <v>4</v>
      </c>
      <c r="Q1108" s="236" t="s">
        <v>4</v>
      </c>
      <c r="R1108" s="236" t="s">
        <v>4</v>
      </c>
      <c r="S1108" s="236" t="s">
        <v>4</v>
      </c>
      <c r="T1108" s="236" t="s">
        <v>4</v>
      </c>
      <c r="U1108" s="236" t="s">
        <v>4</v>
      </c>
      <c r="V1108" s="236" t="s">
        <v>4</v>
      </c>
      <c r="W1108" s="236" t="s">
        <v>4</v>
      </c>
      <c r="X1108" s="291">
        <v>94.140561597143304</v>
      </c>
      <c r="Y1108" s="236">
        <v>94.140559999999994</v>
      </c>
    </row>
    <row r="1109" spans="1:25">
      <c r="A1109" s="32" t="s">
        <v>23</v>
      </c>
      <c r="B1109" s="32" t="s">
        <v>32</v>
      </c>
      <c r="C1109" s="328" t="s">
        <v>2130</v>
      </c>
      <c r="D1109" s="235">
        <v>2.8134999999999999</v>
      </c>
      <c r="E1109" s="48" t="s">
        <v>1247</v>
      </c>
      <c r="F1109" s="48" t="s">
        <v>1246</v>
      </c>
      <c r="G1109" s="48" t="s">
        <v>1244</v>
      </c>
      <c r="H1109" s="48" t="s">
        <v>1242</v>
      </c>
      <c r="I1109" s="48" t="s">
        <v>1240</v>
      </c>
      <c r="J1109" s="236">
        <v>94.402985074626869</v>
      </c>
      <c r="K1109" s="236">
        <v>94.402990000000003</v>
      </c>
      <c r="L1109" s="236" t="s">
        <v>4</v>
      </c>
      <c r="M1109" s="236" t="s">
        <v>4</v>
      </c>
      <c r="N1109" s="236" t="s">
        <v>4</v>
      </c>
      <c r="O1109" s="236" t="s">
        <v>4</v>
      </c>
      <c r="P1109" s="236" t="s">
        <v>4</v>
      </c>
      <c r="Q1109" s="236" t="s">
        <v>4</v>
      </c>
      <c r="R1109" s="236" t="s">
        <v>4</v>
      </c>
      <c r="S1109" s="236" t="s">
        <v>4</v>
      </c>
      <c r="T1109" s="236" t="s">
        <v>4</v>
      </c>
      <c r="U1109" s="236" t="s">
        <v>4</v>
      </c>
      <c r="V1109" s="236" t="s">
        <v>4</v>
      </c>
      <c r="W1109" s="236" t="s">
        <v>4</v>
      </c>
      <c r="X1109" s="291">
        <v>94.402985074626869</v>
      </c>
      <c r="Y1109" s="236">
        <v>94.402990000000003</v>
      </c>
    </row>
    <row r="1110" spans="1:25">
      <c r="A1110" s="32" t="s">
        <v>23</v>
      </c>
      <c r="B1110" s="32" t="s">
        <v>32</v>
      </c>
      <c r="C1110" s="328" t="s">
        <v>2150</v>
      </c>
      <c r="D1110" s="235">
        <v>2.8134999999999999</v>
      </c>
      <c r="E1110" s="48" t="s">
        <v>1247</v>
      </c>
      <c r="F1110" s="48" t="s">
        <v>1246</v>
      </c>
      <c r="G1110" s="48" t="s">
        <v>1244</v>
      </c>
      <c r="H1110" s="48" t="s">
        <v>1242</v>
      </c>
      <c r="I1110" s="48" t="s">
        <v>1240</v>
      </c>
      <c r="J1110" s="236">
        <v>102.02725371724036</v>
      </c>
      <c r="K1110" s="236">
        <v>102.02725</v>
      </c>
      <c r="L1110" s="236" t="s">
        <v>4</v>
      </c>
      <c r="M1110" s="236" t="s">
        <v>4</v>
      </c>
      <c r="N1110" s="236" t="s">
        <v>4</v>
      </c>
      <c r="O1110" s="236" t="s">
        <v>4</v>
      </c>
      <c r="P1110" s="236" t="s">
        <v>4</v>
      </c>
      <c r="Q1110" s="236" t="s">
        <v>4</v>
      </c>
      <c r="R1110" s="236" t="s">
        <v>4</v>
      </c>
      <c r="S1110" s="236" t="s">
        <v>4</v>
      </c>
      <c r="T1110" s="236" t="s">
        <v>4</v>
      </c>
      <c r="U1110" s="236" t="s">
        <v>4</v>
      </c>
      <c r="V1110" s="236" t="s">
        <v>4</v>
      </c>
      <c r="W1110" s="236" t="s">
        <v>4</v>
      </c>
      <c r="X1110" s="291">
        <v>102.02725371724036</v>
      </c>
      <c r="Y1110" s="236">
        <v>102.02725</v>
      </c>
    </row>
    <row r="1111" spans="1:25">
      <c r="A1111" s="32" t="s">
        <v>19</v>
      </c>
      <c r="B1111" s="32" t="s">
        <v>32</v>
      </c>
      <c r="C1111" s="328" t="s">
        <v>1251</v>
      </c>
      <c r="D1111" s="235">
        <v>21</v>
      </c>
      <c r="E1111" s="48" t="s">
        <v>1251</v>
      </c>
      <c r="F1111" s="48" t="s">
        <v>1246</v>
      </c>
      <c r="G1111" s="48" t="s">
        <v>1244</v>
      </c>
      <c r="H1111" s="48" t="s">
        <v>1242</v>
      </c>
      <c r="I1111" s="48" t="s">
        <v>1240</v>
      </c>
      <c r="J1111" s="236" t="s">
        <v>4</v>
      </c>
      <c r="K1111" s="236" t="s">
        <v>4</v>
      </c>
      <c r="L1111" s="236">
        <v>103.85654376367614</v>
      </c>
      <c r="M1111" s="236">
        <v>103.85654</v>
      </c>
      <c r="N1111" s="236" t="s">
        <v>4</v>
      </c>
      <c r="O1111" s="236" t="s">
        <v>4</v>
      </c>
      <c r="P1111" s="236" t="s">
        <v>4</v>
      </c>
      <c r="Q1111" s="236" t="s">
        <v>4</v>
      </c>
      <c r="R1111" s="236" t="s">
        <v>4</v>
      </c>
      <c r="S1111" s="236" t="s">
        <v>4</v>
      </c>
      <c r="T1111" s="236" t="s">
        <v>4</v>
      </c>
      <c r="U1111" s="236" t="s">
        <v>4</v>
      </c>
      <c r="V1111" s="236" t="s">
        <v>4</v>
      </c>
      <c r="W1111" s="236" t="s">
        <v>4</v>
      </c>
      <c r="X1111" s="291">
        <v>103.85654376367614</v>
      </c>
      <c r="Y1111" s="236">
        <v>103.85654</v>
      </c>
    </row>
    <row r="1112" spans="1:25">
      <c r="A1112" s="32" t="s">
        <v>23</v>
      </c>
      <c r="B1112" s="32" t="s">
        <v>32</v>
      </c>
      <c r="C1112" s="328" t="s">
        <v>1252</v>
      </c>
      <c r="D1112" s="235">
        <v>21</v>
      </c>
      <c r="E1112" s="48" t="s">
        <v>1251</v>
      </c>
      <c r="F1112" s="48" t="s">
        <v>1246</v>
      </c>
      <c r="G1112" s="48" t="s">
        <v>1244</v>
      </c>
      <c r="H1112" s="48" t="s">
        <v>1242</v>
      </c>
      <c r="I1112" s="48" t="s">
        <v>1240</v>
      </c>
      <c r="J1112" s="236">
        <v>103.85654376367614</v>
      </c>
      <c r="K1112" s="236">
        <v>103.85654</v>
      </c>
      <c r="L1112" s="236" t="s">
        <v>4</v>
      </c>
      <c r="M1112" s="236" t="s">
        <v>4</v>
      </c>
      <c r="N1112" s="236" t="s">
        <v>4</v>
      </c>
      <c r="O1112" s="236" t="s">
        <v>4</v>
      </c>
      <c r="P1112" s="236" t="s">
        <v>4</v>
      </c>
      <c r="Q1112" s="236" t="s">
        <v>4</v>
      </c>
      <c r="R1112" s="236" t="s">
        <v>4</v>
      </c>
      <c r="S1112" s="236" t="s">
        <v>4</v>
      </c>
      <c r="T1112" s="236" t="s">
        <v>4</v>
      </c>
      <c r="U1112" s="236" t="s">
        <v>4</v>
      </c>
      <c r="V1112" s="236" t="s">
        <v>4</v>
      </c>
      <c r="W1112" s="236" t="s">
        <v>4</v>
      </c>
      <c r="X1112" s="291">
        <v>103.85654376367614</v>
      </c>
      <c r="Y1112" s="236">
        <v>103.85654</v>
      </c>
    </row>
    <row r="1113" spans="1:25">
      <c r="A1113" s="32" t="s">
        <v>19</v>
      </c>
      <c r="B1113" s="32" t="s">
        <v>32</v>
      </c>
      <c r="C1113" s="328" t="s">
        <v>1253</v>
      </c>
      <c r="D1113" s="235">
        <v>253</v>
      </c>
      <c r="E1113" s="48" t="s">
        <v>1253</v>
      </c>
      <c r="F1113" s="48" t="s">
        <v>1246</v>
      </c>
      <c r="G1113" s="48" t="s">
        <v>1244</v>
      </c>
      <c r="H1113" s="48" t="s">
        <v>1242</v>
      </c>
      <c r="I1113" s="48" t="s">
        <v>1240</v>
      </c>
      <c r="J1113" s="236" t="s">
        <v>4</v>
      </c>
      <c r="K1113" s="236" t="s">
        <v>4</v>
      </c>
      <c r="L1113" s="236">
        <v>98.342387949601672</v>
      </c>
      <c r="M1113" s="236">
        <v>98.342389999999995</v>
      </c>
      <c r="N1113" s="236" t="s">
        <v>4</v>
      </c>
      <c r="O1113" s="236" t="s">
        <v>4</v>
      </c>
      <c r="P1113" s="236" t="s">
        <v>4</v>
      </c>
      <c r="Q1113" s="236" t="s">
        <v>4</v>
      </c>
      <c r="R1113" s="236" t="s">
        <v>4</v>
      </c>
      <c r="S1113" s="236" t="s">
        <v>4</v>
      </c>
      <c r="T1113" s="236" t="s">
        <v>4</v>
      </c>
      <c r="U1113" s="236" t="s">
        <v>4</v>
      </c>
      <c r="V1113" s="236" t="s">
        <v>4</v>
      </c>
      <c r="W1113" s="236" t="s">
        <v>4</v>
      </c>
      <c r="X1113" s="291">
        <v>98.342387949601672</v>
      </c>
      <c r="Y1113" s="236">
        <v>98.342389999999995</v>
      </c>
    </row>
    <row r="1114" spans="1:25">
      <c r="A1114" s="32" t="s">
        <v>23</v>
      </c>
      <c r="B1114" s="32" t="s">
        <v>32</v>
      </c>
      <c r="C1114" s="328" t="s">
        <v>1254</v>
      </c>
      <c r="D1114" s="235">
        <v>15.90597</v>
      </c>
      <c r="E1114" s="48" t="s">
        <v>1253</v>
      </c>
      <c r="F1114" s="48" t="s">
        <v>1246</v>
      </c>
      <c r="G1114" s="48" t="s">
        <v>1244</v>
      </c>
      <c r="H1114" s="48" t="s">
        <v>1242</v>
      </c>
      <c r="I1114" s="48" t="s">
        <v>1240</v>
      </c>
      <c r="J1114" s="236">
        <v>97.772829999999999</v>
      </c>
      <c r="K1114" s="236">
        <v>97.772829999999999</v>
      </c>
      <c r="L1114" s="236" t="s">
        <v>4</v>
      </c>
      <c r="M1114" s="236" t="s">
        <v>4</v>
      </c>
      <c r="N1114" s="236" t="s">
        <v>4</v>
      </c>
      <c r="O1114" s="236" t="s">
        <v>4</v>
      </c>
      <c r="P1114" s="236" t="s">
        <v>4</v>
      </c>
      <c r="Q1114" s="236" t="s">
        <v>4</v>
      </c>
      <c r="R1114" s="236" t="s">
        <v>4</v>
      </c>
      <c r="S1114" s="236" t="s">
        <v>4</v>
      </c>
      <c r="T1114" s="236" t="s">
        <v>4</v>
      </c>
      <c r="U1114" s="236" t="s">
        <v>4</v>
      </c>
      <c r="V1114" s="236" t="s">
        <v>4</v>
      </c>
      <c r="W1114" s="236" t="s">
        <v>4</v>
      </c>
      <c r="X1114" s="291">
        <v>97.772829999999999</v>
      </c>
      <c r="Y1114" s="236">
        <v>97.772829999999999</v>
      </c>
    </row>
    <row r="1115" spans="1:25">
      <c r="A1115" s="32" t="s">
        <v>23</v>
      </c>
      <c r="B1115" s="32" t="s">
        <v>32</v>
      </c>
      <c r="C1115" s="328" t="s">
        <v>1255</v>
      </c>
      <c r="D1115" s="235">
        <v>15.90597</v>
      </c>
      <c r="E1115" s="48" t="s">
        <v>1253</v>
      </c>
      <c r="F1115" s="48" t="s">
        <v>1246</v>
      </c>
      <c r="G1115" s="48" t="s">
        <v>1244</v>
      </c>
      <c r="H1115" s="48" t="s">
        <v>1242</v>
      </c>
      <c r="I1115" s="48" t="s">
        <v>1240</v>
      </c>
      <c r="J1115" s="236">
        <v>98.915263756096238</v>
      </c>
      <c r="K1115" s="236">
        <v>98.915260000000004</v>
      </c>
      <c r="L1115" s="236" t="s">
        <v>4</v>
      </c>
      <c r="M1115" s="236" t="s">
        <v>4</v>
      </c>
      <c r="N1115" s="236" t="s">
        <v>4</v>
      </c>
      <c r="O1115" s="236" t="s">
        <v>4</v>
      </c>
      <c r="P1115" s="236" t="s">
        <v>4</v>
      </c>
      <c r="Q1115" s="236" t="s">
        <v>4</v>
      </c>
      <c r="R1115" s="236" t="s">
        <v>4</v>
      </c>
      <c r="S1115" s="236" t="s">
        <v>4</v>
      </c>
      <c r="T1115" s="236" t="s">
        <v>4</v>
      </c>
      <c r="U1115" s="236" t="s">
        <v>4</v>
      </c>
      <c r="V1115" s="236" t="s">
        <v>4</v>
      </c>
      <c r="W1115" s="236" t="s">
        <v>4</v>
      </c>
      <c r="X1115" s="291">
        <v>98.915263756096238</v>
      </c>
      <c r="Y1115" s="236">
        <v>98.915260000000004</v>
      </c>
    </row>
    <row r="1116" spans="1:25">
      <c r="A1116" s="32" t="s">
        <v>19</v>
      </c>
      <c r="B1116" s="32" t="s">
        <v>32</v>
      </c>
      <c r="C1116" s="328" t="s">
        <v>1256</v>
      </c>
      <c r="D1116" s="235">
        <v>136</v>
      </c>
      <c r="E1116" s="48" t="s">
        <v>1256</v>
      </c>
      <c r="F1116" s="48" t="s">
        <v>1246</v>
      </c>
      <c r="G1116" s="48" t="s">
        <v>1244</v>
      </c>
      <c r="H1116" s="48" t="s">
        <v>1242</v>
      </c>
      <c r="I1116" s="48" t="s">
        <v>1240</v>
      </c>
      <c r="J1116" s="236" t="s">
        <v>4</v>
      </c>
      <c r="K1116" s="236" t="s">
        <v>4</v>
      </c>
      <c r="L1116" s="236">
        <v>97.429779829807728</v>
      </c>
      <c r="M1116" s="236">
        <v>97.429779999999994</v>
      </c>
      <c r="N1116" s="236" t="s">
        <v>4</v>
      </c>
      <c r="O1116" s="236" t="s">
        <v>4</v>
      </c>
      <c r="P1116" s="236" t="s">
        <v>4</v>
      </c>
      <c r="Q1116" s="236" t="s">
        <v>4</v>
      </c>
      <c r="R1116" s="236" t="s">
        <v>4</v>
      </c>
      <c r="S1116" s="236" t="s">
        <v>4</v>
      </c>
      <c r="T1116" s="236" t="s">
        <v>4</v>
      </c>
      <c r="U1116" s="236" t="s">
        <v>4</v>
      </c>
      <c r="V1116" s="236" t="s">
        <v>4</v>
      </c>
      <c r="W1116" s="236" t="s">
        <v>4</v>
      </c>
      <c r="X1116" s="291">
        <v>97.429779829807728</v>
      </c>
      <c r="Y1116" s="236">
        <v>97.429779999999994</v>
      </c>
    </row>
    <row r="1117" spans="1:25">
      <c r="A1117" s="32" t="s">
        <v>23</v>
      </c>
      <c r="B1117" s="32" t="s">
        <v>32</v>
      </c>
      <c r="C1117" s="328" t="s">
        <v>1257</v>
      </c>
      <c r="D1117" s="235">
        <v>5.1425599999999996</v>
      </c>
      <c r="E1117" s="48" t="s">
        <v>1256</v>
      </c>
      <c r="F1117" s="48" t="s">
        <v>1246</v>
      </c>
      <c r="G1117" s="48" t="s">
        <v>1244</v>
      </c>
      <c r="H1117" s="48" t="s">
        <v>1242</v>
      </c>
      <c r="I1117" s="48" t="s">
        <v>1240</v>
      </c>
      <c r="J1117" s="236">
        <v>109.00277458041955</v>
      </c>
      <c r="K1117" s="236">
        <v>109.00277</v>
      </c>
      <c r="L1117" s="236" t="s">
        <v>4</v>
      </c>
      <c r="M1117" s="236" t="s">
        <v>4</v>
      </c>
      <c r="N1117" s="236" t="s">
        <v>4</v>
      </c>
      <c r="O1117" s="236" t="s">
        <v>4</v>
      </c>
      <c r="P1117" s="236" t="s">
        <v>4</v>
      </c>
      <c r="Q1117" s="236" t="s">
        <v>4</v>
      </c>
      <c r="R1117" s="236" t="s">
        <v>4</v>
      </c>
      <c r="S1117" s="236" t="s">
        <v>4</v>
      </c>
      <c r="T1117" s="236" t="s">
        <v>4</v>
      </c>
      <c r="U1117" s="236" t="s">
        <v>4</v>
      </c>
      <c r="V1117" s="236" t="s">
        <v>4</v>
      </c>
      <c r="W1117" s="236" t="s">
        <v>4</v>
      </c>
      <c r="X1117" s="291">
        <v>109.00277458041955</v>
      </c>
      <c r="Y1117" s="236">
        <v>109.00277</v>
      </c>
    </row>
    <row r="1118" spans="1:25">
      <c r="A1118" s="32" t="s">
        <v>23</v>
      </c>
      <c r="B1118" s="32" t="s">
        <v>32</v>
      </c>
      <c r="C1118" s="328" t="s">
        <v>2131</v>
      </c>
      <c r="D1118" s="235">
        <v>5.1425599999999996</v>
      </c>
      <c r="E1118" s="48" t="s">
        <v>1256</v>
      </c>
      <c r="F1118" s="48" t="s">
        <v>1246</v>
      </c>
      <c r="G1118" s="48" t="s">
        <v>1244</v>
      </c>
      <c r="H1118" s="48" t="s">
        <v>1242</v>
      </c>
      <c r="I1118" s="48" t="s">
        <v>1240</v>
      </c>
      <c r="J1118" s="236">
        <v>92.180629087511676</v>
      </c>
      <c r="K1118" s="236">
        <v>92.180629999999994</v>
      </c>
      <c r="L1118" s="236" t="s">
        <v>4</v>
      </c>
      <c r="M1118" s="236" t="s">
        <v>4</v>
      </c>
      <c r="N1118" s="236" t="s">
        <v>4</v>
      </c>
      <c r="O1118" s="236" t="s">
        <v>4</v>
      </c>
      <c r="P1118" s="236" t="s">
        <v>4</v>
      </c>
      <c r="Q1118" s="236" t="s">
        <v>4</v>
      </c>
      <c r="R1118" s="236" t="s">
        <v>4</v>
      </c>
      <c r="S1118" s="236" t="s">
        <v>4</v>
      </c>
      <c r="T1118" s="236" t="s">
        <v>4</v>
      </c>
      <c r="U1118" s="236" t="s">
        <v>4</v>
      </c>
      <c r="V1118" s="236" t="s">
        <v>4</v>
      </c>
      <c r="W1118" s="236" t="s">
        <v>4</v>
      </c>
      <c r="X1118" s="291">
        <v>92.180629087511676</v>
      </c>
      <c r="Y1118" s="236">
        <v>92.180629999999994</v>
      </c>
    </row>
    <row r="1119" spans="1:25">
      <c r="A1119" s="32" t="s">
        <v>23</v>
      </c>
      <c r="B1119" s="32" t="s">
        <v>32</v>
      </c>
      <c r="C1119" s="328" t="s">
        <v>2144</v>
      </c>
      <c r="D1119" s="235">
        <v>5.1425599999999996</v>
      </c>
      <c r="E1119" s="48" t="s">
        <v>1256</v>
      </c>
      <c r="F1119" s="48" t="s">
        <v>1246</v>
      </c>
      <c r="G1119" s="48" t="s">
        <v>1244</v>
      </c>
      <c r="H1119" s="48" t="s">
        <v>1242</v>
      </c>
      <c r="I1119" s="48" t="s">
        <v>1240</v>
      </c>
      <c r="J1119" s="236">
        <v>92.044521226882679</v>
      </c>
      <c r="K1119" s="236">
        <v>92.044520000000006</v>
      </c>
      <c r="L1119" s="236" t="s">
        <v>4</v>
      </c>
      <c r="M1119" s="236" t="s">
        <v>4</v>
      </c>
      <c r="N1119" s="236" t="s">
        <v>4</v>
      </c>
      <c r="O1119" s="236" t="s">
        <v>4</v>
      </c>
      <c r="P1119" s="236" t="s">
        <v>4</v>
      </c>
      <c r="Q1119" s="236" t="s">
        <v>4</v>
      </c>
      <c r="R1119" s="236" t="s">
        <v>4</v>
      </c>
      <c r="S1119" s="236" t="s">
        <v>4</v>
      </c>
      <c r="T1119" s="236" t="s">
        <v>4</v>
      </c>
      <c r="U1119" s="236" t="s">
        <v>4</v>
      </c>
      <c r="V1119" s="236" t="s">
        <v>4</v>
      </c>
      <c r="W1119" s="236" t="s">
        <v>4</v>
      </c>
      <c r="X1119" s="291">
        <v>92.044521226882679</v>
      </c>
      <c r="Y1119" s="236">
        <v>92.044520000000006</v>
      </c>
    </row>
    <row r="1120" spans="1:25">
      <c r="A1120" s="32" t="s">
        <v>13</v>
      </c>
      <c r="B1120" s="32" t="s">
        <v>4</v>
      </c>
      <c r="C1120" s="328" t="s">
        <v>1258</v>
      </c>
      <c r="D1120" s="235">
        <v>6</v>
      </c>
      <c r="E1120" s="48" t="s">
        <v>4</v>
      </c>
      <c r="F1120" s="48" t="s">
        <v>4</v>
      </c>
      <c r="G1120" s="48" t="s">
        <v>1258</v>
      </c>
      <c r="H1120" s="48" t="s">
        <v>1242</v>
      </c>
      <c r="I1120" s="48" t="s">
        <v>1240</v>
      </c>
      <c r="J1120" s="236" t="s">
        <v>4</v>
      </c>
      <c r="K1120" s="236" t="s">
        <v>4</v>
      </c>
      <c r="L1120" s="236" t="s">
        <v>4</v>
      </c>
      <c r="M1120" s="236" t="s">
        <v>4</v>
      </c>
      <c r="N1120" s="236" t="s">
        <v>4</v>
      </c>
      <c r="O1120" s="236" t="s">
        <v>4</v>
      </c>
      <c r="P1120" s="236">
        <v>110.51266712539996</v>
      </c>
      <c r="Q1120" s="236">
        <v>110.51267</v>
      </c>
      <c r="R1120" s="236" t="s">
        <v>4</v>
      </c>
      <c r="S1120" s="236" t="s">
        <v>4</v>
      </c>
      <c r="T1120" s="236" t="s">
        <v>4</v>
      </c>
      <c r="U1120" s="236" t="s">
        <v>4</v>
      </c>
      <c r="V1120" s="236" t="s">
        <v>4</v>
      </c>
      <c r="W1120" s="236" t="s">
        <v>4</v>
      </c>
      <c r="X1120" s="291">
        <v>110.51266712539996</v>
      </c>
      <c r="Y1120" s="236">
        <v>110.51267</v>
      </c>
    </row>
    <row r="1121" spans="1:25">
      <c r="A1121" s="32" t="s">
        <v>16</v>
      </c>
      <c r="B1121" s="32" t="s">
        <v>4</v>
      </c>
      <c r="C1121" s="328" t="s">
        <v>1260</v>
      </c>
      <c r="D1121" s="235">
        <v>6</v>
      </c>
      <c r="E1121" s="48" t="s">
        <v>4</v>
      </c>
      <c r="F1121" s="48" t="s">
        <v>1260</v>
      </c>
      <c r="G1121" s="48" t="s">
        <v>1258</v>
      </c>
      <c r="H1121" s="48" t="s">
        <v>1242</v>
      </c>
      <c r="I1121" s="48" t="s">
        <v>1240</v>
      </c>
      <c r="J1121" s="236" t="s">
        <v>4</v>
      </c>
      <c r="K1121" s="236" t="s">
        <v>4</v>
      </c>
      <c r="L1121" s="236" t="s">
        <v>4</v>
      </c>
      <c r="M1121" s="236" t="s">
        <v>4</v>
      </c>
      <c r="N1121" s="236">
        <v>110.51266712539996</v>
      </c>
      <c r="O1121" s="236">
        <v>110.51267</v>
      </c>
      <c r="P1121" s="236" t="s">
        <v>4</v>
      </c>
      <c r="Q1121" s="236" t="s">
        <v>4</v>
      </c>
      <c r="R1121" s="236" t="s">
        <v>4</v>
      </c>
      <c r="S1121" s="236" t="s">
        <v>4</v>
      </c>
      <c r="T1121" s="236" t="s">
        <v>4</v>
      </c>
      <c r="U1121" s="236" t="s">
        <v>4</v>
      </c>
      <c r="V1121" s="236" t="s">
        <v>4</v>
      </c>
      <c r="W1121" s="236" t="s">
        <v>4</v>
      </c>
      <c r="X1121" s="291">
        <v>110.51266712539996</v>
      </c>
      <c r="Y1121" s="236">
        <v>110.51267</v>
      </c>
    </row>
    <row r="1122" spans="1:25">
      <c r="A1122" s="32" t="s">
        <v>19</v>
      </c>
      <c r="B1122" s="32" t="s">
        <v>32</v>
      </c>
      <c r="C1122" s="328" t="s">
        <v>1261</v>
      </c>
      <c r="D1122" s="235">
        <v>6</v>
      </c>
      <c r="E1122" s="48" t="s">
        <v>1261</v>
      </c>
      <c r="F1122" s="48" t="s">
        <v>1260</v>
      </c>
      <c r="G1122" s="48" t="s">
        <v>1258</v>
      </c>
      <c r="H1122" s="48" t="s">
        <v>1242</v>
      </c>
      <c r="I1122" s="48" t="s">
        <v>1240</v>
      </c>
      <c r="J1122" s="236" t="s">
        <v>4</v>
      </c>
      <c r="K1122" s="236" t="s">
        <v>4</v>
      </c>
      <c r="L1122" s="236">
        <v>110.51266712539996</v>
      </c>
      <c r="M1122" s="236">
        <v>110.51267</v>
      </c>
      <c r="N1122" s="236" t="s">
        <v>4</v>
      </c>
      <c r="O1122" s="236" t="s">
        <v>4</v>
      </c>
      <c r="P1122" s="236" t="s">
        <v>4</v>
      </c>
      <c r="Q1122" s="236" t="s">
        <v>4</v>
      </c>
      <c r="R1122" s="236" t="s">
        <v>4</v>
      </c>
      <c r="S1122" s="236" t="s">
        <v>4</v>
      </c>
      <c r="T1122" s="236" t="s">
        <v>4</v>
      </c>
      <c r="U1122" s="236" t="s">
        <v>4</v>
      </c>
      <c r="V1122" s="236" t="s">
        <v>4</v>
      </c>
      <c r="W1122" s="236" t="s">
        <v>4</v>
      </c>
      <c r="X1122" s="291">
        <v>110.51266712539996</v>
      </c>
      <c r="Y1122" s="236">
        <v>110.51267</v>
      </c>
    </row>
    <row r="1123" spans="1:25">
      <c r="A1123" s="32" t="s">
        <v>23</v>
      </c>
      <c r="B1123" s="32" t="s">
        <v>32</v>
      </c>
      <c r="C1123" s="328" t="s">
        <v>1262</v>
      </c>
      <c r="D1123" s="235">
        <v>1.8171200000000001</v>
      </c>
      <c r="E1123" s="48" t="s">
        <v>1261</v>
      </c>
      <c r="F1123" s="48" t="s">
        <v>1260</v>
      </c>
      <c r="G1123" s="48" t="s">
        <v>1258</v>
      </c>
      <c r="H1123" s="48" t="s">
        <v>1242</v>
      </c>
      <c r="I1123" s="48" t="s">
        <v>1240</v>
      </c>
      <c r="J1123" s="236">
        <v>122.00212469879519</v>
      </c>
      <c r="K1123" s="236">
        <v>122.00212000000001</v>
      </c>
      <c r="L1123" s="236" t="s">
        <v>4</v>
      </c>
      <c r="M1123" s="236" t="s">
        <v>4</v>
      </c>
      <c r="N1123" s="236" t="s">
        <v>4</v>
      </c>
      <c r="O1123" s="236" t="s">
        <v>4</v>
      </c>
      <c r="P1123" s="236" t="s">
        <v>4</v>
      </c>
      <c r="Q1123" s="236" t="s">
        <v>4</v>
      </c>
      <c r="R1123" s="236" t="s">
        <v>4</v>
      </c>
      <c r="S1123" s="236" t="s">
        <v>4</v>
      </c>
      <c r="T1123" s="236" t="s">
        <v>4</v>
      </c>
      <c r="U1123" s="236" t="s">
        <v>4</v>
      </c>
      <c r="V1123" s="236" t="s">
        <v>4</v>
      </c>
      <c r="W1123" s="236" t="s">
        <v>4</v>
      </c>
      <c r="X1123" s="291">
        <v>122.00212469879519</v>
      </c>
      <c r="Y1123" s="236">
        <v>122.00212000000001</v>
      </c>
    </row>
    <row r="1124" spans="1:25">
      <c r="A1124" s="32" t="s">
        <v>23</v>
      </c>
      <c r="B1124" s="32" t="s">
        <v>32</v>
      </c>
      <c r="C1124" s="328" t="s">
        <v>1263</v>
      </c>
      <c r="D1124" s="235">
        <v>1.8171200000000001</v>
      </c>
      <c r="E1124" s="48" t="s">
        <v>1261</v>
      </c>
      <c r="F1124" s="48" t="s">
        <v>1260</v>
      </c>
      <c r="G1124" s="48" t="s">
        <v>1258</v>
      </c>
      <c r="H1124" s="48" t="s">
        <v>1242</v>
      </c>
      <c r="I1124" s="48" t="s">
        <v>1240</v>
      </c>
      <c r="J1124" s="236">
        <v>127.01002478165938</v>
      </c>
      <c r="K1124" s="236">
        <v>127.01002</v>
      </c>
      <c r="L1124" s="236" t="s">
        <v>4</v>
      </c>
      <c r="M1124" s="236" t="s">
        <v>4</v>
      </c>
      <c r="N1124" s="236" t="s">
        <v>4</v>
      </c>
      <c r="O1124" s="236" t="s">
        <v>4</v>
      </c>
      <c r="P1124" s="236" t="s">
        <v>4</v>
      </c>
      <c r="Q1124" s="236" t="s">
        <v>4</v>
      </c>
      <c r="R1124" s="236" t="s">
        <v>4</v>
      </c>
      <c r="S1124" s="236" t="s">
        <v>4</v>
      </c>
      <c r="T1124" s="236" t="s">
        <v>4</v>
      </c>
      <c r="U1124" s="236" t="s">
        <v>4</v>
      </c>
      <c r="V1124" s="236" t="s">
        <v>4</v>
      </c>
      <c r="W1124" s="236" t="s">
        <v>4</v>
      </c>
      <c r="X1124" s="291">
        <v>127.01002478165938</v>
      </c>
      <c r="Y1124" s="236">
        <v>127.01002</v>
      </c>
    </row>
    <row r="1125" spans="1:25">
      <c r="A1125" s="32" t="s">
        <v>23</v>
      </c>
      <c r="B1125" s="32" t="s">
        <v>32</v>
      </c>
      <c r="C1125" s="328" t="s">
        <v>1264</v>
      </c>
      <c r="D1125" s="235">
        <v>1.8171200000000001</v>
      </c>
      <c r="E1125" s="48" t="s">
        <v>1261</v>
      </c>
      <c r="F1125" s="48" t="s">
        <v>1260</v>
      </c>
      <c r="G1125" s="48" t="s">
        <v>1258</v>
      </c>
      <c r="H1125" s="48" t="s">
        <v>1242</v>
      </c>
      <c r="I1125" s="48" t="s">
        <v>1240</v>
      </c>
      <c r="J1125" s="236">
        <v>87.102533286713296</v>
      </c>
      <c r="K1125" s="236">
        <v>87.102530000000002</v>
      </c>
      <c r="L1125" s="236" t="s">
        <v>4</v>
      </c>
      <c r="M1125" s="236" t="s">
        <v>4</v>
      </c>
      <c r="N1125" s="236" t="s">
        <v>4</v>
      </c>
      <c r="O1125" s="236" t="s">
        <v>4</v>
      </c>
      <c r="P1125" s="236" t="s">
        <v>4</v>
      </c>
      <c r="Q1125" s="236" t="s">
        <v>4</v>
      </c>
      <c r="R1125" s="236" t="s">
        <v>4</v>
      </c>
      <c r="S1125" s="236" t="s">
        <v>4</v>
      </c>
      <c r="T1125" s="236" t="s">
        <v>4</v>
      </c>
      <c r="U1125" s="236" t="s">
        <v>4</v>
      </c>
      <c r="V1125" s="236" t="s">
        <v>4</v>
      </c>
      <c r="W1125" s="236" t="s">
        <v>4</v>
      </c>
      <c r="X1125" s="291">
        <v>87.102533286713296</v>
      </c>
      <c r="Y1125" s="236">
        <v>87.102530000000002</v>
      </c>
    </row>
    <row r="1126" spans="1:25">
      <c r="A1126" s="32" t="s">
        <v>13</v>
      </c>
      <c r="B1126" s="32" t="s">
        <v>4</v>
      </c>
      <c r="C1126" s="328" t="s">
        <v>1265</v>
      </c>
      <c r="D1126" s="235">
        <v>2</v>
      </c>
      <c r="E1126" s="48" t="s">
        <v>4</v>
      </c>
      <c r="F1126" s="48" t="s">
        <v>4</v>
      </c>
      <c r="G1126" s="48" t="s">
        <v>1265</v>
      </c>
      <c r="H1126" s="48" t="s">
        <v>1242</v>
      </c>
      <c r="I1126" s="48" t="s">
        <v>1240</v>
      </c>
      <c r="J1126" s="236" t="s">
        <v>4</v>
      </c>
      <c r="K1126" s="236" t="s">
        <v>4</v>
      </c>
      <c r="L1126" s="236" t="s">
        <v>4</v>
      </c>
      <c r="M1126" s="236" t="s">
        <v>4</v>
      </c>
      <c r="N1126" s="236" t="s">
        <v>4</v>
      </c>
      <c r="O1126" s="236" t="s">
        <v>4</v>
      </c>
      <c r="P1126" s="236">
        <v>99.289481621643802</v>
      </c>
      <c r="Q1126" s="236">
        <v>99.289479999999998</v>
      </c>
      <c r="R1126" s="236" t="s">
        <v>4</v>
      </c>
      <c r="S1126" s="236" t="s">
        <v>4</v>
      </c>
      <c r="T1126" s="236" t="s">
        <v>4</v>
      </c>
      <c r="U1126" s="236" t="s">
        <v>4</v>
      </c>
      <c r="V1126" s="236" t="s">
        <v>4</v>
      </c>
      <c r="W1126" s="236" t="s">
        <v>4</v>
      </c>
      <c r="X1126" s="291">
        <v>99.289481621643802</v>
      </c>
      <c r="Y1126" s="236">
        <v>99.289479999999998</v>
      </c>
    </row>
    <row r="1127" spans="1:25">
      <c r="A1127" s="32" t="s">
        <v>16</v>
      </c>
      <c r="B1127" s="32" t="s">
        <v>4</v>
      </c>
      <c r="C1127" s="328" t="s">
        <v>1267</v>
      </c>
      <c r="D1127" s="235">
        <v>2</v>
      </c>
      <c r="E1127" s="48" t="s">
        <v>4</v>
      </c>
      <c r="F1127" s="48" t="s">
        <v>1267</v>
      </c>
      <c r="G1127" s="48" t="s">
        <v>1265</v>
      </c>
      <c r="H1127" s="48" t="s">
        <v>1242</v>
      </c>
      <c r="I1127" s="48" t="s">
        <v>1240</v>
      </c>
      <c r="J1127" s="236" t="s">
        <v>4</v>
      </c>
      <c r="K1127" s="236" t="s">
        <v>4</v>
      </c>
      <c r="L1127" s="236" t="s">
        <v>4</v>
      </c>
      <c r="M1127" s="236" t="s">
        <v>4</v>
      </c>
      <c r="N1127" s="236">
        <v>99.289481621643802</v>
      </c>
      <c r="O1127" s="236">
        <v>99.289479999999998</v>
      </c>
      <c r="P1127" s="236" t="s">
        <v>4</v>
      </c>
      <c r="Q1127" s="236" t="s">
        <v>4</v>
      </c>
      <c r="R1127" s="236" t="s">
        <v>4</v>
      </c>
      <c r="S1127" s="236" t="s">
        <v>4</v>
      </c>
      <c r="T1127" s="236" t="s">
        <v>4</v>
      </c>
      <c r="U1127" s="236" t="s">
        <v>4</v>
      </c>
      <c r="V1127" s="236" t="s">
        <v>4</v>
      </c>
      <c r="W1127" s="236" t="s">
        <v>4</v>
      </c>
      <c r="X1127" s="291">
        <v>99.289481621643802</v>
      </c>
      <c r="Y1127" s="236">
        <v>99.289479999999998</v>
      </c>
    </row>
    <row r="1128" spans="1:25">
      <c r="A1128" s="32" t="s">
        <v>19</v>
      </c>
      <c r="B1128" s="32" t="s">
        <v>32</v>
      </c>
      <c r="C1128" s="328" t="s">
        <v>1268</v>
      </c>
      <c r="D1128" s="235">
        <v>2</v>
      </c>
      <c r="E1128" s="48" t="s">
        <v>1268</v>
      </c>
      <c r="F1128" s="48" t="s">
        <v>1267</v>
      </c>
      <c r="G1128" s="48" t="s">
        <v>1265</v>
      </c>
      <c r="H1128" s="48" t="s">
        <v>1242</v>
      </c>
      <c r="I1128" s="48" t="s">
        <v>1240</v>
      </c>
      <c r="J1128" s="236" t="s">
        <v>4</v>
      </c>
      <c r="K1128" s="236" t="s">
        <v>4</v>
      </c>
      <c r="L1128" s="236">
        <v>99.289481621643802</v>
      </c>
      <c r="M1128" s="236">
        <v>99.289479999999998</v>
      </c>
      <c r="N1128" s="236" t="s">
        <v>4</v>
      </c>
      <c r="O1128" s="236" t="s">
        <v>4</v>
      </c>
      <c r="P1128" s="236" t="s">
        <v>4</v>
      </c>
      <c r="Q1128" s="236" t="s">
        <v>4</v>
      </c>
      <c r="R1128" s="236" t="s">
        <v>4</v>
      </c>
      <c r="S1128" s="236" t="s">
        <v>4</v>
      </c>
      <c r="T1128" s="236" t="s">
        <v>4</v>
      </c>
      <c r="U1128" s="236" t="s">
        <v>4</v>
      </c>
      <c r="V1128" s="236" t="s">
        <v>4</v>
      </c>
      <c r="W1128" s="236" t="s">
        <v>4</v>
      </c>
      <c r="X1128" s="291">
        <v>99.289481621643802</v>
      </c>
      <c r="Y1128" s="236">
        <v>99.289479999999998</v>
      </c>
    </row>
    <row r="1129" spans="1:25">
      <c r="A1129" s="32" t="s">
        <v>23</v>
      </c>
      <c r="B1129" s="32" t="s">
        <v>32</v>
      </c>
      <c r="C1129" s="328" t="s">
        <v>1269</v>
      </c>
      <c r="D1129" s="235">
        <v>1.41421</v>
      </c>
      <c r="E1129" s="48" t="s">
        <v>1268</v>
      </c>
      <c r="F1129" s="48" t="s">
        <v>1267</v>
      </c>
      <c r="G1129" s="48" t="s">
        <v>1265</v>
      </c>
      <c r="H1129" s="48" t="s">
        <v>1242</v>
      </c>
      <c r="I1129" s="48" t="s">
        <v>1240</v>
      </c>
      <c r="J1129" s="236">
        <v>128.64880172400501</v>
      </c>
      <c r="K1129" s="236">
        <v>128.64879999999999</v>
      </c>
      <c r="L1129" s="236" t="s">
        <v>4</v>
      </c>
      <c r="M1129" s="236" t="s">
        <v>4</v>
      </c>
      <c r="N1129" s="236" t="s">
        <v>4</v>
      </c>
      <c r="O1129" s="236" t="s">
        <v>4</v>
      </c>
      <c r="P1129" s="236" t="s">
        <v>4</v>
      </c>
      <c r="Q1129" s="236" t="s">
        <v>4</v>
      </c>
      <c r="R1129" s="236" t="s">
        <v>4</v>
      </c>
      <c r="S1129" s="236" t="s">
        <v>4</v>
      </c>
      <c r="T1129" s="236" t="s">
        <v>4</v>
      </c>
      <c r="U1129" s="236" t="s">
        <v>4</v>
      </c>
      <c r="V1129" s="236" t="s">
        <v>4</v>
      </c>
      <c r="W1129" s="236" t="s">
        <v>4</v>
      </c>
      <c r="X1129" s="291">
        <v>128.64880172400501</v>
      </c>
      <c r="Y1129" s="236">
        <v>128.64879999999999</v>
      </c>
    </row>
    <row r="1130" spans="1:25">
      <c r="A1130" s="32" t="s">
        <v>23</v>
      </c>
      <c r="B1130" s="32" t="s">
        <v>32</v>
      </c>
      <c r="C1130" s="328" t="s">
        <v>1270</v>
      </c>
      <c r="D1130" s="235">
        <v>1.41421</v>
      </c>
      <c r="E1130" s="48" t="s">
        <v>1268</v>
      </c>
      <c r="F1130" s="48" t="s">
        <v>1267</v>
      </c>
      <c r="G1130" s="48" t="s">
        <v>1265</v>
      </c>
      <c r="H1130" s="48" t="s">
        <v>1242</v>
      </c>
      <c r="I1130" s="48" t="s">
        <v>1240</v>
      </c>
      <c r="J1130" s="236">
        <v>76.630338010021518</v>
      </c>
      <c r="K1130" s="236">
        <v>76.630340000000004</v>
      </c>
      <c r="L1130" s="236" t="s">
        <v>4</v>
      </c>
      <c r="M1130" s="236" t="s">
        <v>4</v>
      </c>
      <c r="N1130" s="236" t="s">
        <v>4</v>
      </c>
      <c r="O1130" s="236" t="s">
        <v>4</v>
      </c>
      <c r="P1130" s="236" t="s">
        <v>4</v>
      </c>
      <c r="Q1130" s="236" t="s">
        <v>4</v>
      </c>
      <c r="R1130" s="236" t="s">
        <v>4</v>
      </c>
      <c r="S1130" s="236" t="s">
        <v>4</v>
      </c>
      <c r="T1130" s="236" t="s">
        <v>4</v>
      </c>
      <c r="U1130" s="236" t="s">
        <v>4</v>
      </c>
      <c r="V1130" s="236" t="s">
        <v>4</v>
      </c>
      <c r="W1130" s="236" t="s">
        <v>4</v>
      </c>
      <c r="X1130" s="291">
        <v>76.630338010021518</v>
      </c>
      <c r="Y1130" s="236">
        <v>76.630340000000004</v>
      </c>
    </row>
    <row r="1131" spans="1:25">
      <c r="A1131" s="32" t="s">
        <v>10</v>
      </c>
      <c r="B1131" s="32" t="s">
        <v>4</v>
      </c>
      <c r="C1131" s="328" t="s">
        <v>1271</v>
      </c>
      <c r="D1131" s="235">
        <v>862</v>
      </c>
      <c r="E1131" s="48" t="s">
        <v>4</v>
      </c>
      <c r="F1131" s="48" t="s">
        <v>4</v>
      </c>
      <c r="G1131" s="48" t="s">
        <v>4</v>
      </c>
      <c r="H1131" s="48" t="s">
        <v>1271</v>
      </c>
      <c r="I1131" s="48" t="s">
        <v>1240</v>
      </c>
      <c r="J1131" s="236" t="s">
        <v>4</v>
      </c>
      <c r="K1131" s="236" t="s">
        <v>4</v>
      </c>
      <c r="L1131" s="236" t="s">
        <v>4</v>
      </c>
      <c r="M1131" s="236" t="s">
        <v>4</v>
      </c>
      <c r="N1131" s="236" t="s">
        <v>4</v>
      </c>
      <c r="O1131" s="236" t="s">
        <v>4</v>
      </c>
      <c r="P1131" s="236" t="s">
        <v>4</v>
      </c>
      <c r="Q1131" s="236" t="s">
        <v>4</v>
      </c>
      <c r="R1131" s="236">
        <v>98.326598015964919</v>
      </c>
      <c r="S1131" s="236">
        <v>98.326599999999999</v>
      </c>
      <c r="T1131" s="236" t="s">
        <v>4</v>
      </c>
      <c r="U1131" s="236" t="s">
        <v>4</v>
      </c>
      <c r="V1131" s="236" t="s">
        <v>4</v>
      </c>
      <c r="W1131" s="236" t="s">
        <v>4</v>
      </c>
      <c r="X1131" s="291">
        <v>98.326598015964919</v>
      </c>
      <c r="Y1131" s="236">
        <v>98.326599999999999</v>
      </c>
    </row>
    <row r="1132" spans="1:25">
      <c r="A1132" s="32" t="s">
        <v>13</v>
      </c>
      <c r="B1132" s="32" t="s">
        <v>4</v>
      </c>
      <c r="C1132" s="328" t="s">
        <v>1273</v>
      </c>
      <c r="D1132" s="235">
        <v>173</v>
      </c>
      <c r="E1132" s="48" t="s">
        <v>4</v>
      </c>
      <c r="F1132" s="48" t="s">
        <v>4</v>
      </c>
      <c r="G1132" s="48" t="s">
        <v>1273</v>
      </c>
      <c r="H1132" s="48" t="s">
        <v>1271</v>
      </c>
      <c r="I1132" s="48" t="s">
        <v>1240</v>
      </c>
      <c r="J1132" s="236" t="s">
        <v>4</v>
      </c>
      <c r="K1132" s="236" t="s">
        <v>4</v>
      </c>
      <c r="L1132" s="236" t="s">
        <v>4</v>
      </c>
      <c r="M1132" s="236" t="s">
        <v>4</v>
      </c>
      <c r="N1132" s="236" t="s">
        <v>4</v>
      </c>
      <c r="O1132" s="236" t="s">
        <v>4</v>
      </c>
      <c r="P1132" s="236">
        <v>89.537906411872385</v>
      </c>
      <c r="Q1132" s="236">
        <v>89.537909999999997</v>
      </c>
      <c r="R1132" s="236" t="s">
        <v>4</v>
      </c>
      <c r="S1132" s="236" t="s">
        <v>4</v>
      </c>
      <c r="T1132" s="236" t="s">
        <v>4</v>
      </c>
      <c r="U1132" s="236" t="s">
        <v>4</v>
      </c>
      <c r="V1132" s="236" t="s">
        <v>4</v>
      </c>
      <c r="W1132" s="236" t="s">
        <v>4</v>
      </c>
      <c r="X1132" s="291">
        <v>89.537906411872385</v>
      </c>
      <c r="Y1132" s="236">
        <v>89.537909999999997</v>
      </c>
    </row>
    <row r="1133" spans="1:25">
      <c r="A1133" s="32" t="s">
        <v>16</v>
      </c>
      <c r="B1133" s="32" t="s">
        <v>4</v>
      </c>
      <c r="C1133" s="328" t="s">
        <v>1275</v>
      </c>
      <c r="D1133" s="235">
        <v>173</v>
      </c>
      <c r="E1133" s="48" t="s">
        <v>4</v>
      </c>
      <c r="F1133" s="48" t="s">
        <v>1275</v>
      </c>
      <c r="G1133" s="48" t="s">
        <v>1273</v>
      </c>
      <c r="H1133" s="48" t="s">
        <v>1271</v>
      </c>
      <c r="I1133" s="48" t="s">
        <v>1240</v>
      </c>
      <c r="J1133" s="236" t="s">
        <v>4</v>
      </c>
      <c r="K1133" s="236" t="s">
        <v>4</v>
      </c>
      <c r="L1133" s="236" t="s">
        <v>4</v>
      </c>
      <c r="M1133" s="236" t="s">
        <v>4</v>
      </c>
      <c r="N1133" s="236">
        <v>89.537906411872385</v>
      </c>
      <c r="O1133" s="236">
        <v>89.537909999999997</v>
      </c>
      <c r="P1133" s="236" t="s">
        <v>4</v>
      </c>
      <c r="Q1133" s="236" t="s">
        <v>4</v>
      </c>
      <c r="R1133" s="236" t="s">
        <v>4</v>
      </c>
      <c r="S1133" s="236" t="s">
        <v>4</v>
      </c>
      <c r="T1133" s="236" t="s">
        <v>4</v>
      </c>
      <c r="U1133" s="236" t="s">
        <v>4</v>
      </c>
      <c r="V1133" s="236" t="s">
        <v>4</v>
      </c>
      <c r="W1133" s="236" t="s">
        <v>4</v>
      </c>
      <c r="X1133" s="291">
        <v>89.537906411872385</v>
      </c>
      <c r="Y1133" s="236">
        <v>89.537909999999997</v>
      </c>
    </row>
    <row r="1134" spans="1:25">
      <c r="A1134" s="32" t="s">
        <v>19</v>
      </c>
      <c r="B1134" s="32" t="s">
        <v>32</v>
      </c>
      <c r="C1134" s="328" t="s">
        <v>1277</v>
      </c>
      <c r="D1134" s="235">
        <v>120</v>
      </c>
      <c r="E1134" s="48" t="s">
        <v>1277</v>
      </c>
      <c r="F1134" s="48" t="s">
        <v>1275</v>
      </c>
      <c r="G1134" s="48" t="s">
        <v>1273</v>
      </c>
      <c r="H1134" s="48" t="s">
        <v>1271</v>
      </c>
      <c r="I1134" s="48" t="s">
        <v>1240</v>
      </c>
      <c r="J1134" s="236" t="s">
        <v>4</v>
      </c>
      <c r="K1134" s="236" t="s">
        <v>4</v>
      </c>
      <c r="L1134" s="236">
        <v>86.106738958165863</v>
      </c>
      <c r="M1134" s="236">
        <v>86.106740000000002</v>
      </c>
      <c r="N1134" s="236" t="s">
        <v>4</v>
      </c>
      <c r="O1134" s="236" t="s">
        <v>4</v>
      </c>
      <c r="P1134" s="236" t="s">
        <v>4</v>
      </c>
      <c r="Q1134" s="236" t="s">
        <v>4</v>
      </c>
      <c r="R1134" s="236" t="s">
        <v>4</v>
      </c>
      <c r="S1134" s="236" t="s">
        <v>4</v>
      </c>
      <c r="T1134" s="236" t="s">
        <v>4</v>
      </c>
      <c r="U1134" s="236" t="s">
        <v>4</v>
      </c>
      <c r="V1134" s="236" t="s">
        <v>4</v>
      </c>
      <c r="W1134" s="236" t="s">
        <v>4</v>
      </c>
      <c r="X1134" s="291">
        <v>86.106738958165863</v>
      </c>
      <c r="Y1134" s="236">
        <v>86.106740000000002</v>
      </c>
    </row>
    <row r="1135" spans="1:25">
      <c r="A1135" s="32" t="s">
        <v>23</v>
      </c>
      <c r="B1135" s="32" t="s">
        <v>32</v>
      </c>
      <c r="C1135" s="328" t="s">
        <v>1278</v>
      </c>
      <c r="D1135" s="235">
        <v>4.9324199999999996</v>
      </c>
      <c r="E1135" s="48" t="s">
        <v>1277</v>
      </c>
      <c r="F1135" s="48" t="s">
        <v>1275</v>
      </c>
      <c r="G1135" s="48" t="s">
        <v>1273</v>
      </c>
      <c r="H1135" s="48" t="s">
        <v>1271</v>
      </c>
      <c r="I1135" s="48" t="s">
        <v>1240</v>
      </c>
      <c r="J1135" s="236">
        <v>86.028510410834855</v>
      </c>
      <c r="K1135" s="236">
        <v>86.028509999999997</v>
      </c>
      <c r="L1135" s="236" t="s">
        <v>4</v>
      </c>
      <c r="M1135" s="236" t="s">
        <v>4</v>
      </c>
      <c r="N1135" s="236" t="s">
        <v>4</v>
      </c>
      <c r="O1135" s="236" t="s">
        <v>4</v>
      </c>
      <c r="P1135" s="236" t="s">
        <v>4</v>
      </c>
      <c r="Q1135" s="236" t="s">
        <v>4</v>
      </c>
      <c r="R1135" s="236" t="s">
        <v>4</v>
      </c>
      <c r="S1135" s="236" t="s">
        <v>4</v>
      </c>
      <c r="T1135" s="236" t="s">
        <v>4</v>
      </c>
      <c r="U1135" s="236" t="s">
        <v>4</v>
      </c>
      <c r="V1135" s="236" t="s">
        <v>4</v>
      </c>
      <c r="W1135" s="236" t="s">
        <v>4</v>
      </c>
      <c r="X1135" s="291">
        <v>86.028510410834855</v>
      </c>
      <c r="Y1135" s="236">
        <v>86.028509999999997</v>
      </c>
    </row>
    <row r="1136" spans="1:25">
      <c r="A1136" s="32" t="s">
        <v>23</v>
      </c>
      <c r="B1136" s="32" t="s">
        <v>32</v>
      </c>
      <c r="C1136" s="328" t="s">
        <v>1279</v>
      </c>
      <c r="D1136" s="235">
        <v>4.9324199999999996</v>
      </c>
      <c r="E1136" s="48" t="s">
        <v>1277</v>
      </c>
      <c r="F1136" s="48" t="s">
        <v>1275</v>
      </c>
      <c r="G1136" s="48" t="s">
        <v>1273</v>
      </c>
      <c r="H1136" s="48" t="s">
        <v>1271</v>
      </c>
      <c r="I1136" s="48" t="s">
        <v>1240</v>
      </c>
      <c r="J1136" s="236">
        <v>80.22666524344136</v>
      </c>
      <c r="K1136" s="236">
        <v>80.226669999999999</v>
      </c>
      <c r="L1136" s="236" t="s">
        <v>4</v>
      </c>
      <c r="M1136" s="236" t="s">
        <v>4</v>
      </c>
      <c r="N1136" s="236" t="s">
        <v>4</v>
      </c>
      <c r="O1136" s="236" t="s">
        <v>4</v>
      </c>
      <c r="P1136" s="236" t="s">
        <v>4</v>
      </c>
      <c r="Q1136" s="236" t="s">
        <v>4</v>
      </c>
      <c r="R1136" s="236" t="s">
        <v>4</v>
      </c>
      <c r="S1136" s="236" t="s">
        <v>4</v>
      </c>
      <c r="T1136" s="236" t="s">
        <v>4</v>
      </c>
      <c r="U1136" s="236" t="s">
        <v>4</v>
      </c>
      <c r="V1136" s="236" t="s">
        <v>4</v>
      </c>
      <c r="W1136" s="236" t="s">
        <v>4</v>
      </c>
      <c r="X1136" s="291">
        <v>80.22666524344136</v>
      </c>
      <c r="Y1136" s="236">
        <v>80.226669999999999</v>
      </c>
    </row>
    <row r="1137" spans="1:25">
      <c r="A1137" s="32" t="s">
        <v>23</v>
      </c>
      <c r="B1137" s="32" t="s">
        <v>32</v>
      </c>
      <c r="C1137" s="328" t="s">
        <v>1280</v>
      </c>
      <c r="D1137" s="235">
        <v>4.9324199999999996</v>
      </c>
      <c r="E1137" s="48" t="s">
        <v>1277</v>
      </c>
      <c r="F1137" s="48" t="s">
        <v>1275</v>
      </c>
      <c r="G1137" s="48" t="s">
        <v>1273</v>
      </c>
      <c r="H1137" s="48" t="s">
        <v>1271</v>
      </c>
      <c r="I1137" s="48" t="s">
        <v>1240</v>
      </c>
      <c r="J1137" s="236">
        <v>92.501820957726764</v>
      </c>
      <c r="K1137" s="236">
        <v>92.501819999999995</v>
      </c>
      <c r="L1137" s="236" t="s">
        <v>4</v>
      </c>
      <c r="M1137" s="236" t="s">
        <v>4</v>
      </c>
      <c r="N1137" s="236" t="s">
        <v>4</v>
      </c>
      <c r="O1137" s="236" t="s">
        <v>4</v>
      </c>
      <c r="P1137" s="236" t="s">
        <v>4</v>
      </c>
      <c r="Q1137" s="236" t="s">
        <v>4</v>
      </c>
      <c r="R1137" s="236" t="s">
        <v>4</v>
      </c>
      <c r="S1137" s="236" t="s">
        <v>4</v>
      </c>
      <c r="T1137" s="236" t="s">
        <v>4</v>
      </c>
      <c r="U1137" s="236" t="s">
        <v>4</v>
      </c>
      <c r="V1137" s="236" t="s">
        <v>4</v>
      </c>
      <c r="W1137" s="236" t="s">
        <v>4</v>
      </c>
      <c r="X1137" s="291">
        <v>92.501820957726764</v>
      </c>
      <c r="Y1137" s="236">
        <v>92.501819999999995</v>
      </c>
    </row>
    <row r="1138" spans="1:25">
      <c r="A1138" s="32" t="s">
        <v>19</v>
      </c>
      <c r="B1138" s="32" t="s">
        <v>32</v>
      </c>
      <c r="C1138" s="328" t="s">
        <v>1281</v>
      </c>
      <c r="D1138" s="235">
        <v>32</v>
      </c>
      <c r="E1138" s="48" t="s">
        <v>1281</v>
      </c>
      <c r="F1138" s="48" t="s">
        <v>1275</v>
      </c>
      <c r="G1138" s="48" t="s">
        <v>1273</v>
      </c>
      <c r="H1138" s="48" t="s">
        <v>1271</v>
      </c>
      <c r="I1138" s="48" t="s">
        <v>1240</v>
      </c>
      <c r="J1138" s="236" t="s">
        <v>4</v>
      </c>
      <c r="K1138" s="236" t="s">
        <v>4</v>
      </c>
      <c r="L1138" s="236">
        <v>100.57637516055726</v>
      </c>
      <c r="M1138" s="236">
        <v>100.57638</v>
      </c>
      <c r="N1138" s="236" t="s">
        <v>4</v>
      </c>
      <c r="O1138" s="236" t="s">
        <v>4</v>
      </c>
      <c r="P1138" s="236" t="s">
        <v>4</v>
      </c>
      <c r="Q1138" s="236" t="s">
        <v>4</v>
      </c>
      <c r="R1138" s="236" t="s">
        <v>4</v>
      </c>
      <c r="S1138" s="236" t="s">
        <v>4</v>
      </c>
      <c r="T1138" s="236" t="s">
        <v>4</v>
      </c>
      <c r="U1138" s="236" t="s">
        <v>4</v>
      </c>
      <c r="V1138" s="236" t="s">
        <v>4</v>
      </c>
      <c r="W1138" s="236" t="s">
        <v>4</v>
      </c>
      <c r="X1138" s="291">
        <v>100.57637516055726</v>
      </c>
      <c r="Y1138" s="236">
        <v>100.57638</v>
      </c>
    </row>
    <row r="1139" spans="1:25">
      <c r="A1139" s="32" t="s">
        <v>23</v>
      </c>
      <c r="B1139" s="32" t="s">
        <v>32</v>
      </c>
      <c r="C1139" s="328" t="s">
        <v>1282</v>
      </c>
      <c r="D1139" s="235">
        <v>5.6568500000000004</v>
      </c>
      <c r="E1139" s="48" t="s">
        <v>1281</v>
      </c>
      <c r="F1139" s="48" t="s">
        <v>1275</v>
      </c>
      <c r="G1139" s="48" t="s">
        <v>1273</v>
      </c>
      <c r="H1139" s="48" t="s">
        <v>1271</v>
      </c>
      <c r="I1139" s="48" t="s">
        <v>1240</v>
      </c>
      <c r="J1139" s="236">
        <v>100</v>
      </c>
      <c r="K1139" s="236">
        <v>100</v>
      </c>
      <c r="L1139" s="236" t="s">
        <v>4</v>
      </c>
      <c r="M1139" s="236" t="s">
        <v>4</v>
      </c>
      <c r="N1139" s="236" t="s">
        <v>4</v>
      </c>
      <c r="O1139" s="236" t="s">
        <v>4</v>
      </c>
      <c r="P1139" s="236" t="s">
        <v>4</v>
      </c>
      <c r="Q1139" s="236" t="s">
        <v>4</v>
      </c>
      <c r="R1139" s="236" t="s">
        <v>4</v>
      </c>
      <c r="S1139" s="236" t="s">
        <v>4</v>
      </c>
      <c r="T1139" s="236" t="s">
        <v>4</v>
      </c>
      <c r="U1139" s="236" t="s">
        <v>4</v>
      </c>
      <c r="V1139" s="236" t="s">
        <v>4</v>
      </c>
      <c r="W1139" s="236" t="s">
        <v>4</v>
      </c>
      <c r="X1139" s="291">
        <v>100</v>
      </c>
      <c r="Y1139" s="236">
        <v>100</v>
      </c>
    </row>
    <row r="1140" spans="1:25">
      <c r="A1140" s="32" t="s">
        <v>23</v>
      </c>
      <c r="B1140" s="32" t="s">
        <v>32</v>
      </c>
      <c r="C1140" s="328" t="s">
        <v>1283</v>
      </c>
      <c r="D1140" s="235">
        <v>5.6568500000000004</v>
      </c>
      <c r="E1140" s="48" t="s">
        <v>1281</v>
      </c>
      <c r="F1140" s="48" t="s">
        <v>1275</v>
      </c>
      <c r="G1140" s="48" t="s">
        <v>1273</v>
      </c>
      <c r="H1140" s="48" t="s">
        <v>1271</v>
      </c>
      <c r="I1140" s="48" t="s">
        <v>1240</v>
      </c>
      <c r="J1140" s="236">
        <v>101.15607240437159</v>
      </c>
      <c r="K1140" s="236">
        <v>101.15607</v>
      </c>
      <c r="L1140" s="236" t="s">
        <v>4</v>
      </c>
      <c r="M1140" s="236" t="s">
        <v>4</v>
      </c>
      <c r="N1140" s="236" t="s">
        <v>4</v>
      </c>
      <c r="O1140" s="236" t="s">
        <v>4</v>
      </c>
      <c r="P1140" s="236" t="s">
        <v>4</v>
      </c>
      <c r="Q1140" s="236" t="s">
        <v>4</v>
      </c>
      <c r="R1140" s="236" t="s">
        <v>4</v>
      </c>
      <c r="S1140" s="236" t="s">
        <v>4</v>
      </c>
      <c r="T1140" s="236" t="s">
        <v>4</v>
      </c>
      <c r="U1140" s="236" t="s">
        <v>4</v>
      </c>
      <c r="V1140" s="236" t="s">
        <v>4</v>
      </c>
      <c r="W1140" s="236" t="s">
        <v>4</v>
      </c>
      <c r="X1140" s="291">
        <v>101.15607240437159</v>
      </c>
      <c r="Y1140" s="236">
        <v>101.15607</v>
      </c>
    </row>
    <row r="1141" spans="1:25">
      <c r="A1141" s="32" t="s">
        <v>19</v>
      </c>
      <c r="B1141" s="32" t="s">
        <v>32</v>
      </c>
      <c r="C1141" s="328" t="s">
        <v>1284</v>
      </c>
      <c r="D1141" s="235">
        <v>19</v>
      </c>
      <c r="E1141" s="48" t="s">
        <v>1284</v>
      </c>
      <c r="F1141" s="48" t="s">
        <v>1275</v>
      </c>
      <c r="G1141" s="48" t="s">
        <v>1273</v>
      </c>
      <c r="H1141" s="48" t="s">
        <v>1271</v>
      </c>
      <c r="I1141" s="48" t="s">
        <v>1240</v>
      </c>
      <c r="J1141" s="236" t="s">
        <v>4</v>
      </c>
      <c r="K1141" s="236" t="s">
        <v>4</v>
      </c>
      <c r="L1141" s="236">
        <v>91.175287703063461</v>
      </c>
      <c r="M1141" s="236">
        <v>91.175290000000004</v>
      </c>
      <c r="N1141" s="236" t="s">
        <v>4</v>
      </c>
      <c r="O1141" s="236" t="s">
        <v>4</v>
      </c>
      <c r="P1141" s="236" t="s">
        <v>4</v>
      </c>
      <c r="Q1141" s="236" t="s">
        <v>4</v>
      </c>
      <c r="R1141" s="236" t="s">
        <v>4</v>
      </c>
      <c r="S1141" s="236" t="s">
        <v>4</v>
      </c>
      <c r="T1141" s="236" t="s">
        <v>4</v>
      </c>
      <c r="U1141" s="236" t="s">
        <v>4</v>
      </c>
      <c r="V1141" s="236" t="s">
        <v>4</v>
      </c>
      <c r="W1141" s="236" t="s">
        <v>4</v>
      </c>
      <c r="X1141" s="291">
        <v>91.175287703063461</v>
      </c>
      <c r="Y1141" s="236">
        <v>91.175290000000004</v>
      </c>
    </row>
    <row r="1142" spans="1:25">
      <c r="A1142" s="32" t="s">
        <v>23</v>
      </c>
      <c r="B1142" s="32" t="s">
        <v>32</v>
      </c>
      <c r="C1142" s="328" t="s">
        <v>1285</v>
      </c>
      <c r="D1142" s="235">
        <v>1.3423799999999999</v>
      </c>
      <c r="E1142" s="48" t="s">
        <v>1284</v>
      </c>
      <c r="F1142" s="48" t="s">
        <v>1275</v>
      </c>
      <c r="G1142" s="48" t="s">
        <v>1273</v>
      </c>
      <c r="H1142" s="48" t="s">
        <v>1271</v>
      </c>
      <c r="I1142" s="48" t="s">
        <v>1240</v>
      </c>
      <c r="J1142" s="236">
        <v>112.26049572740303</v>
      </c>
      <c r="K1142" s="236">
        <v>112.26049999999999</v>
      </c>
      <c r="L1142" s="236" t="s">
        <v>4</v>
      </c>
      <c r="M1142" s="236" t="s">
        <v>4</v>
      </c>
      <c r="N1142" s="236" t="s">
        <v>4</v>
      </c>
      <c r="O1142" s="236" t="s">
        <v>4</v>
      </c>
      <c r="P1142" s="236" t="s">
        <v>4</v>
      </c>
      <c r="Q1142" s="236" t="s">
        <v>4</v>
      </c>
      <c r="R1142" s="236" t="s">
        <v>4</v>
      </c>
      <c r="S1142" s="236" t="s">
        <v>4</v>
      </c>
      <c r="T1142" s="236" t="s">
        <v>4</v>
      </c>
      <c r="U1142" s="236" t="s">
        <v>4</v>
      </c>
      <c r="V1142" s="236" t="s">
        <v>4</v>
      </c>
      <c r="W1142" s="236" t="s">
        <v>4</v>
      </c>
      <c r="X1142" s="291">
        <v>112.26049572740303</v>
      </c>
      <c r="Y1142" s="236">
        <v>112.26049999999999</v>
      </c>
    </row>
    <row r="1143" spans="1:25">
      <c r="A1143" s="32" t="s">
        <v>23</v>
      </c>
      <c r="B1143" s="32" t="s">
        <v>32</v>
      </c>
      <c r="C1143" s="328" t="s">
        <v>1286</v>
      </c>
      <c r="D1143" s="235">
        <v>1.3423799999999999</v>
      </c>
      <c r="E1143" s="48" t="s">
        <v>1284</v>
      </c>
      <c r="F1143" s="48" t="s">
        <v>1275</v>
      </c>
      <c r="G1143" s="48" t="s">
        <v>1273</v>
      </c>
      <c r="H1143" s="48" t="s">
        <v>1271</v>
      </c>
      <c r="I1143" s="48" t="s">
        <v>1240</v>
      </c>
      <c r="J1143" s="236">
        <v>78.745967850557676</v>
      </c>
      <c r="K1143" s="236">
        <v>78.74597</v>
      </c>
      <c r="L1143" s="236" t="s">
        <v>4</v>
      </c>
      <c r="M1143" s="236" t="s">
        <v>4</v>
      </c>
      <c r="N1143" s="236" t="s">
        <v>4</v>
      </c>
      <c r="O1143" s="236" t="s">
        <v>4</v>
      </c>
      <c r="P1143" s="236" t="s">
        <v>4</v>
      </c>
      <c r="Q1143" s="236" t="s">
        <v>4</v>
      </c>
      <c r="R1143" s="236" t="s">
        <v>4</v>
      </c>
      <c r="S1143" s="236" t="s">
        <v>4</v>
      </c>
      <c r="T1143" s="236" t="s">
        <v>4</v>
      </c>
      <c r="U1143" s="236" t="s">
        <v>4</v>
      </c>
      <c r="V1143" s="236" t="s">
        <v>4</v>
      </c>
      <c r="W1143" s="236" t="s">
        <v>4</v>
      </c>
      <c r="X1143" s="291">
        <v>78.745967850557676</v>
      </c>
      <c r="Y1143" s="236">
        <v>78.74597</v>
      </c>
    </row>
    <row r="1144" spans="1:25">
      <c r="A1144" s="32" t="s">
        <v>23</v>
      </c>
      <c r="B1144" s="32" t="s">
        <v>32</v>
      </c>
      <c r="C1144" s="328" t="s">
        <v>1287</v>
      </c>
      <c r="D1144" s="235">
        <v>1.3423799999999999</v>
      </c>
      <c r="E1144" s="48" t="s">
        <v>1284</v>
      </c>
      <c r="F1144" s="48" t="s">
        <v>1275</v>
      </c>
      <c r="G1144" s="48" t="s">
        <v>1273</v>
      </c>
      <c r="H1144" s="48" t="s">
        <v>1271</v>
      </c>
      <c r="I1144" s="48" t="s">
        <v>1240</v>
      </c>
      <c r="J1144" s="236">
        <v>96.795112140057483</v>
      </c>
      <c r="K1144" s="236">
        <v>96.795109999999994</v>
      </c>
      <c r="L1144" s="236" t="s">
        <v>4</v>
      </c>
      <c r="M1144" s="236" t="s">
        <v>4</v>
      </c>
      <c r="N1144" s="236" t="s">
        <v>4</v>
      </c>
      <c r="O1144" s="236" t="s">
        <v>4</v>
      </c>
      <c r="P1144" s="236" t="s">
        <v>4</v>
      </c>
      <c r="Q1144" s="236" t="s">
        <v>4</v>
      </c>
      <c r="R1144" s="236" t="s">
        <v>4</v>
      </c>
      <c r="S1144" s="236" t="s">
        <v>4</v>
      </c>
      <c r="T1144" s="236" t="s">
        <v>4</v>
      </c>
      <c r="U1144" s="236" t="s">
        <v>4</v>
      </c>
      <c r="V1144" s="236" t="s">
        <v>4</v>
      </c>
      <c r="W1144" s="236" t="s">
        <v>4</v>
      </c>
      <c r="X1144" s="291">
        <v>96.795112140057483</v>
      </c>
      <c r="Y1144" s="236">
        <v>96.795109999999994</v>
      </c>
    </row>
    <row r="1145" spans="1:25">
      <c r="A1145" s="32" t="s">
        <v>23</v>
      </c>
      <c r="B1145" s="32" t="s">
        <v>32</v>
      </c>
      <c r="C1145" s="328" t="s">
        <v>1288</v>
      </c>
      <c r="D1145" s="235">
        <v>1.3423799999999999</v>
      </c>
      <c r="E1145" s="48" t="s">
        <v>1284</v>
      </c>
      <c r="F1145" s="48" t="s">
        <v>1275</v>
      </c>
      <c r="G1145" s="48" t="s">
        <v>1273</v>
      </c>
      <c r="H1145" s="48" t="s">
        <v>1271</v>
      </c>
      <c r="I1145" s="48" t="s">
        <v>1240</v>
      </c>
      <c r="J1145" s="236">
        <v>105.0445718125344</v>
      </c>
      <c r="K1145" s="236">
        <v>105.04456999999999</v>
      </c>
      <c r="L1145" s="236" t="s">
        <v>4</v>
      </c>
      <c r="M1145" s="236" t="s">
        <v>4</v>
      </c>
      <c r="N1145" s="236" t="s">
        <v>4</v>
      </c>
      <c r="O1145" s="236" t="s">
        <v>4</v>
      </c>
      <c r="P1145" s="236" t="s">
        <v>4</v>
      </c>
      <c r="Q1145" s="236" t="s">
        <v>4</v>
      </c>
      <c r="R1145" s="236" t="s">
        <v>4</v>
      </c>
      <c r="S1145" s="236" t="s">
        <v>4</v>
      </c>
      <c r="T1145" s="236" t="s">
        <v>4</v>
      </c>
      <c r="U1145" s="236" t="s">
        <v>4</v>
      </c>
      <c r="V1145" s="236" t="s">
        <v>4</v>
      </c>
      <c r="W1145" s="236" t="s">
        <v>4</v>
      </c>
      <c r="X1145" s="291">
        <v>105.0445718125344</v>
      </c>
      <c r="Y1145" s="236">
        <v>105.04456999999999</v>
      </c>
    </row>
    <row r="1146" spans="1:25">
      <c r="A1146" s="32" t="s">
        <v>23</v>
      </c>
      <c r="B1146" s="32" t="s">
        <v>32</v>
      </c>
      <c r="C1146" s="328" t="s">
        <v>1289</v>
      </c>
      <c r="D1146" s="235">
        <v>1.3423799999999999</v>
      </c>
      <c r="E1146" s="48" t="s">
        <v>1284</v>
      </c>
      <c r="F1146" s="48" t="s">
        <v>1275</v>
      </c>
      <c r="G1146" s="48" t="s">
        <v>1273</v>
      </c>
      <c r="H1146" s="48" t="s">
        <v>1271</v>
      </c>
      <c r="I1146" s="48" t="s">
        <v>1240</v>
      </c>
      <c r="J1146" s="236">
        <v>91.888195659225943</v>
      </c>
      <c r="K1146" s="236">
        <v>91.888199999999998</v>
      </c>
      <c r="L1146" s="236" t="s">
        <v>4</v>
      </c>
      <c r="M1146" s="236" t="s">
        <v>4</v>
      </c>
      <c r="N1146" s="236" t="s">
        <v>4</v>
      </c>
      <c r="O1146" s="236" t="s">
        <v>4</v>
      </c>
      <c r="P1146" s="236" t="s">
        <v>4</v>
      </c>
      <c r="Q1146" s="236" t="s">
        <v>4</v>
      </c>
      <c r="R1146" s="236" t="s">
        <v>4</v>
      </c>
      <c r="S1146" s="236" t="s">
        <v>4</v>
      </c>
      <c r="T1146" s="236" t="s">
        <v>4</v>
      </c>
      <c r="U1146" s="236" t="s">
        <v>4</v>
      </c>
      <c r="V1146" s="236" t="s">
        <v>4</v>
      </c>
      <c r="W1146" s="236" t="s">
        <v>4</v>
      </c>
      <c r="X1146" s="291">
        <v>91.888195659225943</v>
      </c>
      <c r="Y1146" s="236">
        <v>91.888199999999998</v>
      </c>
    </row>
    <row r="1147" spans="1:25">
      <c r="A1147" s="32" t="s">
        <v>23</v>
      </c>
      <c r="B1147" s="32" t="s">
        <v>32</v>
      </c>
      <c r="C1147" s="328" t="s">
        <v>1290</v>
      </c>
      <c r="D1147" s="235">
        <v>1.3423799999999999</v>
      </c>
      <c r="E1147" s="48" t="s">
        <v>1284</v>
      </c>
      <c r="F1147" s="48" t="s">
        <v>1275</v>
      </c>
      <c r="G1147" s="48" t="s">
        <v>1273</v>
      </c>
      <c r="H1147" s="48" t="s">
        <v>1271</v>
      </c>
      <c r="I1147" s="48" t="s">
        <v>1240</v>
      </c>
      <c r="J1147" s="236">
        <v>93.333336551724145</v>
      </c>
      <c r="K1147" s="236">
        <v>93.333340000000007</v>
      </c>
      <c r="L1147" s="236" t="s">
        <v>4</v>
      </c>
      <c r="M1147" s="236" t="s">
        <v>4</v>
      </c>
      <c r="N1147" s="236" t="s">
        <v>4</v>
      </c>
      <c r="O1147" s="236" t="s">
        <v>4</v>
      </c>
      <c r="P1147" s="236" t="s">
        <v>4</v>
      </c>
      <c r="Q1147" s="236" t="s">
        <v>4</v>
      </c>
      <c r="R1147" s="236" t="s">
        <v>4</v>
      </c>
      <c r="S1147" s="236" t="s">
        <v>4</v>
      </c>
      <c r="T1147" s="236" t="s">
        <v>4</v>
      </c>
      <c r="U1147" s="236" t="s">
        <v>4</v>
      </c>
      <c r="V1147" s="236" t="s">
        <v>4</v>
      </c>
      <c r="W1147" s="236" t="s">
        <v>4</v>
      </c>
      <c r="X1147" s="291">
        <v>93.333336551724145</v>
      </c>
      <c r="Y1147" s="236">
        <v>93.333340000000007</v>
      </c>
    </row>
    <row r="1148" spans="1:25">
      <c r="A1148" s="32" t="s">
        <v>23</v>
      </c>
      <c r="B1148" s="32" t="s">
        <v>32</v>
      </c>
      <c r="C1148" s="328" t="s">
        <v>1291</v>
      </c>
      <c r="D1148" s="235">
        <v>1.3423799999999999</v>
      </c>
      <c r="E1148" s="48" t="s">
        <v>1284</v>
      </c>
      <c r="F1148" s="48" t="s">
        <v>1275</v>
      </c>
      <c r="G1148" s="48" t="s">
        <v>1273</v>
      </c>
      <c r="H1148" s="48" t="s">
        <v>1271</v>
      </c>
      <c r="I1148" s="48" t="s">
        <v>1240</v>
      </c>
      <c r="J1148" s="236">
        <v>86.363636949152536</v>
      </c>
      <c r="K1148" s="236">
        <v>86.363640000000004</v>
      </c>
      <c r="L1148" s="236" t="s">
        <v>4</v>
      </c>
      <c r="M1148" s="236" t="s">
        <v>4</v>
      </c>
      <c r="N1148" s="236" t="s">
        <v>4</v>
      </c>
      <c r="O1148" s="236" t="s">
        <v>4</v>
      </c>
      <c r="P1148" s="236" t="s">
        <v>4</v>
      </c>
      <c r="Q1148" s="236" t="s">
        <v>4</v>
      </c>
      <c r="R1148" s="236" t="s">
        <v>4</v>
      </c>
      <c r="S1148" s="236" t="s">
        <v>4</v>
      </c>
      <c r="T1148" s="236" t="s">
        <v>4</v>
      </c>
      <c r="U1148" s="236" t="s">
        <v>4</v>
      </c>
      <c r="V1148" s="236" t="s">
        <v>4</v>
      </c>
      <c r="W1148" s="236" t="s">
        <v>4</v>
      </c>
      <c r="X1148" s="291">
        <v>86.363636949152536</v>
      </c>
      <c r="Y1148" s="236">
        <v>86.363640000000004</v>
      </c>
    </row>
    <row r="1149" spans="1:25">
      <c r="A1149" s="32" t="s">
        <v>23</v>
      </c>
      <c r="B1149" s="32" t="s">
        <v>32</v>
      </c>
      <c r="C1149" s="328" t="s">
        <v>1292</v>
      </c>
      <c r="D1149" s="235">
        <v>1.3423799999999999</v>
      </c>
      <c r="E1149" s="48" t="s">
        <v>1284</v>
      </c>
      <c r="F1149" s="48" t="s">
        <v>1275</v>
      </c>
      <c r="G1149" s="48" t="s">
        <v>1273</v>
      </c>
      <c r="H1149" s="48" t="s">
        <v>1271</v>
      </c>
      <c r="I1149" s="48" t="s">
        <v>1240</v>
      </c>
      <c r="J1149" s="236">
        <v>87.653840443407233</v>
      </c>
      <c r="K1149" s="236">
        <v>87.653840000000002</v>
      </c>
      <c r="L1149" s="236" t="s">
        <v>4</v>
      </c>
      <c r="M1149" s="236" t="s">
        <v>4</v>
      </c>
      <c r="N1149" s="236" t="s">
        <v>4</v>
      </c>
      <c r="O1149" s="236" t="s">
        <v>4</v>
      </c>
      <c r="P1149" s="236" t="s">
        <v>4</v>
      </c>
      <c r="Q1149" s="236" t="s">
        <v>4</v>
      </c>
      <c r="R1149" s="236" t="s">
        <v>4</v>
      </c>
      <c r="S1149" s="236" t="s">
        <v>4</v>
      </c>
      <c r="T1149" s="236" t="s">
        <v>4</v>
      </c>
      <c r="U1149" s="236" t="s">
        <v>4</v>
      </c>
      <c r="V1149" s="236" t="s">
        <v>4</v>
      </c>
      <c r="W1149" s="236" t="s">
        <v>4</v>
      </c>
      <c r="X1149" s="291">
        <v>87.653840443407233</v>
      </c>
      <c r="Y1149" s="236">
        <v>87.653840000000002</v>
      </c>
    </row>
    <row r="1150" spans="1:25">
      <c r="A1150" s="32" t="s">
        <v>23</v>
      </c>
      <c r="B1150" s="32" t="s">
        <v>32</v>
      </c>
      <c r="C1150" s="328" t="s">
        <v>1293</v>
      </c>
      <c r="D1150" s="235">
        <v>1.3423799999999999</v>
      </c>
      <c r="E1150" s="48" t="s">
        <v>1284</v>
      </c>
      <c r="F1150" s="48" t="s">
        <v>1275</v>
      </c>
      <c r="G1150" s="48" t="s">
        <v>1273</v>
      </c>
      <c r="H1150" s="48" t="s">
        <v>1271</v>
      </c>
      <c r="I1150" s="48" t="s">
        <v>1240</v>
      </c>
      <c r="J1150" s="236">
        <v>78.1538768181818</v>
      </c>
      <c r="K1150" s="236">
        <v>78.153880000000001</v>
      </c>
      <c r="L1150" s="236" t="s">
        <v>4</v>
      </c>
      <c r="M1150" s="236" t="s">
        <v>4</v>
      </c>
      <c r="N1150" s="236" t="s">
        <v>4</v>
      </c>
      <c r="O1150" s="236" t="s">
        <v>4</v>
      </c>
      <c r="P1150" s="236" t="s">
        <v>4</v>
      </c>
      <c r="Q1150" s="236" t="s">
        <v>4</v>
      </c>
      <c r="R1150" s="236" t="s">
        <v>4</v>
      </c>
      <c r="S1150" s="236" t="s">
        <v>4</v>
      </c>
      <c r="T1150" s="236" t="s">
        <v>4</v>
      </c>
      <c r="U1150" s="236" t="s">
        <v>4</v>
      </c>
      <c r="V1150" s="236" t="s">
        <v>4</v>
      </c>
      <c r="W1150" s="236" t="s">
        <v>4</v>
      </c>
      <c r="X1150" s="291">
        <v>78.1538768181818</v>
      </c>
      <c r="Y1150" s="236">
        <v>78.153880000000001</v>
      </c>
    </row>
    <row r="1151" spans="1:25">
      <c r="A1151" s="32" t="s">
        <v>23</v>
      </c>
      <c r="B1151" s="32" t="s">
        <v>32</v>
      </c>
      <c r="C1151" s="328" t="s">
        <v>1294</v>
      </c>
      <c r="D1151" s="235">
        <v>1.3423799999999999</v>
      </c>
      <c r="E1151" s="48" t="s">
        <v>1284</v>
      </c>
      <c r="F1151" s="48" t="s">
        <v>1275</v>
      </c>
      <c r="G1151" s="48" t="s">
        <v>1273</v>
      </c>
      <c r="H1151" s="48" t="s">
        <v>1271</v>
      </c>
      <c r="I1151" s="48" t="s">
        <v>1240</v>
      </c>
      <c r="J1151" s="236">
        <v>87.044269999999983</v>
      </c>
      <c r="K1151" s="236">
        <v>87.044269999999997</v>
      </c>
      <c r="L1151" s="236" t="s">
        <v>4</v>
      </c>
      <c r="M1151" s="236" t="s">
        <v>4</v>
      </c>
      <c r="N1151" s="236" t="s">
        <v>4</v>
      </c>
      <c r="O1151" s="236" t="s">
        <v>4</v>
      </c>
      <c r="P1151" s="236" t="s">
        <v>4</v>
      </c>
      <c r="Q1151" s="236" t="s">
        <v>4</v>
      </c>
      <c r="R1151" s="236" t="s">
        <v>4</v>
      </c>
      <c r="S1151" s="236" t="s">
        <v>4</v>
      </c>
      <c r="T1151" s="236" t="s">
        <v>4</v>
      </c>
      <c r="U1151" s="236" t="s">
        <v>4</v>
      </c>
      <c r="V1151" s="236" t="s">
        <v>4</v>
      </c>
      <c r="W1151" s="236" t="s">
        <v>4</v>
      </c>
      <c r="X1151" s="291">
        <v>87.044269999999983</v>
      </c>
      <c r="Y1151" s="236">
        <v>87.044269999999997</v>
      </c>
    </row>
    <row r="1152" spans="1:25">
      <c r="A1152" s="32" t="s">
        <v>19</v>
      </c>
      <c r="B1152" s="32" t="s">
        <v>32</v>
      </c>
      <c r="C1152" s="328" t="s">
        <v>1295</v>
      </c>
      <c r="D1152" s="235">
        <v>2</v>
      </c>
      <c r="E1152" s="48" t="s">
        <v>1295</v>
      </c>
      <c r="F1152" s="48" t="s">
        <v>1275</v>
      </c>
      <c r="G1152" s="48" t="s">
        <v>1273</v>
      </c>
      <c r="H1152" s="48" t="s">
        <v>1271</v>
      </c>
      <c r="I1152" s="48" t="s">
        <v>1240</v>
      </c>
      <c r="J1152" s="236" t="s">
        <v>4</v>
      </c>
      <c r="K1152" s="236" t="s">
        <v>4</v>
      </c>
      <c r="L1152" s="236">
        <v>103.23733138899014</v>
      </c>
      <c r="M1152" s="236">
        <v>103.23733</v>
      </c>
      <c r="N1152" s="236" t="s">
        <v>4</v>
      </c>
      <c r="O1152" s="236" t="s">
        <v>4</v>
      </c>
      <c r="P1152" s="236" t="s">
        <v>4</v>
      </c>
      <c r="Q1152" s="236" t="s">
        <v>4</v>
      </c>
      <c r="R1152" s="236" t="s">
        <v>4</v>
      </c>
      <c r="S1152" s="236" t="s">
        <v>4</v>
      </c>
      <c r="T1152" s="236" t="s">
        <v>4</v>
      </c>
      <c r="U1152" s="236" t="s">
        <v>4</v>
      </c>
      <c r="V1152" s="236" t="s">
        <v>4</v>
      </c>
      <c r="W1152" s="236" t="s">
        <v>4</v>
      </c>
      <c r="X1152" s="291">
        <v>103.23733138899014</v>
      </c>
      <c r="Y1152" s="236">
        <v>103.23733</v>
      </c>
    </row>
    <row r="1153" spans="1:25">
      <c r="A1153" s="32" t="s">
        <v>23</v>
      </c>
      <c r="B1153" s="32" t="s">
        <v>32</v>
      </c>
      <c r="C1153" s="328" t="s">
        <v>1296</v>
      </c>
      <c r="D1153" s="235">
        <v>2</v>
      </c>
      <c r="E1153" s="48" t="s">
        <v>1295</v>
      </c>
      <c r="F1153" s="48" t="s">
        <v>1275</v>
      </c>
      <c r="G1153" s="48" t="s">
        <v>1273</v>
      </c>
      <c r="H1153" s="48" t="s">
        <v>1271</v>
      </c>
      <c r="I1153" s="48" t="s">
        <v>1240</v>
      </c>
      <c r="J1153" s="236">
        <v>103.23733138899014</v>
      </c>
      <c r="K1153" s="236">
        <v>103.23733</v>
      </c>
      <c r="L1153" s="236" t="s">
        <v>4</v>
      </c>
      <c r="M1153" s="236" t="s">
        <v>4</v>
      </c>
      <c r="N1153" s="236" t="s">
        <v>4</v>
      </c>
      <c r="O1153" s="236" t="s">
        <v>4</v>
      </c>
      <c r="P1153" s="236" t="s">
        <v>4</v>
      </c>
      <c r="Q1153" s="236" t="s">
        <v>4</v>
      </c>
      <c r="R1153" s="236" t="s">
        <v>4</v>
      </c>
      <c r="S1153" s="236" t="s">
        <v>4</v>
      </c>
      <c r="T1153" s="236" t="s">
        <v>4</v>
      </c>
      <c r="U1153" s="236" t="s">
        <v>4</v>
      </c>
      <c r="V1153" s="236" t="s">
        <v>4</v>
      </c>
      <c r="W1153" s="236" t="s">
        <v>4</v>
      </c>
      <c r="X1153" s="291">
        <v>103.23733138899014</v>
      </c>
      <c r="Y1153" s="236">
        <v>103.23733</v>
      </c>
    </row>
    <row r="1154" spans="1:25">
      <c r="A1154" s="32" t="s">
        <v>13</v>
      </c>
      <c r="B1154" s="32" t="s">
        <v>4</v>
      </c>
      <c r="C1154" s="328" t="s">
        <v>1297</v>
      </c>
      <c r="D1154" s="235">
        <v>575</v>
      </c>
      <c r="E1154" s="48" t="s">
        <v>4</v>
      </c>
      <c r="F1154" s="48" t="s">
        <v>4</v>
      </c>
      <c r="G1154" s="48" t="s">
        <v>1297</v>
      </c>
      <c r="H1154" s="48" t="s">
        <v>1271</v>
      </c>
      <c r="I1154" s="48" t="s">
        <v>1240</v>
      </c>
      <c r="J1154" s="236" t="s">
        <v>4</v>
      </c>
      <c r="K1154" s="236" t="s">
        <v>4</v>
      </c>
      <c r="L1154" s="236" t="s">
        <v>4</v>
      </c>
      <c r="M1154" s="236" t="s">
        <v>4</v>
      </c>
      <c r="N1154" s="236" t="s">
        <v>4</v>
      </c>
      <c r="O1154" s="236" t="s">
        <v>4</v>
      </c>
      <c r="P1154" s="236">
        <v>99.654409043478253</v>
      </c>
      <c r="Q1154" s="236">
        <v>99.654409999999999</v>
      </c>
      <c r="R1154" s="236" t="s">
        <v>4</v>
      </c>
      <c r="S1154" s="236" t="s">
        <v>4</v>
      </c>
      <c r="T1154" s="236" t="s">
        <v>4</v>
      </c>
      <c r="U1154" s="236" t="s">
        <v>4</v>
      </c>
      <c r="V1154" s="236" t="s">
        <v>4</v>
      </c>
      <c r="W1154" s="236" t="s">
        <v>4</v>
      </c>
      <c r="X1154" s="291">
        <v>99.654409043478253</v>
      </c>
      <c r="Y1154" s="236">
        <v>99.654409999999999</v>
      </c>
    </row>
    <row r="1155" spans="1:25">
      <c r="A1155" s="32" t="s">
        <v>16</v>
      </c>
      <c r="B1155" s="32" t="s">
        <v>4</v>
      </c>
      <c r="C1155" s="328" t="s">
        <v>1299</v>
      </c>
      <c r="D1155" s="235">
        <v>557</v>
      </c>
      <c r="E1155" s="48" t="s">
        <v>4</v>
      </c>
      <c r="F1155" s="48" t="s">
        <v>1299</v>
      </c>
      <c r="G1155" s="48" t="s">
        <v>1297</v>
      </c>
      <c r="H1155" s="48" t="s">
        <v>1271</v>
      </c>
      <c r="I1155" s="48" t="s">
        <v>1240</v>
      </c>
      <c r="J1155" s="236" t="s">
        <v>4</v>
      </c>
      <c r="K1155" s="236" t="s">
        <v>4</v>
      </c>
      <c r="L1155" s="236" t="s">
        <v>4</v>
      </c>
      <c r="M1155" s="236" t="s">
        <v>4</v>
      </c>
      <c r="N1155" s="236">
        <v>100</v>
      </c>
      <c r="O1155" s="236">
        <v>100</v>
      </c>
      <c r="P1155" s="236" t="s">
        <v>4</v>
      </c>
      <c r="Q1155" s="236" t="s">
        <v>4</v>
      </c>
      <c r="R1155" s="236" t="s">
        <v>4</v>
      </c>
      <c r="S1155" s="236" t="s">
        <v>4</v>
      </c>
      <c r="T1155" s="236" t="s">
        <v>4</v>
      </c>
      <c r="U1155" s="236" t="s">
        <v>4</v>
      </c>
      <c r="V1155" s="236" t="s">
        <v>4</v>
      </c>
      <c r="W1155" s="236" t="s">
        <v>4</v>
      </c>
      <c r="X1155" s="291">
        <v>100</v>
      </c>
      <c r="Y1155" s="236">
        <v>100</v>
      </c>
    </row>
    <row r="1156" spans="1:25">
      <c r="A1156" s="32" t="s">
        <v>19</v>
      </c>
      <c r="B1156" s="32" t="s">
        <v>20</v>
      </c>
      <c r="C1156" s="328" t="s">
        <v>1301</v>
      </c>
      <c r="D1156" s="235">
        <v>495</v>
      </c>
      <c r="E1156" s="48" t="s">
        <v>1301</v>
      </c>
      <c r="F1156" s="48" t="s">
        <v>1299</v>
      </c>
      <c r="G1156" s="48" t="s">
        <v>1297</v>
      </c>
      <c r="H1156" s="48" t="s">
        <v>1271</v>
      </c>
      <c r="I1156" s="48" t="s">
        <v>1240</v>
      </c>
      <c r="J1156" s="236" t="s">
        <v>4</v>
      </c>
      <c r="K1156" s="236" t="s">
        <v>4</v>
      </c>
      <c r="L1156" s="236">
        <v>100</v>
      </c>
      <c r="M1156" s="236">
        <v>100</v>
      </c>
      <c r="N1156" s="236" t="s">
        <v>4</v>
      </c>
      <c r="O1156" s="236" t="s">
        <v>4</v>
      </c>
      <c r="P1156" s="236" t="s">
        <v>4</v>
      </c>
      <c r="Q1156" s="236" t="s">
        <v>4</v>
      </c>
      <c r="R1156" s="236" t="s">
        <v>4</v>
      </c>
      <c r="S1156" s="236" t="s">
        <v>4</v>
      </c>
      <c r="T1156" s="236" t="s">
        <v>4</v>
      </c>
      <c r="U1156" s="236" t="s">
        <v>4</v>
      </c>
      <c r="V1156" s="236" t="s">
        <v>4</v>
      </c>
      <c r="W1156" s="236" t="s">
        <v>4</v>
      </c>
      <c r="X1156" s="291">
        <v>100</v>
      </c>
      <c r="Y1156" s="236">
        <v>100</v>
      </c>
    </row>
    <row r="1157" spans="1:25">
      <c r="A1157" s="32" t="s">
        <v>23</v>
      </c>
      <c r="B1157" s="32" t="s">
        <v>20</v>
      </c>
      <c r="C1157" s="328" t="s">
        <v>1302</v>
      </c>
      <c r="D1157" s="235">
        <v>487</v>
      </c>
      <c r="E1157" s="48" t="s">
        <v>1301</v>
      </c>
      <c r="F1157" s="48" t="s">
        <v>1299</v>
      </c>
      <c r="G1157" s="48" t="s">
        <v>1297</v>
      </c>
      <c r="H1157" s="48" t="s">
        <v>1271</v>
      </c>
      <c r="I1157" s="48" t="s">
        <v>1240</v>
      </c>
      <c r="J1157" s="236">
        <v>100</v>
      </c>
      <c r="K1157" s="236">
        <v>100</v>
      </c>
      <c r="L1157" s="236" t="s">
        <v>4</v>
      </c>
      <c r="M1157" s="236" t="s">
        <v>4</v>
      </c>
      <c r="N1157" s="236" t="s">
        <v>4</v>
      </c>
      <c r="O1157" s="236" t="s">
        <v>4</v>
      </c>
      <c r="P1157" s="236" t="s">
        <v>4</v>
      </c>
      <c r="Q1157" s="236" t="s">
        <v>4</v>
      </c>
      <c r="R1157" s="236" t="s">
        <v>4</v>
      </c>
      <c r="S1157" s="236" t="s">
        <v>4</v>
      </c>
      <c r="T1157" s="236" t="s">
        <v>4</v>
      </c>
      <c r="U1157" s="236" t="s">
        <v>4</v>
      </c>
      <c r="V1157" s="236" t="s">
        <v>4</v>
      </c>
      <c r="W1157" s="236" t="s">
        <v>4</v>
      </c>
      <c r="X1157" s="291">
        <v>100</v>
      </c>
      <c r="Y1157" s="236">
        <v>100</v>
      </c>
    </row>
    <row r="1158" spans="1:25">
      <c r="A1158" s="32" t="s">
        <v>23</v>
      </c>
      <c r="B1158" s="32" t="s">
        <v>20</v>
      </c>
      <c r="C1158" s="328" t="s">
        <v>1303</v>
      </c>
      <c r="D1158" s="235">
        <v>8</v>
      </c>
      <c r="E1158" s="48" t="s">
        <v>1301</v>
      </c>
      <c r="F1158" s="48" t="s">
        <v>1299</v>
      </c>
      <c r="G1158" s="48" t="s">
        <v>1297</v>
      </c>
      <c r="H1158" s="48" t="s">
        <v>1271</v>
      </c>
      <c r="I1158" s="48" t="s">
        <v>1240</v>
      </c>
      <c r="J1158" s="236">
        <v>100</v>
      </c>
      <c r="K1158" s="236">
        <v>100</v>
      </c>
      <c r="L1158" s="236" t="s">
        <v>4</v>
      </c>
      <c r="M1158" s="236" t="s">
        <v>4</v>
      </c>
      <c r="N1158" s="236" t="s">
        <v>4</v>
      </c>
      <c r="O1158" s="236" t="s">
        <v>4</v>
      </c>
      <c r="P1158" s="236" t="s">
        <v>4</v>
      </c>
      <c r="Q1158" s="236" t="s">
        <v>4</v>
      </c>
      <c r="R1158" s="236" t="s">
        <v>4</v>
      </c>
      <c r="S1158" s="236" t="s">
        <v>4</v>
      </c>
      <c r="T1158" s="236" t="s">
        <v>4</v>
      </c>
      <c r="U1158" s="236" t="s">
        <v>4</v>
      </c>
      <c r="V1158" s="236" t="s">
        <v>4</v>
      </c>
      <c r="W1158" s="236" t="s">
        <v>4</v>
      </c>
      <c r="X1158" s="291">
        <v>100</v>
      </c>
      <c r="Y1158" s="236">
        <v>100</v>
      </c>
    </row>
    <row r="1159" spans="1:25">
      <c r="A1159" s="32" t="s">
        <v>19</v>
      </c>
      <c r="B1159" s="32" t="s">
        <v>32</v>
      </c>
      <c r="C1159" s="328" t="s">
        <v>1304</v>
      </c>
      <c r="D1159" s="235">
        <v>62</v>
      </c>
      <c r="E1159" s="48" t="s">
        <v>1304</v>
      </c>
      <c r="F1159" s="48" t="s">
        <v>1299</v>
      </c>
      <c r="G1159" s="48" t="s">
        <v>1297</v>
      </c>
      <c r="H1159" s="48" t="s">
        <v>1271</v>
      </c>
      <c r="I1159" s="48" t="s">
        <v>1240</v>
      </c>
      <c r="J1159" s="236" t="s">
        <v>4</v>
      </c>
      <c r="K1159" s="236" t="s">
        <v>4</v>
      </c>
      <c r="L1159" s="236">
        <v>100</v>
      </c>
      <c r="M1159" s="236">
        <v>100</v>
      </c>
      <c r="N1159" s="236" t="s">
        <v>4</v>
      </c>
      <c r="O1159" s="236" t="s">
        <v>4</v>
      </c>
      <c r="P1159" s="236" t="s">
        <v>4</v>
      </c>
      <c r="Q1159" s="236" t="s">
        <v>4</v>
      </c>
      <c r="R1159" s="236" t="s">
        <v>4</v>
      </c>
      <c r="S1159" s="236" t="s">
        <v>4</v>
      </c>
      <c r="T1159" s="236" t="s">
        <v>4</v>
      </c>
      <c r="U1159" s="236" t="s">
        <v>4</v>
      </c>
      <c r="V1159" s="236" t="s">
        <v>4</v>
      </c>
      <c r="W1159" s="236" t="s">
        <v>4</v>
      </c>
      <c r="X1159" s="291">
        <v>100</v>
      </c>
      <c r="Y1159" s="236">
        <v>100</v>
      </c>
    </row>
    <row r="1160" spans="1:25">
      <c r="A1160" s="32" t="s">
        <v>23</v>
      </c>
      <c r="B1160" s="32" t="s">
        <v>32</v>
      </c>
      <c r="C1160" s="328" t="s">
        <v>1305</v>
      </c>
      <c r="D1160" s="235">
        <v>62</v>
      </c>
      <c r="E1160" s="48" t="s">
        <v>1304</v>
      </c>
      <c r="F1160" s="48" t="s">
        <v>1299</v>
      </c>
      <c r="G1160" s="48" t="s">
        <v>1297</v>
      </c>
      <c r="H1160" s="48" t="s">
        <v>1271</v>
      </c>
      <c r="I1160" s="48" t="s">
        <v>1240</v>
      </c>
      <c r="J1160" s="236">
        <v>100</v>
      </c>
      <c r="K1160" s="236">
        <v>100</v>
      </c>
      <c r="L1160" s="236" t="s">
        <v>4</v>
      </c>
      <c r="M1160" s="236" t="s">
        <v>4</v>
      </c>
      <c r="N1160" s="236" t="s">
        <v>4</v>
      </c>
      <c r="O1160" s="236" t="s">
        <v>4</v>
      </c>
      <c r="P1160" s="236" t="s">
        <v>4</v>
      </c>
      <c r="Q1160" s="236" t="s">
        <v>4</v>
      </c>
      <c r="R1160" s="236" t="s">
        <v>4</v>
      </c>
      <c r="S1160" s="236" t="s">
        <v>4</v>
      </c>
      <c r="T1160" s="236" t="s">
        <v>4</v>
      </c>
      <c r="U1160" s="236" t="s">
        <v>4</v>
      </c>
      <c r="V1160" s="236" t="s">
        <v>4</v>
      </c>
      <c r="W1160" s="236" t="s">
        <v>4</v>
      </c>
      <c r="X1160" s="291">
        <v>100</v>
      </c>
      <c r="Y1160" s="236">
        <v>100</v>
      </c>
    </row>
    <row r="1161" spans="1:25">
      <c r="A1161" s="32" t="s">
        <v>16</v>
      </c>
      <c r="B1161" s="32" t="s">
        <v>4</v>
      </c>
      <c r="C1161" s="328" t="s">
        <v>1306</v>
      </c>
      <c r="D1161" s="235">
        <v>18</v>
      </c>
      <c r="E1161" s="48" t="s">
        <v>4</v>
      </c>
      <c r="F1161" s="48" t="s">
        <v>1306</v>
      </c>
      <c r="G1161" s="48" t="s">
        <v>1297</v>
      </c>
      <c r="H1161" s="48" t="s">
        <v>1271</v>
      </c>
      <c r="I1161" s="48" t="s">
        <v>1240</v>
      </c>
      <c r="J1161" s="236" t="s">
        <v>4</v>
      </c>
      <c r="K1161" s="236" t="s">
        <v>4</v>
      </c>
      <c r="L1161" s="236" t="s">
        <v>4</v>
      </c>
      <c r="M1161" s="236" t="s">
        <v>4</v>
      </c>
      <c r="N1161" s="236">
        <v>88.960288888888897</v>
      </c>
      <c r="O1161" s="236">
        <v>88.960290000000001</v>
      </c>
      <c r="P1161" s="236" t="s">
        <v>4</v>
      </c>
      <c r="Q1161" s="236" t="s">
        <v>4</v>
      </c>
      <c r="R1161" s="236" t="s">
        <v>4</v>
      </c>
      <c r="S1161" s="236" t="s">
        <v>4</v>
      </c>
      <c r="T1161" s="236" t="s">
        <v>4</v>
      </c>
      <c r="U1161" s="236" t="s">
        <v>4</v>
      </c>
      <c r="V1161" s="236" t="s">
        <v>4</v>
      </c>
      <c r="W1161" s="236" t="s">
        <v>4</v>
      </c>
      <c r="X1161" s="291">
        <v>88.960288888888897</v>
      </c>
      <c r="Y1161" s="236">
        <v>88.960290000000001</v>
      </c>
    </row>
    <row r="1162" spans="1:25">
      <c r="A1162" s="32" t="s">
        <v>19</v>
      </c>
      <c r="B1162" s="32" t="s">
        <v>20</v>
      </c>
      <c r="C1162" s="328" t="s">
        <v>1308</v>
      </c>
      <c r="D1162" s="235">
        <v>18</v>
      </c>
      <c r="E1162" s="48" t="s">
        <v>1308</v>
      </c>
      <c r="F1162" s="48" t="s">
        <v>1306</v>
      </c>
      <c r="G1162" s="48" t="s">
        <v>1297</v>
      </c>
      <c r="H1162" s="48" t="s">
        <v>1271</v>
      </c>
      <c r="I1162" s="48" t="s">
        <v>1240</v>
      </c>
      <c r="J1162" s="236" t="s">
        <v>4</v>
      </c>
      <c r="K1162" s="236" t="s">
        <v>4</v>
      </c>
      <c r="L1162" s="236">
        <v>88.960288888888897</v>
      </c>
      <c r="M1162" s="236">
        <v>88.960290000000001</v>
      </c>
      <c r="N1162" s="236" t="s">
        <v>4</v>
      </c>
      <c r="O1162" s="236" t="s">
        <v>4</v>
      </c>
      <c r="P1162" s="236" t="s">
        <v>4</v>
      </c>
      <c r="Q1162" s="236" t="s">
        <v>4</v>
      </c>
      <c r="R1162" s="236" t="s">
        <v>4</v>
      </c>
      <c r="S1162" s="236" t="s">
        <v>4</v>
      </c>
      <c r="T1162" s="236" t="s">
        <v>4</v>
      </c>
      <c r="U1162" s="236" t="s">
        <v>4</v>
      </c>
      <c r="V1162" s="236" t="s">
        <v>4</v>
      </c>
      <c r="W1162" s="236" t="s">
        <v>4</v>
      </c>
      <c r="X1162" s="291">
        <v>88.960288888888897</v>
      </c>
      <c r="Y1162" s="236">
        <v>88.960290000000001</v>
      </c>
    </row>
    <row r="1163" spans="1:25">
      <c r="A1163" s="32" t="s">
        <v>23</v>
      </c>
      <c r="B1163" s="32" t="s">
        <v>20</v>
      </c>
      <c r="C1163" s="328" t="s">
        <v>1309</v>
      </c>
      <c r="D1163" s="235">
        <v>14</v>
      </c>
      <c r="E1163" s="48" t="s">
        <v>1308</v>
      </c>
      <c r="F1163" s="48" t="s">
        <v>1306</v>
      </c>
      <c r="G1163" s="48" t="s">
        <v>1297</v>
      </c>
      <c r="H1163" s="48" t="s">
        <v>1271</v>
      </c>
      <c r="I1163" s="48" t="s">
        <v>1240</v>
      </c>
      <c r="J1163" s="236">
        <v>89.652240000000006</v>
      </c>
      <c r="K1163" s="236">
        <v>89.652240000000006</v>
      </c>
      <c r="L1163" s="236" t="s">
        <v>4</v>
      </c>
      <c r="M1163" s="236" t="s">
        <v>4</v>
      </c>
      <c r="N1163" s="236" t="s">
        <v>4</v>
      </c>
      <c r="O1163" s="236" t="s">
        <v>4</v>
      </c>
      <c r="P1163" s="236" t="s">
        <v>4</v>
      </c>
      <c r="Q1163" s="236" t="s">
        <v>4</v>
      </c>
      <c r="R1163" s="236" t="s">
        <v>4</v>
      </c>
      <c r="S1163" s="236" t="s">
        <v>4</v>
      </c>
      <c r="T1163" s="236" t="s">
        <v>4</v>
      </c>
      <c r="U1163" s="236" t="s">
        <v>4</v>
      </c>
      <c r="V1163" s="236" t="s">
        <v>4</v>
      </c>
      <c r="W1163" s="236" t="s">
        <v>4</v>
      </c>
      <c r="X1163" s="291">
        <v>89.652240000000006</v>
      </c>
      <c r="Y1163" s="236">
        <v>89.652240000000006</v>
      </c>
    </row>
    <row r="1164" spans="1:25">
      <c r="A1164" s="32" t="s">
        <v>23</v>
      </c>
      <c r="B1164" s="32" t="s">
        <v>20</v>
      </c>
      <c r="C1164" s="328" t="s">
        <v>1310</v>
      </c>
      <c r="D1164" s="235">
        <v>4</v>
      </c>
      <c r="E1164" s="48" t="s">
        <v>1308</v>
      </c>
      <c r="F1164" s="48" t="s">
        <v>1306</v>
      </c>
      <c r="G1164" s="48" t="s">
        <v>1297</v>
      </c>
      <c r="H1164" s="48" t="s">
        <v>1271</v>
      </c>
      <c r="I1164" s="48" t="s">
        <v>1240</v>
      </c>
      <c r="J1164" s="236">
        <v>86.538460000000001</v>
      </c>
      <c r="K1164" s="236">
        <v>86.538460000000001</v>
      </c>
      <c r="L1164" s="236" t="s">
        <v>4</v>
      </c>
      <c r="M1164" s="236" t="s">
        <v>4</v>
      </c>
      <c r="N1164" s="236" t="s">
        <v>4</v>
      </c>
      <c r="O1164" s="236" t="s">
        <v>4</v>
      </c>
      <c r="P1164" s="236" t="s">
        <v>4</v>
      </c>
      <c r="Q1164" s="236" t="s">
        <v>4</v>
      </c>
      <c r="R1164" s="236" t="s">
        <v>4</v>
      </c>
      <c r="S1164" s="236" t="s">
        <v>4</v>
      </c>
      <c r="T1164" s="236" t="s">
        <v>4</v>
      </c>
      <c r="U1164" s="236" t="s">
        <v>4</v>
      </c>
      <c r="V1164" s="236" t="s">
        <v>4</v>
      </c>
      <c r="W1164" s="236" t="s">
        <v>4</v>
      </c>
      <c r="X1164" s="291">
        <v>86.538460000000001</v>
      </c>
      <c r="Y1164" s="236">
        <v>86.538460000000001</v>
      </c>
    </row>
    <row r="1165" spans="1:25">
      <c r="A1165" s="32" t="s">
        <v>13</v>
      </c>
      <c r="B1165" s="32" t="s">
        <v>4</v>
      </c>
      <c r="C1165" s="328" t="s">
        <v>1311</v>
      </c>
      <c r="D1165" s="235">
        <v>48</v>
      </c>
      <c r="E1165" s="48" t="s">
        <v>4</v>
      </c>
      <c r="F1165" s="48" t="s">
        <v>4</v>
      </c>
      <c r="G1165" s="48" t="s">
        <v>1311</v>
      </c>
      <c r="H1165" s="48" t="s">
        <v>1271</v>
      </c>
      <c r="I1165" s="48" t="s">
        <v>1240</v>
      </c>
      <c r="J1165" s="236" t="s">
        <v>4</v>
      </c>
      <c r="K1165" s="236" t="s">
        <v>4</v>
      </c>
      <c r="L1165" s="236" t="s">
        <v>4</v>
      </c>
      <c r="M1165" s="236" t="s">
        <v>4</v>
      </c>
      <c r="N1165" s="236" t="s">
        <v>4</v>
      </c>
      <c r="O1165" s="236" t="s">
        <v>4</v>
      </c>
      <c r="P1165" s="236">
        <v>109.84329922819039</v>
      </c>
      <c r="Q1165" s="236">
        <v>109.8433</v>
      </c>
      <c r="R1165" s="236" t="s">
        <v>4</v>
      </c>
      <c r="S1165" s="236" t="s">
        <v>4</v>
      </c>
      <c r="T1165" s="236" t="s">
        <v>4</v>
      </c>
      <c r="U1165" s="236" t="s">
        <v>4</v>
      </c>
      <c r="V1165" s="236" t="s">
        <v>4</v>
      </c>
      <c r="W1165" s="236" t="s">
        <v>4</v>
      </c>
      <c r="X1165" s="291">
        <v>109.84329922819039</v>
      </c>
      <c r="Y1165" s="236">
        <v>109.8433</v>
      </c>
    </row>
    <row r="1166" spans="1:25">
      <c r="A1166" s="32" t="s">
        <v>16</v>
      </c>
      <c r="B1166" s="32" t="s">
        <v>4</v>
      </c>
      <c r="C1166" s="328" t="s">
        <v>1313</v>
      </c>
      <c r="D1166" s="235">
        <v>48</v>
      </c>
      <c r="E1166" s="48" t="s">
        <v>4</v>
      </c>
      <c r="F1166" s="48" t="s">
        <v>1313</v>
      </c>
      <c r="G1166" s="48" t="s">
        <v>1311</v>
      </c>
      <c r="H1166" s="48" t="s">
        <v>1271</v>
      </c>
      <c r="I1166" s="48" t="s">
        <v>1240</v>
      </c>
      <c r="J1166" s="236" t="s">
        <v>4</v>
      </c>
      <c r="K1166" s="236" t="s">
        <v>4</v>
      </c>
      <c r="L1166" s="236" t="s">
        <v>4</v>
      </c>
      <c r="M1166" s="236" t="s">
        <v>4</v>
      </c>
      <c r="N1166" s="236">
        <v>109.84329922819039</v>
      </c>
      <c r="O1166" s="236">
        <v>109.8433</v>
      </c>
      <c r="P1166" s="236" t="s">
        <v>4</v>
      </c>
      <c r="Q1166" s="236" t="s">
        <v>4</v>
      </c>
      <c r="R1166" s="236" t="s">
        <v>4</v>
      </c>
      <c r="S1166" s="236" t="s">
        <v>4</v>
      </c>
      <c r="T1166" s="236" t="s">
        <v>4</v>
      </c>
      <c r="U1166" s="236" t="s">
        <v>4</v>
      </c>
      <c r="V1166" s="236" t="s">
        <v>4</v>
      </c>
      <c r="W1166" s="236" t="s">
        <v>4</v>
      </c>
      <c r="X1166" s="291">
        <v>109.84329922819039</v>
      </c>
      <c r="Y1166" s="236">
        <v>109.8433</v>
      </c>
    </row>
    <row r="1167" spans="1:25">
      <c r="A1167" s="32" t="s">
        <v>19</v>
      </c>
      <c r="B1167" s="32" t="s">
        <v>32</v>
      </c>
      <c r="C1167" s="328" t="s">
        <v>1315</v>
      </c>
      <c r="D1167" s="235">
        <v>8</v>
      </c>
      <c r="E1167" s="48" t="s">
        <v>1315</v>
      </c>
      <c r="F1167" s="48" t="s">
        <v>1313</v>
      </c>
      <c r="G1167" s="48" t="s">
        <v>1311</v>
      </c>
      <c r="H1167" s="48" t="s">
        <v>1271</v>
      </c>
      <c r="I1167" s="48" t="s">
        <v>1240</v>
      </c>
      <c r="J1167" s="236" t="s">
        <v>4</v>
      </c>
      <c r="K1167" s="236" t="s">
        <v>4</v>
      </c>
      <c r="L1167" s="236">
        <v>100</v>
      </c>
      <c r="M1167" s="236">
        <v>100</v>
      </c>
      <c r="N1167" s="236" t="s">
        <v>4</v>
      </c>
      <c r="O1167" s="236" t="s">
        <v>4</v>
      </c>
      <c r="P1167" s="236" t="s">
        <v>4</v>
      </c>
      <c r="Q1167" s="236" t="s">
        <v>4</v>
      </c>
      <c r="R1167" s="236" t="s">
        <v>4</v>
      </c>
      <c r="S1167" s="236" t="s">
        <v>4</v>
      </c>
      <c r="T1167" s="236" t="s">
        <v>4</v>
      </c>
      <c r="U1167" s="236" t="s">
        <v>4</v>
      </c>
      <c r="V1167" s="236" t="s">
        <v>4</v>
      </c>
      <c r="W1167" s="236" t="s">
        <v>4</v>
      </c>
      <c r="X1167" s="291">
        <v>100</v>
      </c>
      <c r="Y1167" s="236">
        <v>100</v>
      </c>
    </row>
    <row r="1168" spans="1:25">
      <c r="A1168" s="32" t="s">
        <v>23</v>
      </c>
      <c r="B1168" s="32" t="s">
        <v>32</v>
      </c>
      <c r="C1168" s="328" t="s">
        <v>1316</v>
      </c>
      <c r="D1168" s="235">
        <v>8</v>
      </c>
      <c r="E1168" s="48" t="s">
        <v>1315</v>
      </c>
      <c r="F1168" s="48" t="s">
        <v>1313</v>
      </c>
      <c r="G1168" s="48" t="s">
        <v>1311</v>
      </c>
      <c r="H1168" s="48" t="s">
        <v>1271</v>
      </c>
      <c r="I1168" s="48" t="s">
        <v>1240</v>
      </c>
      <c r="J1168" s="236">
        <v>100</v>
      </c>
      <c r="K1168" s="236">
        <v>100</v>
      </c>
      <c r="L1168" s="236" t="s">
        <v>4</v>
      </c>
      <c r="M1168" s="236" t="s">
        <v>4</v>
      </c>
      <c r="N1168" s="236" t="s">
        <v>4</v>
      </c>
      <c r="O1168" s="236" t="s">
        <v>4</v>
      </c>
      <c r="P1168" s="236" t="s">
        <v>4</v>
      </c>
      <c r="Q1168" s="236" t="s">
        <v>4</v>
      </c>
      <c r="R1168" s="236" t="s">
        <v>4</v>
      </c>
      <c r="S1168" s="236" t="s">
        <v>4</v>
      </c>
      <c r="T1168" s="236" t="s">
        <v>4</v>
      </c>
      <c r="U1168" s="236" t="s">
        <v>4</v>
      </c>
      <c r="V1168" s="236" t="s">
        <v>4</v>
      </c>
      <c r="W1168" s="236" t="s">
        <v>4</v>
      </c>
      <c r="X1168" s="291">
        <v>100</v>
      </c>
      <c r="Y1168" s="236">
        <v>100</v>
      </c>
    </row>
    <row r="1169" spans="1:25">
      <c r="A1169" s="32" t="s">
        <v>19</v>
      </c>
      <c r="B1169" s="32" t="s">
        <v>32</v>
      </c>
      <c r="C1169" s="328" t="s">
        <v>1317</v>
      </c>
      <c r="D1169" s="235">
        <v>4</v>
      </c>
      <c r="E1169" s="48" t="s">
        <v>1317</v>
      </c>
      <c r="F1169" s="48" t="s">
        <v>1313</v>
      </c>
      <c r="G1169" s="48" t="s">
        <v>1311</v>
      </c>
      <c r="H1169" s="48" t="s">
        <v>1271</v>
      </c>
      <c r="I1169" s="48" t="s">
        <v>1240</v>
      </c>
      <c r="J1169" s="236" t="s">
        <v>4</v>
      </c>
      <c r="K1169" s="236" t="s">
        <v>4</v>
      </c>
      <c r="L1169" s="236">
        <v>120</v>
      </c>
      <c r="M1169" s="236">
        <v>120</v>
      </c>
      <c r="N1169" s="236" t="s">
        <v>4</v>
      </c>
      <c r="O1169" s="236" t="s">
        <v>4</v>
      </c>
      <c r="P1169" s="236" t="s">
        <v>4</v>
      </c>
      <c r="Q1169" s="236" t="s">
        <v>4</v>
      </c>
      <c r="R1169" s="236" t="s">
        <v>4</v>
      </c>
      <c r="S1169" s="236" t="s">
        <v>4</v>
      </c>
      <c r="T1169" s="236" t="s">
        <v>4</v>
      </c>
      <c r="U1169" s="236" t="s">
        <v>4</v>
      </c>
      <c r="V1169" s="236" t="s">
        <v>4</v>
      </c>
      <c r="W1169" s="236" t="s">
        <v>4</v>
      </c>
      <c r="X1169" s="291">
        <v>120</v>
      </c>
      <c r="Y1169" s="236">
        <v>120</v>
      </c>
    </row>
    <row r="1170" spans="1:25">
      <c r="A1170" s="32" t="s">
        <v>23</v>
      </c>
      <c r="B1170" s="32" t="s">
        <v>32</v>
      </c>
      <c r="C1170" s="328" t="s">
        <v>1318</v>
      </c>
      <c r="D1170" s="235">
        <v>4</v>
      </c>
      <c r="E1170" s="48" t="s">
        <v>1317</v>
      </c>
      <c r="F1170" s="48" t="s">
        <v>1313</v>
      </c>
      <c r="G1170" s="48" t="s">
        <v>1311</v>
      </c>
      <c r="H1170" s="48" t="s">
        <v>1271</v>
      </c>
      <c r="I1170" s="48" t="s">
        <v>1240</v>
      </c>
      <c r="J1170" s="236">
        <v>120</v>
      </c>
      <c r="K1170" s="236">
        <v>120</v>
      </c>
      <c r="L1170" s="236" t="s">
        <v>4</v>
      </c>
      <c r="M1170" s="236" t="s">
        <v>4</v>
      </c>
      <c r="N1170" s="236" t="s">
        <v>4</v>
      </c>
      <c r="O1170" s="236" t="s">
        <v>4</v>
      </c>
      <c r="P1170" s="236" t="s">
        <v>4</v>
      </c>
      <c r="Q1170" s="236" t="s">
        <v>4</v>
      </c>
      <c r="R1170" s="236" t="s">
        <v>4</v>
      </c>
      <c r="S1170" s="236" t="s">
        <v>4</v>
      </c>
      <c r="T1170" s="236" t="s">
        <v>4</v>
      </c>
      <c r="U1170" s="236" t="s">
        <v>4</v>
      </c>
      <c r="V1170" s="236" t="s">
        <v>4</v>
      </c>
      <c r="W1170" s="236" t="s">
        <v>4</v>
      </c>
      <c r="X1170" s="291">
        <v>120</v>
      </c>
      <c r="Y1170" s="236">
        <v>120</v>
      </c>
    </row>
    <row r="1171" spans="1:25">
      <c r="A1171" s="32" t="s">
        <v>19</v>
      </c>
      <c r="B1171" s="32" t="s">
        <v>32</v>
      </c>
      <c r="C1171" s="328" t="s">
        <v>1319</v>
      </c>
      <c r="D1171" s="235">
        <v>9</v>
      </c>
      <c r="E1171" s="48" t="s">
        <v>1319</v>
      </c>
      <c r="F1171" s="48" t="s">
        <v>1313</v>
      </c>
      <c r="G1171" s="48" t="s">
        <v>1311</v>
      </c>
      <c r="H1171" s="48" t="s">
        <v>1271</v>
      </c>
      <c r="I1171" s="48" t="s">
        <v>1240</v>
      </c>
      <c r="J1171" s="236" t="s">
        <v>4</v>
      </c>
      <c r="K1171" s="236" t="s">
        <v>4</v>
      </c>
      <c r="L1171" s="236">
        <v>109.18698865853659</v>
      </c>
      <c r="M1171" s="236">
        <v>109.18698999999999</v>
      </c>
      <c r="N1171" s="236" t="s">
        <v>4</v>
      </c>
      <c r="O1171" s="236" t="s">
        <v>4</v>
      </c>
      <c r="P1171" s="236" t="s">
        <v>4</v>
      </c>
      <c r="Q1171" s="236" t="s">
        <v>4</v>
      </c>
      <c r="R1171" s="236" t="s">
        <v>4</v>
      </c>
      <c r="S1171" s="236" t="s">
        <v>4</v>
      </c>
      <c r="T1171" s="236" t="s">
        <v>4</v>
      </c>
      <c r="U1171" s="236" t="s">
        <v>4</v>
      </c>
      <c r="V1171" s="236" t="s">
        <v>4</v>
      </c>
      <c r="W1171" s="236" t="s">
        <v>4</v>
      </c>
      <c r="X1171" s="291">
        <v>109.18698865853659</v>
      </c>
      <c r="Y1171" s="236">
        <v>109.18698999999999</v>
      </c>
    </row>
    <row r="1172" spans="1:25">
      <c r="A1172" s="32" t="s">
        <v>23</v>
      </c>
      <c r="B1172" s="32" t="s">
        <v>32</v>
      </c>
      <c r="C1172" s="328" t="s">
        <v>1320</v>
      </c>
      <c r="D1172" s="235">
        <v>9</v>
      </c>
      <c r="E1172" s="48" t="s">
        <v>1319</v>
      </c>
      <c r="F1172" s="48" t="s">
        <v>1313</v>
      </c>
      <c r="G1172" s="48" t="s">
        <v>1311</v>
      </c>
      <c r="H1172" s="48" t="s">
        <v>1271</v>
      </c>
      <c r="I1172" s="48" t="s">
        <v>1240</v>
      </c>
      <c r="J1172" s="236">
        <v>109.18698865853659</v>
      </c>
      <c r="K1172" s="236">
        <v>109.18698999999999</v>
      </c>
      <c r="L1172" s="236" t="s">
        <v>4</v>
      </c>
      <c r="M1172" s="236" t="s">
        <v>4</v>
      </c>
      <c r="N1172" s="236" t="s">
        <v>4</v>
      </c>
      <c r="O1172" s="236" t="s">
        <v>4</v>
      </c>
      <c r="P1172" s="236" t="s">
        <v>4</v>
      </c>
      <c r="Q1172" s="236" t="s">
        <v>4</v>
      </c>
      <c r="R1172" s="236" t="s">
        <v>4</v>
      </c>
      <c r="S1172" s="236" t="s">
        <v>4</v>
      </c>
      <c r="T1172" s="236" t="s">
        <v>4</v>
      </c>
      <c r="U1172" s="236" t="s">
        <v>4</v>
      </c>
      <c r="V1172" s="236" t="s">
        <v>4</v>
      </c>
      <c r="W1172" s="236" t="s">
        <v>4</v>
      </c>
      <c r="X1172" s="291">
        <v>109.18698865853659</v>
      </c>
      <c r="Y1172" s="236">
        <v>109.18698999999999</v>
      </c>
    </row>
    <row r="1173" spans="1:25">
      <c r="A1173" s="32" t="s">
        <v>19</v>
      </c>
      <c r="B1173" s="32" t="s">
        <v>32</v>
      </c>
      <c r="C1173" s="328" t="s">
        <v>1321</v>
      </c>
      <c r="D1173" s="235">
        <v>4</v>
      </c>
      <c r="E1173" s="48" t="s">
        <v>1321</v>
      </c>
      <c r="F1173" s="48" t="s">
        <v>1313</v>
      </c>
      <c r="G1173" s="48" t="s">
        <v>1311</v>
      </c>
      <c r="H1173" s="48" t="s">
        <v>1271</v>
      </c>
      <c r="I1173" s="48" t="s">
        <v>1240</v>
      </c>
      <c r="J1173" s="236" t="s">
        <v>4</v>
      </c>
      <c r="K1173" s="236" t="s">
        <v>4</v>
      </c>
      <c r="L1173" s="236">
        <v>150</v>
      </c>
      <c r="M1173" s="236">
        <v>150</v>
      </c>
      <c r="N1173" s="236" t="s">
        <v>4</v>
      </c>
      <c r="O1173" s="236" t="s">
        <v>4</v>
      </c>
      <c r="P1173" s="236" t="s">
        <v>4</v>
      </c>
      <c r="Q1173" s="236" t="s">
        <v>4</v>
      </c>
      <c r="R1173" s="236" t="s">
        <v>4</v>
      </c>
      <c r="S1173" s="236" t="s">
        <v>4</v>
      </c>
      <c r="T1173" s="236" t="s">
        <v>4</v>
      </c>
      <c r="U1173" s="236" t="s">
        <v>4</v>
      </c>
      <c r="V1173" s="236" t="s">
        <v>4</v>
      </c>
      <c r="W1173" s="236" t="s">
        <v>4</v>
      </c>
      <c r="X1173" s="291">
        <v>150</v>
      </c>
      <c r="Y1173" s="236">
        <v>150</v>
      </c>
    </row>
    <row r="1174" spans="1:25">
      <c r="A1174" s="32" t="s">
        <v>23</v>
      </c>
      <c r="B1174" s="32" t="s">
        <v>32</v>
      </c>
      <c r="C1174" s="328" t="s">
        <v>1322</v>
      </c>
      <c r="D1174" s="235">
        <v>4</v>
      </c>
      <c r="E1174" s="48" t="s">
        <v>1321</v>
      </c>
      <c r="F1174" s="48" t="s">
        <v>1313</v>
      </c>
      <c r="G1174" s="48" t="s">
        <v>1311</v>
      </c>
      <c r="H1174" s="48" t="s">
        <v>1271</v>
      </c>
      <c r="I1174" s="48" t="s">
        <v>1240</v>
      </c>
      <c r="J1174" s="236">
        <v>150</v>
      </c>
      <c r="K1174" s="236">
        <v>150</v>
      </c>
      <c r="L1174" s="236" t="s">
        <v>4</v>
      </c>
      <c r="M1174" s="236" t="s">
        <v>4</v>
      </c>
      <c r="N1174" s="236" t="s">
        <v>4</v>
      </c>
      <c r="O1174" s="236" t="s">
        <v>4</v>
      </c>
      <c r="P1174" s="236" t="s">
        <v>4</v>
      </c>
      <c r="Q1174" s="236" t="s">
        <v>4</v>
      </c>
      <c r="R1174" s="236" t="s">
        <v>4</v>
      </c>
      <c r="S1174" s="236" t="s">
        <v>4</v>
      </c>
      <c r="T1174" s="236" t="s">
        <v>4</v>
      </c>
      <c r="U1174" s="236" t="s">
        <v>4</v>
      </c>
      <c r="V1174" s="236" t="s">
        <v>4</v>
      </c>
      <c r="W1174" s="236" t="s">
        <v>4</v>
      </c>
      <c r="X1174" s="291">
        <v>150</v>
      </c>
      <c r="Y1174" s="236">
        <v>150</v>
      </c>
    </row>
    <row r="1175" spans="1:25">
      <c r="A1175" s="32" t="s">
        <v>19</v>
      </c>
      <c r="B1175" s="32" t="s">
        <v>32</v>
      </c>
      <c r="C1175" s="328" t="s">
        <v>1323</v>
      </c>
      <c r="D1175" s="235">
        <v>7</v>
      </c>
      <c r="E1175" s="48" t="s">
        <v>1323</v>
      </c>
      <c r="F1175" s="48" t="s">
        <v>1313</v>
      </c>
      <c r="G1175" s="48" t="s">
        <v>1311</v>
      </c>
      <c r="H1175" s="48" t="s">
        <v>1271</v>
      </c>
      <c r="I1175" s="48" t="s">
        <v>1240</v>
      </c>
      <c r="J1175" s="236" t="s">
        <v>4</v>
      </c>
      <c r="K1175" s="236" t="s">
        <v>4</v>
      </c>
      <c r="L1175" s="236">
        <v>100</v>
      </c>
      <c r="M1175" s="236">
        <v>100</v>
      </c>
      <c r="N1175" s="236" t="s">
        <v>4</v>
      </c>
      <c r="O1175" s="236" t="s">
        <v>4</v>
      </c>
      <c r="P1175" s="236" t="s">
        <v>4</v>
      </c>
      <c r="Q1175" s="236" t="s">
        <v>4</v>
      </c>
      <c r="R1175" s="236" t="s">
        <v>4</v>
      </c>
      <c r="S1175" s="236" t="s">
        <v>4</v>
      </c>
      <c r="T1175" s="236" t="s">
        <v>4</v>
      </c>
      <c r="U1175" s="236" t="s">
        <v>4</v>
      </c>
      <c r="V1175" s="236" t="s">
        <v>4</v>
      </c>
      <c r="W1175" s="236" t="s">
        <v>4</v>
      </c>
      <c r="X1175" s="291">
        <v>100</v>
      </c>
      <c r="Y1175" s="236">
        <v>100</v>
      </c>
    </row>
    <row r="1176" spans="1:25">
      <c r="A1176" s="32" t="s">
        <v>23</v>
      </c>
      <c r="B1176" s="32" t="s">
        <v>32</v>
      </c>
      <c r="C1176" s="328" t="s">
        <v>1324</v>
      </c>
      <c r="D1176" s="235">
        <v>7</v>
      </c>
      <c r="E1176" s="48" t="s">
        <v>1323</v>
      </c>
      <c r="F1176" s="48" t="s">
        <v>1313</v>
      </c>
      <c r="G1176" s="48" t="s">
        <v>1311</v>
      </c>
      <c r="H1176" s="48" t="s">
        <v>1271</v>
      </c>
      <c r="I1176" s="48" t="s">
        <v>1240</v>
      </c>
      <c r="J1176" s="236">
        <v>100</v>
      </c>
      <c r="K1176" s="236">
        <v>100</v>
      </c>
      <c r="L1176" s="236" t="s">
        <v>4</v>
      </c>
      <c r="M1176" s="236" t="s">
        <v>4</v>
      </c>
      <c r="N1176" s="236" t="s">
        <v>4</v>
      </c>
      <c r="O1176" s="236" t="s">
        <v>4</v>
      </c>
      <c r="P1176" s="236" t="s">
        <v>4</v>
      </c>
      <c r="Q1176" s="236" t="s">
        <v>4</v>
      </c>
      <c r="R1176" s="236" t="s">
        <v>4</v>
      </c>
      <c r="S1176" s="236" t="s">
        <v>4</v>
      </c>
      <c r="T1176" s="236" t="s">
        <v>4</v>
      </c>
      <c r="U1176" s="236" t="s">
        <v>4</v>
      </c>
      <c r="V1176" s="236" t="s">
        <v>4</v>
      </c>
      <c r="W1176" s="236" t="s">
        <v>4</v>
      </c>
      <c r="X1176" s="291">
        <v>100</v>
      </c>
      <c r="Y1176" s="236">
        <v>100</v>
      </c>
    </row>
    <row r="1177" spans="1:25">
      <c r="A1177" s="32" t="s">
        <v>19</v>
      </c>
      <c r="B1177" s="32" t="s">
        <v>32</v>
      </c>
      <c r="C1177" s="328" t="s">
        <v>1325</v>
      </c>
      <c r="D1177" s="235">
        <v>2</v>
      </c>
      <c r="E1177" s="48" t="s">
        <v>1325</v>
      </c>
      <c r="F1177" s="48" t="s">
        <v>1313</v>
      </c>
      <c r="G1177" s="48" t="s">
        <v>1311</v>
      </c>
      <c r="H1177" s="48" t="s">
        <v>1271</v>
      </c>
      <c r="I1177" s="48" t="s">
        <v>1240</v>
      </c>
      <c r="J1177" s="236" t="s">
        <v>4</v>
      </c>
      <c r="K1177" s="236" t="s">
        <v>4</v>
      </c>
      <c r="L1177" s="236">
        <v>100</v>
      </c>
      <c r="M1177" s="236">
        <v>100</v>
      </c>
      <c r="N1177" s="236" t="s">
        <v>4</v>
      </c>
      <c r="O1177" s="236" t="s">
        <v>4</v>
      </c>
      <c r="P1177" s="236" t="s">
        <v>4</v>
      </c>
      <c r="Q1177" s="236" t="s">
        <v>4</v>
      </c>
      <c r="R1177" s="236" t="s">
        <v>4</v>
      </c>
      <c r="S1177" s="236" t="s">
        <v>4</v>
      </c>
      <c r="T1177" s="236" t="s">
        <v>4</v>
      </c>
      <c r="U1177" s="236" t="s">
        <v>4</v>
      </c>
      <c r="V1177" s="236" t="s">
        <v>4</v>
      </c>
      <c r="W1177" s="236" t="s">
        <v>4</v>
      </c>
      <c r="X1177" s="291">
        <v>100</v>
      </c>
      <c r="Y1177" s="236">
        <v>100</v>
      </c>
    </row>
    <row r="1178" spans="1:25">
      <c r="A1178" s="32" t="s">
        <v>23</v>
      </c>
      <c r="B1178" s="32" t="s">
        <v>32</v>
      </c>
      <c r="C1178" s="328" t="s">
        <v>1326</v>
      </c>
      <c r="D1178" s="235">
        <v>2</v>
      </c>
      <c r="E1178" s="48" t="s">
        <v>1325</v>
      </c>
      <c r="F1178" s="48" t="s">
        <v>1313</v>
      </c>
      <c r="G1178" s="48" t="s">
        <v>1311</v>
      </c>
      <c r="H1178" s="48" t="s">
        <v>1271</v>
      </c>
      <c r="I1178" s="48" t="s">
        <v>1240</v>
      </c>
      <c r="J1178" s="236">
        <v>100</v>
      </c>
      <c r="K1178" s="236">
        <v>100</v>
      </c>
      <c r="L1178" s="236" t="s">
        <v>4</v>
      </c>
      <c r="M1178" s="236" t="s">
        <v>4</v>
      </c>
      <c r="N1178" s="236" t="s">
        <v>4</v>
      </c>
      <c r="O1178" s="236" t="s">
        <v>4</v>
      </c>
      <c r="P1178" s="236" t="s">
        <v>4</v>
      </c>
      <c r="Q1178" s="236" t="s">
        <v>4</v>
      </c>
      <c r="R1178" s="236" t="s">
        <v>4</v>
      </c>
      <c r="S1178" s="236" t="s">
        <v>4</v>
      </c>
      <c r="T1178" s="236" t="s">
        <v>4</v>
      </c>
      <c r="U1178" s="236" t="s">
        <v>4</v>
      </c>
      <c r="V1178" s="236" t="s">
        <v>4</v>
      </c>
      <c r="W1178" s="236" t="s">
        <v>4</v>
      </c>
      <c r="X1178" s="291">
        <v>100</v>
      </c>
      <c r="Y1178" s="236">
        <v>100</v>
      </c>
    </row>
    <row r="1179" spans="1:25">
      <c r="A1179" s="32" t="s">
        <v>19</v>
      </c>
      <c r="B1179" s="32" t="s">
        <v>32</v>
      </c>
      <c r="C1179" s="328" t="s">
        <v>1327</v>
      </c>
      <c r="D1179" s="235">
        <v>3</v>
      </c>
      <c r="E1179" s="48" t="s">
        <v>1327</v>
      </c>
      <c r="F1179" s="48" t="s">
        <v>1313</v>
      </c>
      <c r="G1179" s="48" t="s">
        <v>1311</v>
      </c>
      <c r="H1179" s="48" t="s">
        <v>1271</v>
      </c>
      <c r="I1179" s="48" t="s">
        <v>1240</v>
      </c>
      <c r="J1179" s="236" t="s">
        <v>4</v>
      </c>
      <c r="K1179" s="236" t="s">
        <v>4</v>
      </c>
      <c r="L1179" s="236">
        <v>162.78894750876992</v>
      </c>
      <c r="M1179" s="236">
        <v>162.78895</v>
      </c>
      <c r="N1179" s="236" t="s">
        <v>4</v>
      </c>
      <c r="O1179" s="236" t="s">
        <v>4</v>
      </c>
      <c r="P1179" s="236" t="s">
        <v>4</v>
      </c>
      <c r="Q1179" s="236" t="s">
        <v>4</v>
      </c>
      <c r="R1179" s="236" t="s">
        <v>4</v>
      </c>
      <c r="S1179" s="236" t="s">
        <v>4</v>
      </c>
      <c r="T1179" s="236" t="s">
        <v>4</v>
      </c>
      <c r="U1179" s="236" t="s">
        <v>4</v>
      </c>
      <c r="V1179" s="236" t="s">
        <v>4</v>
      </c>
      <c r="W1179" s="236" t="s">
        <v>4</v>
      </c>
      <c r="X1179" s="291">
        <v>162.78894750876992</v>
      </c>
      <c r="Y1179" s="236">
        <v>162.78895</v>
      </c>
    </row>
    <row r="1180" spans="1:25">
      <c r="A1180" s="32" t="s">
        <v>23</v>
      </c>
      <c r="B1180" s="32" t="s">
        <v>32</v>
      </c>
      <c r="C1180" s="328" t="s">
        <v>1328</v>
      </c>
      <c r="D1180" s="235">
        <v>1.7320500000000001</v>
      </c>
      <c r="E1180" s="48" t="s">
        <v>1327</v>
      </c>
      <c r="F1180" s="48" t="s">
        <v>1313</v>
      </c>
      <c r="G1180" s="48" t="s">
        <v>1311</v>
      </c>
      <c r="H1180" s="48" t="s">
        <v>1271</v>
      </c>
      <c r="I1180" s="48" t="s">
        <v>1240</v>
      </c>
      <c r="J1180" s="236">
        <v>159.00145017609279</v>
      </c>
      <c r="K1180" s="236">
        <v>159.00145000000001</v>
      </c>
      <c r="L1180" s="236" t="s">
        <v>4</v>
      </c>
      <c r="M1180" s="236" t="s">
        <v>4</v>
      </c>
      <c r="N1180" s="236" t="s">
        <v>4</v>
      </c>
      <c r="O1180" s="236" t="s">
        <v>4</v>
      </c>
      <c r="P1180" s="236" t="s">
        <v>4</v>
      </c>
      <c r="Q1180" s="236" t="s">
        <v>4</v>
      </c>
      <c r="R1180" s="236" t="s">
        <v>4</v>
      </c>
      <c r="S1180" s="236" t="s">
        <v>4</v>
      </c>
      <c r="T1180" s="236" t="s">
        <v>4</v>
      </c>
      <c r="U1180" s="236" t="s">
        <v>4</v>
      </c>
      <c r="V1180" s="236" t="s">
        <v>4</v>
      </c>
      <c r="W1180" s="236" t="s">
        <v>4</v>
      </c>
      <c r="X1180" s="291">
        <v>159.00145017609279</v>
      </c>
      <c r="Y1180" s="236">
        <v>159.00145000000001</v>
      </c>
    </row>
    <row r="1181" spans="1:25">
      <c r="A1181" s="32" t="s">
        <v>23</v>
      </c>
      <c r="B1181" s="32" t="s">
        <v>32</v>
      </c>
      <c r="C1181" s="328" t="s">
        <v>1329</v>
      </c>
      <c r="D1181" s="235">
        <v>1.7320500000000001</v>
      </c>
      <c r="E1181" s="48" t="s">
        <v>1327</v>
      </c>
      <c r="F1181" s="48" t="s">
        <v>1313</v>
      </c>
      <c r="G1181" s="48" t="s">
        <v>1311</v>
      </c>
      <c r="H1181" s="48" t="s">
        <v>1271</v>
      </c>
      <c r="I1181" s="48" t="s">
        <v>1240</v>
      </c>
      <c r="J1181" s="236">
        <v>166.66666499999999</v>
      </c>
      <c r="K1181" s="236">
        <v>166.66667000000001</v>
      </c>
      <c r="L1181" s="236" t="s">
        <v>4</v>
      </c>
      <c r="M1181" s="236" t="s">
        <v>4</v>
      </c>
      <c r="N1181" s="236" t="s">
        <v>4</v>
      </c>
      <c r="O1181" s="236" t="s">
        <v>4</v>
      </c>
      <c r="P1181" s="236" t="s">
        <v>4</v>
      </c>
      <c r="Q1181" s="236" t="s">
        <v>4</v>
      </c>
      <c r="R1181" s="236" t="s">
        <v>4</v>
      </c>
      <c r="S1181" s="236" t="s">
        <v>4</v>
      </c>
      <c r="T1181" s="236" t="s">
        <v>4</v>
      </c>
      <c r="U1181" s="236" t="s">
        <v>4</v>
      </c>
      <c r="V1181" s="236" t="s">
        <v>4</v>
      </c>
      <c r="W1181" s="236" t="s">
        <v>4</v>
      </c>
      <c r="X1181" s="291">
        <v>166.66666499999999</v>
      </c>
      <c r="Y1181" s="236">
        <v>166.66667000000001</v>
      </c>
    </row>
    <row r="1182" spans="1:25">
      <c r="A1182" s="32" t="s">
        <v>19</v>
      </c>
      <c r="B1182" s="32" t="s">
        <v>32</v>
      </c>
      <c r="C1182" s="328" t="s">
        <v>1330</v>
      </c>
      <c r="D1182" s="235">
        <v>11</v>
      </c>
      <c r="E1182" s="48" t="s">
        <v>1330</v>
      </c>
      <c r="F1182" s="48" t="s">
        <v>1313</v>
      </c>
      <c r="G1182" s="48" t="s">
        <v>1311</v>
      </c>
      <c r="H1182" s="48" t="s">
        <v>1271</v>
      </c>
      <c r="I1182" s="48" t="s">
        <v>1240</v>
      </c>
      <c r="J1182" s="236" t="s">
        <v>4</v>
      </c>
      <c r="K1182" s="236" t="s">
        <v>4</v>
      </c>
      <c r="L1182" s="236">
        <v>92.857147499999996</v>
      </c>
      <c r="M1182" s="236">
        <v>92.857150000000004</v>
      </c>
      <c r="N1182" s="236" t="s">
        <v>4</v>
      </c>
      <c r="O1182" s="236" t="s">
        <v>4</v>
      </c>
      <c r="P1182" s="236" t="s">
        <v>4</v>
      </c>
      <c r="Q1182" s="236" t="s">
        <v>4</v>
      </c>
      <c r="R1182" s="236" t="s">
        <v>4</v>
      </c>
      <c r="S1182" s="236" t="s">
        <v>4</v>
      </c>
      <c r="T1182" s="236" t="s">
        <v>4</v>
      </c>
      <c r="U1182" s="236" t="s">
        <v>4</v>
      </c>
      <c r="V1182" s="236" t="s">
        <v>4</v>
      </c>
      <c r="W1182" s="236" t="s">
        <v>4</v>
      </c>
      <c r="X1182" s="291">
        <v>92.857147499999996</v>
      </c>
      <c r="Y1182" s="236">
        <v>92.857150000000004</v>
      </c>
    </row>
    <row r="1183" spans="1:25">
      <c r="A1183" s="32" t="s">
        <v>23</v>
      </c>
      <c r="B1183" s="32" t="s">
        <v>32</v>
      </c>
      <c r="C1183" s="328" t="s">
        <v>1331</v>
      </c>
      <c r="D1183" s="235">
        <v>11</v>
      </c>
      <c r="E1183" s="48" t="s">
        <v>1330</v>
      </c>
      <c r="F1183" s="48" t="s">
        <v>1313</v>
      </c>
      <c r="G1183" s="48" t="s">
        <v>1311</v>
      </c>
      <c r="H1183" s="48" t="s">
        <v>1271</v>
      </c>
      <c r="I1183" s="48" t="s">
        <v>1240</v>
      </c>
      <c r="J1183" s="236">
        <v>92.857147499999996</v>
      </c>
      <c r="K1183" s="236">
        <v>92.857150000000004</v>
      </c>
      <c r="L1183" s="236" t="s">
        <v>4</v>
      </c>
      <c r="M1183" s="236" t="s">
        <v>4</v>
      </c>
      <c r="N1183" s="236" t="s">
        <v>4</v>
      </c>
      <c r="O1183" s="236" t="s">
        <v>4</v>
      </c>
      <c r="P1183" s="236" t="s">
        <v>4</v>
      </c>
      <c r="Q1183" s="236" t="s">
        <v>4</v>
      </c>
      <c r="R1183" s="236" t="s">
        <v>4</v>
      </c>
      <c r="S1183" s="236" t="s">
        <v>4</v>
      </c>
      <c r="T1183" s="236" t="s">
        <v>4</v>
      </c>
      <c r="U1183" s="236" t="s">
        <v>4</v>
      </c>
      <c r="V1183" s="236" t="s">
        <v>4</v>
      </c>
      <c r="W1183" s="236" t="s">
        <v>4</v>
      </c>
      <c r="X1183" s="291">
        <v>92.857147499999996</v>
      </c>
      <c r="Y1183" s="236">
        <v>92.857150000000004</v>
      </c>
    </row>
    <row r="1184" spans="1:25">
      <c r="A1184" s="32" t="s">
        <v>13</v>
      </c>
      <c r="B1184" s="32" t="s">
        <v>4</v>
      </c>
      <c r="C1184" s="328" t="s">
        <v>1332</v>
      </c>
      <c r="D1184" s="235">
        <v>66</v>
      </c>
      <c r="E1184" s="48" t="s">
        <v>4</v>
      </c>
      <c r="F1184" s="48" t="s">
        <v>4</v>
      </c>
      <c r="G1184" s="48" t="s">
        <v>1332</v>
      </c>
      <c r="H1184" s="48" t="s">
        <v>1271</v>
      </c>
      <c r="I1184" s="48" t="s">
        <v>1240</v>
      </c>
      <c r="J1184" s="236" t="s">
        <v>4</v>
      </c>
      <c r="K1184" s="236" t="s">
        <v>4</v>
      </c>
      <c r="L1184" s="236" t="s">
        <v>4</v>
      </c>
      <c r="M1184" s="236" t="s">
        <v>4</v>
      </c>
      <c r="N1184" s="236" t="s">
        <v>4</v>
      </c>
      <c r="O1184" s="236" t="s">
        <v>4</v>
      </c>
      <c r="P1184" s="236">
        <v>101.41978965991979</v>
      </c>
      <c r="Q1184" s="236">
        <v>101.41979000000001</v>
      </c>
      <c r="R1184" s="236" t="s">
        <v>4</v>
      </c>
      <c r="S1184" s="236" t="s">
        <v>4</v>
      </c>
      <c r="T1184" s="236" t="s">
        <v>4</v>
      </c>
      <c r="U1184" s="236" t="s">
        <v>4</v>
      </c>
      <c r="V1184" s="236" t="s">
        <v>4</v>
      </c>
      <c r="W1184" s="236" t="s">
        <v>4</v>
      </c>
      <c r="X1184" s="291">
        <v>101.41978965991979</v>
      </c>
      <c r="Y1184" s="236">
        <v>101.41979000000001</v>
      </c>
    </row>
    <row r="1185" spans="1:25">
      <c r="A1185" s="32" t="s">
        <v>16</v>
      </c>
      <c r="B1185" s="32" t="s">
        <v>4</v>
      </c>
      <c r="C1185" s="328" t="s">
        <v>1334</v>
      </c>
      <c r="D1185" s="235">
        <v>3</v>
      </c>
      <c r="E1185" s="48" t="s">
        <v>4</v>
      </c>
      <c r="F1185" s="48" t="s">
        <v>1334</v>
      </c>
      <c r="G1185" s="48" t="s">
        <v>1332</v>
      </c>
      <c r="H1185" s="48" t="s">
        <v>1271</v>
      </c>
      <c r="I1185" s="48" t="s">
        <v>1240</v>
      </c>
      <c r="J1185" s="236" t="s">
        <v>4</v>
      </c>
      <c r="K1185" s="236" t="s">
        <v>4</v>
      </c>
      <c r="L1185" s="236" t="s">
        <v>4</v>
      </c>
      <c r="M1185" s="236" t="s">
        <v>4</v>
      </c>
      <c r="N1185" s="236">
        <v>131.23537251823532</v>
      </c>
      <c r="O1185" s="236">
        <v>131.23536999999999</v>
      </c>
      <c r="P1185" s="236" t="s">
        <v>4</v>
      </c>
      <c r="Q1185" s="236" t="s">
        <v>4</v>
      </c>
      <c r="R1185" s="236" t="s">
        <v>4</v>
      </c>
      <c r="S1185" s="236" t="s">
        <v>4</v>
      </c>
      <c r="T1185" s="236" t="s">
        <v>4</v>
      </c>
      <c r="U1185" s="236" t="s">
        <v>4</v>
      </c>
      <c r="V1185" s="236" t="s">
        <v>4</v>
      </c>
      <c r="W1185" s="236" t="s">
        <v>4</v>
      </c>
      <c r="X1185" s="291">
        <v>131.23537251823532</v>
      </c>
      <c r="Y1185" s="236">
        <v>131.23536999999999</v>
      </c>
    </row>
    <row r="1186" spans="1:25">
      <c r="A1186" s="32" t="s">
        <v>19</v>
      </c>
      <c r="B1186" s="32" t="s">
        <v>32</v>
      </c>
      <c r="C1186" s="328" t="s">
        <v>1336</v>
      </c>
      <c r="D1186" s="235">
        <v>3</v>
      </c>
      <c r="E1186" s="48" t="s">
        <v>1336</v>
      </c>
      <c r="F1186" s="48" t="s">
        <v>1334</v>
      </c>
      <c r="G1186" s="48" t="s">
        <v>1332</v>
      </c>
      <c r="H1186" s="48" t="s">
        <v>1271</v>
      </c>
      <c r="I1186" s="48" t="s">
        <v>1240</v>
      </c>
      <c r="J1186" s="236" t="s">
        <v>4</v>
      </c>
      <c r="K1186" s="236" t="s">
        <v>4</v>
      </c>
      <c r="L1186" s="236">
        <v>131.23537251823532</v>
      </c>
      <c r="M1186" s="236">
        <v>131.23536999999999</v>
      </c>
      <c r="N1186" s="236" t="s">
        <v>4</v>
      </c>
      <c r="O1186" s="236" t="s">
        <v>4</v>
      </c>
      <c r="P1186" s="236" t="s">
        <v>4</v>
      </c>
      <c r="Q1186" s="236" t="s">
        <v>4</v>
      </c>
      <c r="R1186" s="236" t="s">
        <v>4</v>
      </c>
      <c r="S1186" s="236" t="s">
        <v>4</v>
      </c>
      <c r="T1186" s="236" t="s">
        <v>4</v>
      </c>
      <c r="U1186" s="236" t="s">
        <v>4</v>
      </c>
      <c r="V1186" s="236" t="s">
        <v>4</v>
      </c>
      <c r="W1186" s="236" t="s">
        <v>4</v>
      </c>
      <c r="X1186" s="291">
        <v>131.23537251823532</v>
      </c>
      <c r="Y1186" s="236">
        <v>131.23536999999999</v>
      </c>
    </row>
    <row r="1187" spans="1:25">
      <c r="A1187" s="32" t="s">
        <v>23</v>
      </c>
      <c r="B1187" s="32" t="s">
        <v>32</v>
      </c>
      <c r="C1187" s="328" t="s">
        <v>1337</v>
      </c>
      <c r="D1187" s="235">
        <v>1.7320500000000001</v>
      </c>
      <c r="E1187" s="48" t="s">
        <v>1336</v>
      </c>
      <c r="F1187" s="48" t="s">
        <v>1334</v>
      </c>
      <c r="G1187" s="48" t="s">
        <v>1332</v>
      </c>
      <c r="H1187" s="48" t="s">
        <v>1271</v>
      </c>
      <c r="I1187" s="48" t="s">
        <v>1240</v>
      </c>
      <c r="J1187" s="236">
        <v>172.22722999999999</v>
      </c>
      <c r="K1187" s="236">
        <v>172.22722999999999</v>
      </c>
      <c r="L1187" s="236" t="s">
        <v>4</v>
      </c>
      <c r="M1187" s="236" t="s">
        <v>4</v>
      </c>
      <c r="N1187" s="236" t="s">
        <v>4</v>
      </c>
      <c r="O1187" s="236" t="s">
        <v>4</v>
      </c>
      <c r="P1187" s="236" t="s">
        <v>4</v>
      </c>
      <c r="Q1187" s="236" t="s">
        <v>4</v>
      </c>
      <c r="R1187" s="236" t="s">
        <v>4</v>
      </c>
      <c r="S1187" s="236" t="s">
        <v>4</v>
      </c>
      <c r="T1187" s="236" t="s">
        <v>4</v>
      </c>
      <c r="U1187" s="236" t="s">
        <v>4</v>
      </c>
      <c r="V1187" s="236" t="s">
        <v>4</v>
      </c>
      <c r="W1187" s="236" t="s">
        <v>4</v>
      </c>
      <c r="X1187" s="291">
        <v>172.22722999999999</v>
      </c>
      <c r="Y1187" s="236">
        <v>172.22722999999999</v>
      </c>
    </row>
    <row r="1188" spans="1:25">
      <c r="A1188" s="32" t="s">
        <v>23</v>
      </c>
      <c r="B1188" s="32" t="s">
        <v>32</v>
      </c>
      <c r="C1188" s="328" t="s">
        <v>1338</v>
      </c>
      <c r="D1188" s="235">
        <v>1.7320500000000001</v>
      </c>
      <c r="E1188" s="48" t="s">
        <v>1336</v>
      </c>
      <c r="F1188" s="48" t="s">
        <v>1334</v>
      </c>
      <c r="G1188" s="48" t="s">
        <v>1332</v>
      </c>
      <c r="H1188" s="48" t="s">
        <v>1271</v>
      </c>
      <c r="I1188" s="48" t="s">
        <v>1240</v>
      </c>
      <c r="J1188" s="236">
        <v>100</v>
      </c>
      <c r="K1188" s="236">
        <v>100</v>
      </c>
      <c r="L1188" s="236" t="s">
        <v>4</v>
      </c>
      <c r="M1188" s="236" t="s">
        <v>4</v>
      </c>
      <c r="N1188" s="236" t="s">
        <v>4</v>
      </c>
      <c r="O1188" s="236" t="s">
        <v>4</v>
      </c>
      <c r="P1188" s="236" t="s">
        <v>4</v>
      </c>
      <c r="Q1188" s="236" t="s">
        <v>4</v>
      </c>
      <c r="R1188" s="236" t="s">
        <v>4</v>
      </c>
      <c r="S1188" s="236" t="s">
        <v>4</v>
      </c>
      <c r="T1188" s="236" t="s">
        <v>4</v>
      </c>
      <c r="U1188" s="236" t="s">
        <v>4</v>
      </c>
      <c r="V1188" s="236" t="s">
        <v>4</v>
      </c>
      <c r="W1188" s="236" t="s">
        <v>4</v>
      </c>
      <c r="X1188" s="291">
        <v>100</v>
      </c>
      <c r="Y1188" s="236">
        <v>100</v>
      </c>
    </row>
    <row r="1189" spans="1:25">
      <c r="A1189" s="32" t="s">
        <v>16</v>
      </c>
      <c r="B1189" s="32" t="s">
        <v>4</v>
      </c>
      <c r="C1189" s="328" t="s">
        <v>1339</v>
      </c>
      <c r="D1189" s="235">
        <v>63</v>
      </c>
      <c r="E1189" s="48" t="s">
        <v>4</v>
      </c>
      <c r="F1189" s="48" t="s">
        <v>1339</v>
      </c>
      <c r="G1189" s="48" t="s">
        <v>1332</v>
      </c>
      <c r="H1189" s="48" t="s">
        <v>1271</v>
      </c>
      <c r="I1189" s="48" t="s">
        <v>1240</v>
      </c>
      <c r="J1189" s="236" t="s">
        <v>4</v>
      </c>
      <c r="K1189" s="236" t="s">
        <v>4</v>
      </c>
      <c r="L1189" s="236" t="s">
        <v>4</v>
      </c>
      <c r="M1189" s="236" t="s">
        <v>4</v>
      </c>
      <c r="N1189" s="236">
        <v>100</v>
      </c>
      <c r="O1189" s="236">
        <v>100</v>
      </c>
      <c r="P1189" s="236" t="s">
        <v>4</v>
      </c>
      <c r="Q1189" s="236" t="s">
        <v>4</v>
      </c>
      <c r="R1189" s="236" t="s">
        <v>4</v>
      </c>
      <c r="S1189" s="236" t="s">
        <v>4</v>
      </c>
      <c r="T1189" s="236" t="s">
        <v>4</v>
      </c>
      <c r="U1189" s="236" t="s">
        <v>4</v>
      </c>
      <c r="V1189" s="236" t="s">
        <v>4</v>
      </c>
      <c r="W1189" s="236" t="s">
        <v>4</v>
      </c>
      <c r="X1189" s="291">
        <v>100</v>
      </c>
      <c r="Y1189" s="236">
        <v>100</v>
      </c>
    </row>
    <row r="1190" spans="1:25">
      <c r="A1190" s="32" t="s">
        <v>19</v>
      </c>
      <c r="B1190" s="32" t="s">
        <v>20</v>
      </c>
      <c r="C1190" s="328" t="s">
        <v>1341</v>
      </c>
      <c r="D1190" s="235">
        <v>8</v>
      </c>
      <c r="E1190" s="48" t="s">
        <v>1341</v>
      </c>
      <c r="F1190" s="48" t="s">
        <v>1339</v>
      </c>
      <c r="G1190" s="48" t="s">
        <v>1332</v>
      </c>
      <c r="H1190" s="48" t="s">
        <v>1271</v>
      </c>
      <c r="I1190" s="48" t="s">
        <v>1240</v>
      </c>
      <c r="J1190" s="236" t="s">
        <v>4</v>
      </c>
      <c r="K1190" s="236" t="s">
        <v>4</v>
      </c>
      <c r="L1190" s="236">
        <v>100</v>
      </c>
      <c r="M1190" s="236">
        <v>100</v>
      </c>
      <c r="N1190" s="236" t="s">
        <v>4</v>
      </c>
      <c r="O1190" s="236" t="s">
        <v>4</v>
      </c>
      <c r="P1190" s="236" t="s">
        <v>4</v>
      </c>
      <c r="Q1190" s="236" t="s">
        <v>4</v>
      </c>
      <c r="R1190" s="236" t="s">
        <v>4</v>
      </c>
      <c r="S1190" s="236" t="s">
        <v>4</v>
      </c>
      <c r="T1190" s="236" t="s">
        <v>4</v>
      </c>
      <c r="U1190" s="236" t="s">
        <v>4</v>
      </c>
      <c r="V1190" s="236" t="s">
        <v>4</v>
      </c>
      <c r="W1190" s="236" t="s">
        <v>4</v>
      </c>
      <c r="X1190" s="291">
        <v>100</v>
      </c>
      <c r="Y1190" s="236">
        <v>100</v>
      </c>
    </row>
    <row r="1191" spans="1:25">
      <c r="A1191" s="32" t="s">
        <v>23</v>
      </c>
      <c r="B1191" s="32" t="s">
        <v>20</v>
      </c>
      <c r="C1191" s="328" t="s">
        <v>1342</v>
      </c>
      <c r="D1191" s="235">
        <v>7</v>
      </c>
      <c r="E1191" s="48" t="s">
        <v>1341</v>
      </c>
      <c r="F1191" s="48" t="s">
        <v>1339</v>
      </c>
      <c r="G1191" s="48" t="s">
        <v>1332</v>
      </c>
      <c r="H1191" s="48" t="s">
        <v>1271</v>
      </c>
      <c r="I1191" s="48" t="s">
        <v>1240</v>
      </c>
      <c r="J1191" s="236">
        <v>100</v>
      </c>
      <c r="K1191" s="236">
        <v>100</v>
      </c>
      <c r="L1191" s="236" t="s">
        <v>4</v>
      </c>
      <c r="M1191" s="236" t="s">
        <v>4</v>
      </c>
      <c r="N1191" s="236" t="s">
        <v>4</v>
      </c>
      <c r="O1191" s="236" t="s">
        <v>4</v>
      </c>
      <c r="P1191" s="236" t="s">
        <v>4</v>
      </c>
      <c r="Q1191" s="236" t="s">
        <v>4</v>
      </c>
      <c r="R1191" s="236" t="s">
        <v>4</v>
      </c>
      <c r="S1191" s="236" t="s">
        <v>4</v>
      </c>
      <c r="T1191" s="236" t="s">
        <v>4</v>
      </c>
      <c r="U1191" s="236" t="s">
        <v>4</v>
      </c>
      <c r="V1191" s="236" t="s">
        <v>4</v>
      </c>
      <c r="W1191" s="236" t="s">
        <v>4</v>
      </c>
      <c r="X1191" s="291">
        <v>100</v>
      </c>
      <c r="Y1191" s="236">
        <v>100</v>
      </c>
    </row>
    <row r="1192" spans="1:25">
      <c r="A1192" s="32" t="s">
        <v>23</v>
      </c>
      <c r="B1192" s="32" t="s">
        <v>20</v>
      </c>
      <c r="C1192" s="328" t="s">
        <v>1343</v>
      </c>
      <c r="D1192" s="235">
        <v>1</v>
      </c>
      <c r="E1192" s="48" t="s">
        <v>1341</v>
      </c>
      <c r="F1192" s="48" t="s">
        <v>1339</v>
      </c>
      <c r="G1192" s="48" t="s">
        <v>1332</v>
      </c>
      <c r="H1192" s="48" t="s">
        <v>1271</v>
      </c>
      <c r="I1192" s="48" t="s">
        <v>1240</v>
      </c>
      <c r="J1192" s="236">
        <v>100</v>
      </c>
      <c r="K1192" s="236">
        <v>100</v>
      </c>
      <c r="L1192" s="236" t="s">
        <v>4</v>
      </c>
      <c r="M1192" s="236" t="s">
        <v>4</v>
      </c>
      <c r="N1192" s="236" t="s">
        <v>4</v>
      </c>
      <c r="O1192" s="236" t="s">
        <v>4</v>
      </c>
      <c r="P1192" s="236" t="s">
        <v>4</v>
      </c>
      <c r="Q1192" s="236" t="s">
        <v>4</v>
      </c>
      <c r="R1192" s="236" t="s">
        <v>4</v>
      </c>
      <c r="S1192" s="236" t="s">
        <v>4</v>
      </c>
      <c r="T1192" s="236" t="s">
        <v>4</v>
      </c>
      <c r="U1192" s="236" t="s">
        <v>4</v>
      </c>
      <c r="V1192" s="236" t="s">
        <v>4</v>
      </c>
      <c r="W1192" s="236" t="s">
        <v>4</v>
      </c>
      <c r="X1192" s="291">
        <v>100</v>
      </c>
      <c r="Y1192" s="236">
        <v>100</v>
      </c>
    </row>
    <row r="1193" spans="1:25">
      <c r="A1193" s="32" t="s">
        <v>19</v>
      </c>
      <c r="B1193" s="32" t="s">
        <v>32</v>
      </c>
      <c r="C1193" s="328" t="s">
        <v>1344</v>
      </c>
      <c r="D1193" s="235">
        <v>3</v>
      </c>
      <c r="E1193" s="48" t="s">
        <v>1344</v>
      </c>
      <c r="F1193" s="48" t="s">
        <v>1339</v>
      </c>
      <c r="G1193" s="48" t="s">
        <v>1332</v>
      </c>
      <c r="H1193" s="48" t="s">
        <v>1271</v>
      </c>
      <c r="I1193" s="48" t="s">
        <v>1240</v>
      </c>
      <c r="J1193" s="236" t="s">
        <v>4</v>
      </c>
      <c r="K1193" s="236" t="s">
        <v>4</v>
      </c>
      <c r="L1193" s="236">
        <v>100</v>
      </c>
      <c r="M1193" s="236">
        <v>100</v>
      </c>
      <c r="N1193" s="236" t="s">
        <v>4</v>
      </c>
      <c r="O1193" s="236" t="s">
        <v>4</v>
      </c>
      <c r="P1193" s="236" t="s">
        <v>4</v>
      </c>
      <c r="Q1193" s="236" t="s">
        <v>4</v>
      </c>
      <c r="R1193" s="236" t="s">
        <v>4</v>
      </c>
      <c r="S1193" s="236" t="s">
        <v>4</v>
      </c>
      <c r="T1193" s="236" t="s">
        <v>4</v>
      </c>
      <c r="U1193" s="236" t="s">
        <v>4</v>
      </c>
      <c r="V1193" s="236" t="s">
        <v>4</v>
      </c>
      <c r="W1193" s="236" t="s">
        <v>4</v>
      </c>
      <c r="X1193" s="291">
        <v>100</v>
      </c>
      <c r="Y1193" s="236">
        <v>100</v>
      </c>
    </row>
    <row r="1194" spans="1:25">
      <c r="A1194" s="32" t="s">
        <v>23</v>
      </c>
      <c r="B1194" s="32" t="s">
        <v>32</v>
      </c>
      <c r="C1194" s="328" t="s">
        <v>1345</v>
      </c>
      <c r="D1194" s="235">
        <v>1.7320500000000001</v>
      </c>
      <c r="E1194" s="48" t="s">
        <v>1344</v>
      </c>
      <c r="F1194" s="48" t="s">
        <v>1339</v>
      </c>
      <c r="G1194" s="48" t="s">
        <v>1332</v>
      </c>
      <c r="H1194" s="48" t="s">
        <v>1271</v>
      </c>
      <c r="I1194" s="48" t="s">
        <v>1240</v>
      </c>
      <c r="J1194" s="236">
        <v>100</v>
      </c>
      <c r="K1194" s="236">
        <v>100</v>
      </c>
      <c r="L1194" s="236" t="s">
        <v>4</v>
      </c>
      <c r="M1194" s="236" t="s">
        <v>4</v>
      </c>
      <c r="N1194" s="236" t="s">
        <v>4</v>
      </c>
      <c r="O1194" s="236" t="s">
        <v>4</v>
      </c>
      <c r="P1194" s="236" t="s">
        <v>4</v>
      </c>
      <c r="Q1194" s="236" t="s">
        <v>4</v>
      </c>
      <c r="R1194" s="236" t="s">
        <v>4</v>
      </c>
      <c r="S1194" s="236" t="s">
        <v>4</v>
      </c>
      <c r="T1194" s="236" t="s">
        <v>4</v>
      </c>
      <c r="U1194" s="236" t="s">
        <v>4</v>
      </c>
      <c r="V1194" s="236" t="s">
        <v>4</v>
      </c>
      <c r="W1194" s="236" t="s">
        <v>4</v>
      </c>
      <c r="X1194" s="291">
        <v>100</v>
      </c>
      <c r="Y1194" s="236">
        <v>100</v>
      </c>
    </row>
    <row r="1195" spans="1:25">
      <c r="A1195" s="32" t="s">
        <v>23</v>
      </c>
      <c r="B1195" s="32" t="s">
        <v>32</v>
      </c>
      <c r="C1195" s="328" t="s">
        <v>1346</v>
      </c>
      <c r="D1195" s="235">
        <v>1.7320500000000001</v>
      </c>
      <c r="E1195" s="48" t="s">
        <v>1344</v>
      </c>
      <c r="F1195" s="48" t="s">
        <v>1339</v>
      </c>
      <c r="G1195" s="48" t="s">
        <v>1332</v>
      </c>
      <c r="H1195" s="48" t="s">
        <v>1271</v>
      </c>
      <c r="I1195" s="48" t="s">
        <v>1240</v>
      </c>
      <c r="J1195" s="236">
        <v>100</v>
      </c>
      <c r="K1195" s="236">
        <v>100</v>
      </c>
      <c r="L1195" s="236" t="s">
        <v>4</v>
      </c>
      <c r="M1195" s="236" t="s">
        <v>4</v>
      </c>
      <c r="N1195" s="236" t="s">
        <v>4</v>
      </c>
      <c r="O1195" s="236" t="s">
        <v>4</v>
      </c>
      <c r="P1195" s="236" t="s">
        <v>4</v>
      </c>
      <c r="Q1195" s="236" t="s">
        <v>4</v>
      </c>
      <c r="R1195" s="236" t="s">
        <v>4</v>
      </c>
      <c r="S1195" s="236" t="s">
        <v>4</v>
      </c>
      <c r="T1195" s="236" t="s">
        <v>4</v>
      </c>
      <c r="U1195" s="236" t="s">
        <v>4</v>
      </c>
      <c r="V1195" s="236" t="s">
        <v>4</v>
      </c>
      <c r="W1195" s="236" t="s">
        <v>4</v>
      </c>
      <c r="X1195" s="291">
        <v>100</v>
      </c>
      <c r="Y1195" s="236">
        <v>100</v>
      </c>
    </row>
    <row r="1196" spans="1:25">
      <c r="A1196" s="32" t="s">
        <v>19</v>
      </c>
      <c r="B1196" s="32" t="s">
        <v>32</v>
      </c>
      <c r="C1196" s="328" t="s">
        <v>1347</v>
      </c>
      <c r="D1196" s="235">
        <v>52</v>
      </c>
      <c r="E1196" s="48" t="s">
        <v>1347</v>
      </c>
      <c r="F1196" s="48" t="s">
        <v>1339</v>
      </c>
      <c r="G1196" s="48" t="s">
        <v>1332</v>
      </c>
      <c r="H1196" s="48" t="s">
        <v>1271</v>
      </c>
      <c r="I1196" s="48" t="s">
        <v>1240</v>
      </c>
      <c r="J1196" s="236" t="s">
        <v>4</v>
      </c>
      <c r="K1196" s="236" t="s">
        <v>4</v>
      </c>
      <c r="L1196" s="236">
        <v>100</v>
      </c>
      <c r="M1196" s="236">
        <v>100</v>
      </c>
      <c r="N1196" s="236" t="s">
        <v>4</v>
      </c>
      <c r="O1196" s="236" t="s">
        <v>4</v>
      </c>
      <c r="P1196" s="236" t="s">
        <v>4</v>
      </c>
      <c r="Q1196" s="236" t="s">
        <v>4</v>
      </c>
      <c r="R1196" s="236" t="s">
        <v>4</v>
      </c>
      <c r="S1196" s="236" t="s">
        <v>4</v>
      </c>
      <c r="T1196" s="236" t="s">
        <v>4</v>
      </c>
      <c r="U1196" s="236" t="s">
        <v>4</v>
      </c>
      <c r="V1196" s="236" t="s">
        <v>4</v>
      </c>
      <c r="W1196" s="236" t="s">
        <v>4</v>
      </c>
      <c r="X1196" s="291">
        <v>100</v>
      </c>
      <c r="Y1196" s="236">
        <v>100</v>
      </c>
    </row>
    <row r="1197" spans="1:25">
      <c r="A1197" s="32" t="s">
        <v>23</v>
      </c>
      <c r="B1197" s="32" t="s">
        <v>32</v>
      </c>
      <c r="C1197" s="328" t="s">
        <v>1348</v>
      </c>
      <c r="D1197" s="235">
        <v>3.73251</v>
      </c>
      <c r="E1197" s="48" t="s">
        <v>1347</v>
      </c>
      <c r="F1197" s="48" t="s">
        <v>1339</v>
      </c>
      <c r="G1197" s="48" t="s">
        <v>1332</v>
      </c>
      <c r="H1197" s="48" t="s">
        <v>1271</v>
      </c>
      <c r="I1197" s="48" t="s">
        <v>1240</v>
      </c>
      <c r="J1197" s="236">
        <v>100</v>
      </c>
      <c r="K1197" s="236">
        <v>100</v>
      </c>
      <c r="L1197" s="236" t="s">
        <v>4</v>
      </c>
      <c r="M1197" s="236" t="s">
        <v>4</v>
      </c>
      <c r="N1197" s="236" t="s">
        <v>4</v>
      </c>
      <c r="O1197" s="236" t="s">
        <v>4</v>
      </c>
      <c r="P1197" s="236" t="s">
        <v>4</v>
      </c>
      <c r="Q1197" s="236" t="s">
        <v>4</v>
      </c>
      <c r="R1197" s="236" t="s">
        <v>4</v>
      </c>
      <c r="S1197" s="236" t="s">
        <v>4</v>
      </c>
      <c r="T1197" s="236" t="s">
        <v>4</v>
      </c>
      <c r="U1197" s="236" t="s">
        <v>4</v>
      </c>
      <c r="V1197" s="236" t="s">
        <v>4</v>
      </c>
      <c r="W1197" s="236" t="s">
        <v>4</v>
      </c>
      <c r="X1197" s="291">
        <v>100</v>
      </c>
      <c r="Y1197" s="236">
        <v>100</v>
      </c>
    </row>
    <row r="1198" spans="1:25">
      <c r="A1198" s="32" t="s">
        <v>23</v>
      </c>
      <c r="B1198" s="32" t="s">
        <v>32</v>
      </c>
      <c r="C1198" s="328" t="s">
        <v>1349</v>
      </c>
      <c r="D1198" s="235">
        <v>3.73251</v>
      </c>
      <c r="E1198" s="48" t="s">
        <v>1347</v>
      </c>
      <c r="F1198" s="48" t="s">
        <v>1339</v>
      </c>
      <c r="G1198" s="48" t="s">
        <v>1332</v>
      </c>
      <c r="H1198" s="48" t="s">
        <v>1271</v>
      </c>
      <c r="I1198" s="48" t="s">
        <v>1240</v>
      </c>
      <c r="J1198" s="236">
        <v>100</v>
      </c>
      <c r="K1198" s="236">
        <v>100</v>
      </c>
      <c r="L1198" s="236" t="s">
        <v>4</v>
      </c>
      <c r="M1198" s="236" t="s">
        <v>4</v>
      </c>
      <c r="N1198" s="236" t="s">
        <v>4</v>
      </c>
      <c r="O1198" s="236" t="s">
        <v>4</v>
      </c>
      <c r="P1198" s="236" t="s">
        <v>4</v>
      </c>
      <c r="Q1198" s="236" t="s">
        <v>4</v>
      </c>
      <c r="R1198" s="236" t="s">
        <v>4</v>
      </c>
      <c r="S1198" s="236" t="s">
        <v>4</v>
      </c>
      <c r="T1198" s="236" t="s">
        <v>4</v>
      </c>
      <c r="U1198" s="236" t="s">
        <v>4</v>
      </c>
      <c r="V1198" s="236" t="s">
        <v>4</v>
      </c>
      <c r="W1198" s="236" t="s">
        <v>4</v>
      </c>
      <c r="X1198" s="291">
        <v>100</v>
      </c>
      <c r="Y1198" s="236">
        <v>100</v>
      </c>
    </row>
    <row r="1199" spans="1:25">
      <c r="A1199" s="32" t="s">
        <v>23</v>
      </c>
      <c r="B1199" s="32" t="s">
        <v>32</v>
      </c>
      <c r="C1199" s="328" t="s">
        <v>1350</v>
      </c>
      <c r="D1199" s="235">
        <v>3.73251</v>
      </c>
      <c r="E1199" s="48" t="s">
        <v>1347</v>
      </c>
      <c r="F1199" s="48" t="s">
        <v>1339</v>
      </c>
      <c r="G1199" s="48" t="s">
        <v>1332</v>
      </c>
      <c r="H1199" s="48" t="s">
        <v>1271</v>
      </c>
      <c r="I1199" s="48" t="s">
        <v>1240</v>
      </c>
      <c r="J1199" s="236">
        <v>100</v>
      </c>
      <c r="K1199" s="236">
        <v>100</v>
      </c>
      <c r="L1199" s="236" t="s">
        <v>4</v>
      </c>
      <c r="M1199" s="236" t="s">
        <v>4</v>
      </c>
      <c r="N1199" s="236" t="s">
        <v>4</v>
      </c>
      <c r="O1199" s="236" t="s">
        <v>4</v>
      </c>
      <c r="P1199" s="236" t="s">
        <v>4</v>
      </c>
      <c r="Q1199" s="236" t="s">
        <v>4</v>
      </c>
      <c r="R1199" s="236" t="s">
        <v>4</v>
      </c>
      <c r="S1199" s="236" t="s">
        <v>4</v>
      </c>
      <c r="T1199" s="236" t="s">
        <v>4</v>
      </c>
      <c r="U1199" s="236" t="s">
        <v>4</v>
      </c>
      <c r="V1199" s="236" t="s">
        <v>4</v>
      </c>
      <c r="W1199" s="236" t="s">
        <v>4</v>
      </c>
      <c r="X1199" s="291">
        <v>100</v>
      </c>
      <c r="Y1199" s="236">
        <v>100</v>
      </c>
    </row>
    <row r="1200" spans="1:25">
      <c r="A1200" s="32" t="s">
        <v>10</v>
      </c>
      <c r="B1200" s="32" t="s">
        <v>4</v>
      </c>
      <c r="C1200" s="328" t="s">
        <v>1351</v>
      </c>
      <c r="D1200" s="235">
        <v>185</v>
      </c>
      <c r="E1200" s="48" t="s">
        <v>4</v>
      </c>
      <c r="F1200" s="48" t="s">
        <v>4</v>
      </c>
      <c r="G1200" s="48" t="s">
        <v>4</v>
      </c>
      <c r="H1200" s="48" t="s">
        <v>1351</v>
      </c>
      <c r="I1200" s="48" t="s">
        <v>1240</v>
      </c>
      <c r="J1200" s="236" t="s">
        <v>4</v>
      </c>
      <c r="K1200" s="236" t="s">
        <v>4</v>
      </c>
      <c r="L1200" s="236" t="s">
        <v>4</v>
      </c>
      <c r="M1200" s="236" t="s">
        <v>4</v>
      </c>
      <c r="N1200" s="236" t="s">
        <v>4</v>
      </c>
      <c r="O1200" s="236" t="s">
        <v>4</v>
      </c>
      <c r="P1200" s="236" t="s">
        <v>4</v>
      </c>
      <c r="Q1200" s="236" t="s">
        <v>4</v>
      </c>
      <c r="R1200" s="236">
        <v>109.88978588448889</v>
      </c>
      <c r="S1200" s="236">
        <v>109.88979</v>
      </c>
      <c r="T1200" s="236" t="s">
        <v>4</v>
      </c>
      <c r="U1200" s="236" t="s">
        <v>4</v>
      </c>
      <c r="V1200" s="236" t="s">
        <v>4</v>
      </c>
      <c r="W1200" s="236" t="s">
        <v>4</v>
      </c>
      <c r="X1200" s="291">
        <v>109.88978588448889</v>
      </c>
      <c r="Y1200" s="236">
        <v>109.88979</v>
      </c>
    </row>
    <row r="1201" spans="1:25">
      <c r="A1201" s="32" t="s">
        <v>13</v>
      </c>
      <c r="B1201" s="32" t="s">
        <v>4</v>
      </c>
      <c r="C1201" s="328" t="s">
        <v>1353</v>
      </c>
      <c r="D1201" s="235">
        <v>3</v>
      </c>
      <c r="E1201" s="48" t="s">
        <v>4</v>
      </c>
      <c r="F1201" s="48" t="s">
        <v>4</v>
      </c>
      <c r="G1201" s="48" t="s">
        <v>1353</v>
      </c>
      <c r="H1201" s="48" t="s">
        <v>1351</v>
      </c>
      <c r="I1201" s="48" t="s">
        <v>1240</v>
      </c>
      <c r="J1201" s="236" t="s">
        <v>4</v>
      </c>
      <c r="K1201" s="236" t="s">
        <v>4</v>
      </c>
      <c r="L1201" s="236" t="s">
        <v>4</v>
      </c>
      <c r="M1201" s="236" t="s">
        <v>4</v>
      </c>
      <c r="N1201" s="236" t="s">
        <v>4</v>
      </c>
      <c r="O1201" s="236" t="s">
        <v>4</v>
      </c>
      <c r="P1201" s="236">
        <v>149.57509379760643</v>
      </c>
      <c r="Q1201" s="236">
        <v>149.57508999999999</v>
      </c>
      <c r="R1201" s="236" t="s">
        <v>4</v>
      </c>
      <c r="S1201" s="236" t="s">
        <v>4</v>
      </c>
      <c r="T1201" s="236" t="s">
        <v>4</v>
      </c>
      <c r="U1201" s="236" t="s">
        <v>4</v>
      </c>
      <c r="V1201" s="236" t="s">
        <v>4</v>
      </c>
      <c r="W1201" s="236" t="s">
        <v>4</v>
      </c>
      <c r="X1201" s="291">
        <v>149.57509379760643</v>
      </c>
      <c r="Y1201" s="236">
        <v>149.57508999999999</v>
      </c>
    </row>
    <row r="1202" spans="1:25">
      <c r="A1202" s="32" t="s">
        <v>16</v>
      </c>
      <c r="B1202" s="32" t="s">
        <v>4</v>
      </c>
      <c r="C1202" s="328" t="s">
        <v>1355</v>
      </c>
      <c r="D1202" s="235">
        <v>3</v>
      </c>
      <c r="E1202" s="48" t="s">
        <v>4</v>
      </c>
      <c r="F1202" s="48" t="s">
        <v>1355</v>
      </c>
      <c r="G1202" s="48" t="s">
        <v>1353</v>
      </c>
      <c r="H1202" s="48" t="s">
        <v>1351</v>
      </c>
      <c r="I1202" s="48" t="s">
        <v>1240</v>
      </c>
      <c r="J1202" s="236" t="s">
        <v>4</v>
      </c>
      <c r="K1202" s="236" t="s">
        <v>4</v>
      </c>
      <c r="L1202" s="236" t="s">
        <v>4</v>
      </c>
      <c r="M1202" s="236" t="s">
        <v>4</v>
      </c>
      <c r="N1202" s="236">
        <v>149.57509379760643</v>
      </c>
      <c r="O1202" s="236">
        <v>149.57508999999999</v>
      </c>
      <c r="P1202" s="236" t="s">
        <v>4</v>
      </c>
      <c r="Q1202" s="236" t="s">
        <v>4</v>
      </c>
      <c r="R1202" s="236" t="s">
        <v>4</v>
      </c>
      <c r="S1202" s="236" t="s">
        <v>4</v>
      </c>
      <c r="T1202" s="236" t="s">
        <v>4</v>
      </c>
      <c r="U1202" s="236" t="s">
        <v>4</v>
      </c>
      <c r="V1202" s="236" t="s">
        <v>4</v>
      </c>
      <c r="W1202" s="236" t="s">
        <v>4</v>
      </c>
      <c r="X1202" s="291">
        <v>149.57509379760643</v>
      </c>
      <c r="Y1202" s="236">
        <v>149.57508999999999</v>
      </c>
    </row>
    <row r="1203" spans="1:25">
      <c r="A1203" s="32" t="s">
        <v>19</v>
      </c>
      <c r="B1203" s="32" t="s">
        <v>32</v>
      </c>
      <c r="C1203" s="328" t="s">
        <v>1357</v>
      </c>
      <c r="D1203" s="235">
        <v>3</v>
      </c>
      <c r="E1203" s="48" t="s">
        <v>1357</v>
      </c>
      <c r="F1203" s="48" t="s">
        <v>1355</v>
      </c>
      <c r="G1203" s="48" t="s">
        <v>1353</v>
      </c>
      <c r="H1203" s="48" t="s">
        <v>1351</v>
      </c>
      <c r="I1203" s="48" t="s">
        <v>1240</v>
      </c>
      <c r="J1203" s="236" t="s">
        <v>4</v>
      </c>
      <c r="K1203" s="236" t="s">
        <v>4</v>
      </c>
      <c r="L1203" s="236">
        <v>149.57509379760643</v>
      </c>
      <c r="M1203" s="236">
        <v>149.57508999999999</v>
      </c>
      <c r="N1203" s="236" t="s">
        <v>4</v>
      </c>
      <c r="O1203" s="236" t="s">
        <v>4</v>
      </c>
      <c r="P1203" s="236" t="s">
        <v>4</v>
      </c>
      <c r="Q1203" s="236" t="s">
        <v>4</v>
      </c>
      <c r="R1203" s="236" t="s">
        <v>4</v>
      </c>
      <c r="S1203" s="236" t="s">
        <v>4</v>
      </c>
      <c r="T1203" s="236" t="s">
        <v>4</v>
      </c>
      <c r="U1203" s="236" t="s">
        <v>4</v>
      </c>
      <c r="V1203" s="236" t="s">
        <v>4</v>
      </c>
      <c r="W1203" s="236" t="s">
        <v>4</v>
      </c>
      <c r="X1203" s="291">
        <v>149.57509379760643</v>
      </c>
      <c r="Y1203" s="236">
        <v>149.57508999999999</v>
      </c>
    </row>
    <row r="1204" spans="1:25">
      <c r="A1204" s="32" t="s">
        <v>23</v>
      </c>
      <c r="B1204" s="32" t="s">
        <v>32</v>
      </c>
      <c r="C1204" s="328" t="s">
        <v>1358</v>
      </c>
      <c r="D1204" s="235">
        <v>1.44225</v>
      </c>
      <c r="E1204" s="48" t="s">
        <v>1357</v>
      </c>
      <c r="F1204" s="48" t="s">
        <v>1355</v>
      </c>
      <c r="G1204" s="48" t="s">
        <v>1353</v>
      </c>
      <c r="H1204" s="48" t="s">
        <v>1351</v>
      </c>
      <c r="I1204" s="48" t="s">
        <v>1240</v>
      </c>
      <c r="J1204" s="236">
        <v>100</v>
      </c>
      <c r="K1204" s="236">
        <v>100</v>
      </c>
      <c r="L1204" s="236" t="s">
        <v>4</v>
      </c>
      <c r="M1204" s="236" t="s">
        <v>4</v>
      </c>
      <c r="N1204" s="236" t="s">
        <v>4</v>
      </c>
      <c r="O1204" s="236" t="s">
        <v>4</v>
      </c>
      <c r="P1204" s="236" t="s">
        <v>4</v>
      </c>
      <c r="Q1204" s="236" t="s">
        <v>4</v>
      </c>
      <c r="R1204" s="236" t="s">
        <v>4</v>
      </c>
      <c r="S1204" s="236" t="s">
        <v>4</v>
      </c>
      <c r="T1204" s="236" t="s">
        <v>4</v>
      </c>
      <c r="U1204" s="236" t="s">
        <v>4</v>
      </c>
      <c r="V1204" s="236" t="s">
        <v>4</v>
      </c>
      <c r="W1204" s="236" t="s">
        <v>4</v>
      </c>
      <c r="X1204" s="291">
        <v>100</v>
      </c>
      <c r="Y1204" s="236">
        <v>100</v>
      </c>
    </row>
    <row r="1205" spans="1:25">
      <c r="A1205" s="32" t="s">
        <v>23</v>
      </c>
      <c r="B1205" s="32" t="s">
        <v>32</v>
      </c>
      <c r="C1205" s="328" t="s">
        <v>1359</v>
      </c>
      <c r="D1205" s="235">
        <v>1.44225</v>
      </c>
      <c r="E1205" s="48" t="s">
        <v>1357</v>
      </c>
      <c r="F1205" s="48" t="s">
        <v>1355</v>
      </c>
      <c r="G1205" s="48" t="s">
        <v>1353</v>
      </c>
      <c r="H1205" s="48" t="s">
        <v>1351</v>
      </c>
      <c r="I1205" s="48" t="s">
        <v>1240</v>
      </c>
      <c r="J1205" s="236">
        <v>188</v>
      </c>
      <c r="K1205" s="236">
        <v>188</v>
      </c>
      <c r="L1205" s="236" t="s">
        <v>4</v>
      </c>
      <c r="M1205" s="236" t="s">
        <v>4</v>
      </c>
      <c r="N1205" s="236" t="s">
        <v>4</v>
      </c>
      <c r="O1205" s="236" t="s">
        <v>4</v>
      </c>
      <c r="P1205" s="236" t="s">
        <v>4</v>
      </c>
      <c r="Q1205" s="236" t="s">
        <v>4</v>
      </c>
      <c r="R1205" s="236" t="s">
        <v>4</v>
      </c>
      <c r="S1205" s="236" t="s">
        <v>4</v>
      </c>
      <c r="T1205" s="236" t="s">
        <v>4</v>
      </c>
      <c r="U1205" s="236" t="s">
        <v>4</v>
      </c>
      <c r="V1205" s="236" t="s">
        <v>4</v>
      </c>
      <c r="W1205" s="236" t="s">
        <v>4</v>
      </c>
      <c r="X1205" s="291">
        <v>188</v>
      </c>
      <c r="Y1205" s="236">
        <v>188</v>
      </c>
    </row>
    <row r="1206" spans="1:25">
      <c r="A1206" s="32" t="s">
        <v>23</v>
      </c>
      <c r="B1206" s="32" t="s">
        <v>32</v>
      </c>
      <c r="C1206" s="328" t="s">
        <v>1360</v>
      </c>
      <c r="D1206" s="235">
        <v>1.44225</v>
      </c>
      <c r="E1206" s="48" t="s">
        <v>1357</v>
      </c>
      <c r="F1206" s="48" t="s">
        <v>1355</v>
      </c>
      <c r="G1206" s="48" t="s">
        <v>1353</v>
      </c>
      <c r="H1206" s="48" t="s">
        <v>1351</v>
      </c>
      <c r="I1206" s="48" t="s">
        <v>1240</v>
      </c>
      <c r="J1206" s="236">
        <v>178</v>
      </c>
      <c r="K1206" s="236">
        <v>178</v>
      </c>
      <c r="L1206" s="236" t="s">
        <v>4</v>
      </c>
      <c r="M1206" s="236" t="s">
        <v>4</v>
      </c>
      <c r="N1206" s="236" t="s">
        <v>4</v>
      </c>
      <c r="O1206" s="236" t="s">
        <v>4</v>
      </c>
      <c r="P1206" s="236" t="s">
        <v>4</v>
      </c>
      <c r="Q1206" s="236" t="s">
        <v>4</v>
      </c>
      <c r="R1206" s="236" t="s">
        <v>4</v>
      </c>
      <c r="S1206" s="236" t="s">
        <v>4</v>
      </c>
      <c r="T1206" s="236" t="s">
        <v>4</v>
      </c>
      <c r="U1206" s="236" t="s">
        <v>4</v>
      </c>
      <c r="V1206" s="236" t="s">
        <v>4</v>
      </c>
      <c r="W1206" s="236" t="s">
        <v>4</v>
      </c>
      <c r="X1206" s="291">
        <v>178</v>
      </c>
      <c r="Y1206" s="236">
        <v>178</v>
      </c>
    </row>
    <row r="1207" spans="1:25">
      <c r="A1207" s="32" t="s">
        <v>13</v>
      </c>
      <c r="B1207" s="32" t="s">
        <v>4</v>
      </c>
      <c r="C1207" s="328" t="s">
        <v>1361</v>
      </c>
      <c r="D1207" s="235">
        <v>171</v>
      </c>
      <c r="E1207" s="48" t="s">
        <v>4</v>
      </c>
      <c r="F1207" s="48" t="s">
        <v>4</v>
      </c>
      <c r="G1207" s="48" t="s">
        <v>1361</v>
      </c>
      <c r="H1207" s="48" t="s">
        <v>1351</v>
      </c>
      <c r="I1207" s="48" t="s">
        <v>1240</v>
      </c>
      <c r="J1207" s="236" t="s">
        <v>4</v>
      </c>
      <c r="K1207" s="236" t="s">
        <v>4</v>
      </c>
      <c r="L1207" s="236" t="s">
        <v>4</v>
      </c>
      <c r="M1207" s="236" t="s">
        <v>4</v>
      </c>
      <c r="N1207" s="236" t="s">
        <v>4</v>
      </c>
      <c r="O1207" s="236" t="s">
        <v>4</v>
      </c>
      <c r="P1207" s="236">
        <v>108.81514203117668</v>
      </c>
      <c r="Q1207" s="236">
        <v>108.81514</v>
      </c>
      <c r="R1207" s="236" t="s">
        <v>4</v>
      </c>
      <c r="S1207" s="236" t="s">
        <v>4</v>
      </c>
      <c r="T1207" s="236" t="s">
        <v>4</v>
      </c>
      <c r="U1207" s="236" t="s">
        <v>4</v>
      </c>
      <c r="V1207" s="236" t="s">
        <v>4</v>
      </c>
      <c r="W1207" s="236" t="s">
        <v>4</v>
      </c>
      <c r="X1207" s="291">
        <v>108.81514203117668</v>
      </c>
      <c r="Y1207" s="236">
        <v>108.81514</v>
      </c>
    </row>
    <row r="1208" spans="1:25">
      <c r="A1208" s="32" t="s">
        <v>16</v>
      </c>
      <c r="B1208" s="32" t="s">
        <v>4</v>
      </c>
      <c r="C1208" s="328" t="s">
        <v>1363</v>
      </c>
      <c r="D1208" s="235">
        <v>171</v>
      </c>
      <c r="E1208" s="48" t="s">
        <v>4</v>
      </c>
      <c r="F1208" s="48" t="s">
        <v>1363</v>
      </c>
      <c r="G1208" s="48" t="s">
        <v>1361</v>
      </c>
      <c r="H1208" s="48" t="s">
        <v>1351</v>
      </c>
      <c r="I1208" s="48" t="s">
        <v>1240</v>
      </c>
      <c r="J1208" s="236" t="s">
        <v>4</v>
      </c>
      <c r="K1208" s="236" t="s">
        <v>4</v>
      </c>
      <c r="L1208" s="236" t="s">
        <v>4</v>
      </c>
      <c r="M1208" s="236" t="s">
        <v>4</v>
      </c>
      <c r="N1208" s="236">
        <v>108.81514203117668</v>
      </c>
      <c r="O1208" s="236">
        <v>108.81514</v>
      </c>
      <c r="P1208" s="236" t="s">
        <v>4</v>
      </c>
      <c r="Q1208" s="236" t="s">
        <v>4</v>
      </c>
      <c r="R1208" s="236" t="s">
        <v>4</v>
      </c>
      <c r="S1208" s="236" t="s">
        <v>4</v>
      </c>
      <c r="T1208" s="236" t="s">
        <v>4</v>
      </c>
      <c r="U1208" s="236" t="s">
        <v>4</v>
      </c>
      <c r="V1208" s="236" t="s">
        <v>4</v>
      </c>
      <c r="W1208" s="236" t="s">
        <v>4</v>
      </c>
      <c r="X1208" s="291">
        <v>108.81514203117668</v>
      </c>
      <c r="Y1208" s="236">
        <v>108.81514</v>
      </c>
    </row>
    <row r="1209" spans="1:25">
      <c r="A1209" s="32" t="s">
        <v>19</v>
      </c>
      <c r="B1209" s="32" t="s">
        <v>20</v>
      </c>
      <c r="C1209" s="328" t="s">
        <v>1364</v>
      </c>
      <c r="D1209" s="235">
        <v>171</v>
      </c>
      <c r="E1209" s="48" t="s">
        <v>1364</v>
      </c>
      <c r="F1209" s="48" t="s">
        <v>1363</v>
      </c>
      <c r="G1209" s="48" t="s">
        <v>1361</v>
      </c>
      <c r="H1209" s="48" t="s">
        <v>1351</v>
      </c>
      <c r="I1209" s="48" t="s">
        <v>1240</v>
      </c>
      <c r="J1209" s="236" t="s">
        <v>4</v>
      </c>
      <c r="K1209" s="236" t="s">
        <v>4</v>
      </c>
      <c r="L1209" s="236">
        <v>108.81514203117668</v>
      </c>
      <c r="M1209" s="236">
        <v>108.81514</v>
      </c>
      <c r="N1209" s="236" t="s">
        <v>4</v>
      </c>
      <c r="O1209" s="236" t="s">
        <v>4</v>
      </c>
      <c r="P1209" s="236" t="s">
        <v>4</v>
      </c>
      <c r="Q1209" s="236" t="s">
        <v>4</v>
      </c>
      <c r="R1209" s="236" t="s">
        <v>4</v>
      </c>
      <c r="S1209" s="236" t="s">
        <v>4</v>
      </c>
      <c r="T1209" s="236" t="s">
        <v>4</v>
      </c>
      <c r="U1209" s="236" t="s">
        <v>4</v>
      </c>
      <c r="V1209" s="236" t="s">
        <v>4</v>
      </c>
      <c r="W1209" s="236" t="s">
        <v>4</v>
      </c>
      <c r="X1209" s="291">
        <v>108.81514203117668</v>
      </c>
      <c r="Y1209" s="236">
        <v>108.81514</v>
      </c>
    </row>
    <row r="1210" spans="1:25">
      <c r="A1210" s="32" t="s">
        <v>23</v>
      </c>
      <c r="B1210" s="32" t="s">
        <v>20</v>
      </c>
      <c r="C1210" s="328" t="s">
        <v>1365</v>
      </c>
      <c r="D1210" s="235">
        <v>42</v>
      </c>
      <c r="E1210" s="48" t="s">
        <v>1364</v>
      </c>
      <c r="F1210" s="48" t="s">
        <v>1363</v>
      </c>
      <c r="G1210" s="48" t="s">
        <v>1361</v>
      </c>
      <c r="H1210" s="48" t="s">
        <v>1351</v>
      </c>
      <c r="I1210" s="48" t="s">
        <v>1240</v>
      </c>
      <c r="J1210" s="236">
        <v>122.02977560782719</v>
      </c>
      <c r="K1210" s="236">
        <v>122.02978</v>
      </c>
      <c r="L1210" s="236" t="s">
        <v>4</v>
      </c>
      <c r="M1210" s="236" t="s">
        <v>4</v>
      </c>
      <c r="N1210" s="236" t="s">
        <v>4</v>
      </c>
      <c r="O1210" s="236" t="s">
        <v>4</v>
      </c>
      <c r="P1210" s="236" t="s">
        <v>4</v>
      </c>
      <c r="Q1210" s="236" t="s">
        <v>4</v>
      </c>
      <c r="R1210" s="236" t="s">
        <v>4</v>
      </c>
      <c r="S1210" s="236" t="s">
        <v>4</v>
      </c>
      <c r="T1210" s="236" t="s">
        <v>4</v>
      </c>
      <c r="U1210" s="236" t="s">
        <v>4</v>
      </c>
      <c r="V1210" s="236" t="s">
        <v>4</v>
      </c>
      <c r="W1210" s="236" t="s">
        <v>4</v>
      </c>
      <c r="X1210" s="291">
        <v>122.02977560782719</v>
      </c>
      <c r="Y1210" s="236">
        <v>122.02978</v>
      </c>
    </row>
    <row r="1211" spans="1:25">
      <c r="A1211" s="32" t="s">
        <v>23</v>
      </c>
      <c r="B1211" s="32" t="s">
        <v>20</v>
      </c>
      <c r="C1211" s="328" t="s">
        <v>1366</v>
      </c>
      <c r="D1211" s="235">
        <v>26</v>
      </c>
      <c r="E1211" s="48" t="s">
        <v>1364</v>
      </c>
      <c r="F1211" s="48" t="s">
        <v>1363</v>
      </c>
      <c r="G1211" s="48" t="s">
        <v>1361</v>
      </c>
      <c r="H1211" s="48" t="s">
        <v>1351</v>
      </c>
      <c r="I1211" s="48" t="s">
        <v>1240</v>
      </c>
      <c r="J1211" s="236">
        <v>113.19536183504786</v>
      </c>
      <c r="K1211" s="236">
        <v>113.19535999999999</v>
      </c>
      <c r="L1211" s="236" t="s">
        <v>4</v>
      </c>
      <c r="M1211" s="236" t="s">
        <v>4</v>
      </c>
      <c r="N1211" s="236" t="s">
        <v>4</v>
      </c>
      <c r="O1211" s="236" t="s">
        <v>4</v>
      </c>
      <c r="P1211" s="236" t="s">
        <v>4</v>
      </c>
      <c r="Q1211" s="236" t="s">
        <v>4</v>
      </c>
      <c r="R1211" s="236" t="s">
        <v>4</v>
      </c>
      <c r="S1211" s="236" t="s">
        <v>4</v>
      </c>
      <c r="T1211" s="236" t="s">
        <v>4</v>
      </c>
      <c r="U1211" s="236" t="s">
        <v>4</v>
      </c>
      <c r="V1211" s="236" t="s">
        <v>4</v>
      </c>
      <c r="W1211" s="236" t="s">
        <v>4</v>
      </c>
      <c r="X1211" s="291">
        <v>113.19536183504786</v>
      </c>
      <c r="Y1211" s="236">
        <v>113.19535999999999</v>
      </c>
    </row>
    <row r="1212" spans="1:25">
      <c r="A1212" s="32" t="s">
        <v>23</v>
      </c>
      <c r="B1212" s="32" t="s">
        <v>20</v>
      </c>
      <c r="C1212" s="328" t="s">
        <v>1367</v>
      </c>
      <c r="D1212" s="235">
        <v>15</v>
      </c>
      <c r="E1212" s="48" t="s">
        <v>1364</v>
      </c>
      <c r="F1212" s="48" t="s">
        <v>1363</v>
      </c>
      <c r="G1212" s="48" t="s">
        <v>1361</v>
      </c>
      <c r="H1212" s="48" t="s">
        <v>1351</v>
      </c>
      <c r="I1212" s="48" t="s">
        <v>1240</v>
      </c>
      <c r="J1212" s="236">
        <v>132.60579086955303</v>
      </c>
      <c r="K1212" s="236">
        <v>132.60579000000001</v>
      </c>
      <c r="L1212" s="236" t="s">
        <v>4</v>
      </c>
      <c r="M1212" s="236" t="s">
        <v>4</v>
      </c>
      <c r="N1212" s="236" t="s">
        <v>4</v>
      </c>
      <c r="O1212" s="236" t="s">
        <v>4</v>
      </c>
      <c r="P1212" s="236" t="s">
        <v>4</v>
      </c>
      <c r="Q1212" s="236" t="s">
        <v>4</v>
      </c>
      <c r="R1212" s="236" t="s">
        <v>4</v>
      </c>
      <c r="S1212" s="236" t="s">
        <v>4</v>
      </c>
      <c r="T1212" s="236" t="s">
        <v>4</v>
      </c>
      <c r="U1212" s="236" t="s">
        <v>4</v>
      </c>
      <c r="V1212" s="236" t="s">
        <v>4</v>
      </c>
      <c r="W1212" s="236" t="s">
        <v>4</v>
      </c>
      <c r="X1212" s="291">
        <v>132.60579086955303</v>
      </c>
      <c r="Y1212" s="236">
        <v>132.60579000000001</v>
      </c>
    </row>
    <row r="1213" spans="1:25">
      <c r="A1213" s="32" t="s">
        <v>23</v>
      </c>
      <c r="B1213" s="32" t="s">
        <v>20</v>
      </c>
      <c r="C1213" s="328" t="s">
        <v>1368</v>
      </c>
      <c r="D1213" s="235">
        <v>9</v>
      </c>
      <c r="E1213" s="48" t="s">
        <v>1364</v>
      </c>
      <c r="F1213" s="48" t="s">
        <v>1363</v>
      </c>
      <c r="G1213" s="48" t="s">
        <v>1361</v>
      </c>
      <c r="H1213" s="48" t="s">
        <v>1351</v>
      </c>
      <c r="I1213" s="48" t="s">
        <v>1240</v>
      </c>
      <c r="J1213" s="236">
        <v>92.834777432661582</v>
      </c>
      <c r="K1213" s="236">
        <v>92.834779999999995</v>
      </c>
      <c r="L1213" s="236" t="s">
        <v>4</v>
      </c>
      <c r="M1213" s="236" t="s">
        <v>4</v>
      </c>
      <c r="N1213" s="236" t="s">
        <v>4</v>
      </c>
      <c r="O1213" s="236" t="s">
        <v>4</v>
      </c>
      <c r="P1213" s="236" t="s">
        <v>4</v>
      </c>
      <c r="Q1213" s="236" t="s">
        <v>4</v>
      </c>
      <c r="R1213" s="236" t="s">
        <v>4</v>
      </c>
      <c r="S1213" s="236" t="s">
        <v>4</v>
      </c>
      <c r="T1213" s="236" t="s">
        <v>4</v>
      </c>
      <c r="U1213" s="236" t="s">
        <v>4</v>
      </c>
      <c r="V1213" s="236" t="s">
        <v>4</v>
      </c>
      <c r="W1213" s="236" t="s">
        <v>4</v>
      </c>
      <c r="X1213" s="291">
        <v>92.834777432661582</v>
      </c>
      <c r="Y1213" s="236">
        <v>92.834779999999995</v>
      </c>
    </row>
    <row r="1214" spans="1:25">
      <c r="A1214" s="32" t="s">
        <v>23</v>
      </c>
      <c r="B1214" s="32" t="s">
        <v>20</v>
      </c>
      <c r="C1214" s="328" t="s">
        <v>1369</v>
      </c>
      <c r="D1214" s="235">
        <v>10</v>
      </c>
      <c r="E1214" s="48" t="s">
        <v>1364</v>
      </c>
      <c r="F1214" s="48" t="s">
        <v>1363</v>
      </c>
      <c r="G1214" s="48" t="s">
        <v>1361</v>
      </c>
      <c r="H1214" s="48" t="s">
        <v>1351</v>
      </c>
      <c r="I1214" s="48" t="s">
        <v>1240</v>
      </c>
      <c r="J1214" s="236">
        <v>107.72496041864721</v>
      </c>
      <c r="K1214" s="236">
        <v>107.72496</v>
      </c>
      <c r="L1214" s="236" t="s">
        <v>4</v>
      </c>
      <c r="M1214" s="236" t="s">
        <v>4</v>
      </c>
      <c r="N1214" s="236" t="s">
        <v>4</v>
      </c>
      <c r="O1214" s="236" t="s">
        <v>4</v>
      </c>
      <c r="P1214" s="236" t="s">
        <v>4</v>
      </c>
      <c r="Q1214" s="236" t="s">
        <v>4</v>
      </c>
      <c r="R1214" s="236" t="s">
        <v>4</v>
      </c>
      <c r="S1214" s="236" t="s">
        <v>4</v>
      </c>
      <c r="T1214" s="236" t="s">
        <v>4</v>
      </c>
      <c r="U1214" s="236" t="s">
        <v>4</v>
      </c>
      <c r="V1214" s="236" t="s">
        <v>4</v>
      </c>
      <c r="W1214" s="236" t="s">
        <v>4</v>
      </c>
      <c r="X1214" s="291">
        <v>107.72496041864721</v>
      </c>
      <c r="Y1214" s="236">
        <v>107.72496</v>
      </c>
    </row>
    <row r="1215" spans="1:25">
      <c r="A1215" s="32" t="s">
        <v>23</v>
      </c>
      <c r="B1215" s="32" t="s">
        <v>20</v>
      </c>
      <c r="C1215" s="328" t="s">
        <v>1370</v>
      </c>
      <c r="D1215" s="235">
        <v>3</v>
      </c>
      <c r="E1215" s="48" t="s">
        <v>1364</v>
      </c>
      <c r="F1215" s="48" t="s">
        <v>1363</v>
      </c>
      <c r="G1215" s="48" t="s">
        <v>1361</v>
      </c>
      <c r="H1215" s="48" t="s">
        <v>1351</v>
      </c>
      <c r="I1215" s="48" t="s">
        <v>1240</v>
      </c>
      <c r="J1215" s="236">
        <v>109.51077127538692</v>
      </c>
      <c r="K1215" s="236">
        <v>109.51076999999999</v>
      </c>
      <c r="L1215" s="236" t="s">
        <v>4</v>
      </c>
      <c r="M1215" s="236" t="s">
        <v>4</v>
      </c>
      <c r="N1215" s="236" t="s">
        <v>4</v>
      </c>
      <c r="O1215" s="236" t="s">
        <v>4</v>
      </c>
      <c r="P1215" s="236" t="s">
        <v>4</v>
      </c>
      <c r="Q1215" s="236" t="s">
        <v>4</v>
      </c>
      <c r="R1215" s="236" t="s">
        <v>4</v>
      </c>
      <c r="S1215" s="236" t="s">
        <v>4</v>
      </c>
      <c r="T1215" s="236" t="s">
        <v>4</v>
      </c>
      <c r="U1215" s="236" t="s">
        <v>4</v>
      </c>
      <c r="V1215" s="236" t="s">
        <v>4</v>
      </c>
      <c r="W1215" s="236" t="s">
        <v>4</v>
      </c>
      <c r="X1215" s="291">
        <v>109.51077127538692</v>
      </c>
      <c r="Y1215" s="236">
        <v>109.51076999999999</v>
      </c>
    </row>
    <row r="1216" spans="1:25">
      <c r="A1216" s="32" t="s">
        <v>23</v>
      </c>
      <c r="B1216" s="32" t="s">
        <v>20</v>
      </c>
      <c r="C1216" s="328" t="s">
        <v>1371</v>
      </c>
      <c r="D1216" s="235">
        <v>33</v>
      </c>
      <c r="E1216" s="48" t="s">
        <v>1364</v>
      </c>
      <c r="F1216" s="48" t="s">
        <v>1363</v>
      </c>
      <c r="G1216" s="48" t="s">
        <v>1361</v>
      </c>
      <c r="H1216" s="48" t="s">
        <v>1351</v>
      </c>
      <c r="I1216" s="48" t="s">
        <v>1240</v>
      </c>
      <c r="J1216" s="236">
        <v>97.852279395520881</v>
      </c>
      <c r="K1216" s="236">
        <v>97.852279999999993</v>
      </c>
      <c r="L1216" s="236" t="s">
        <v>4</v>
      </c>
      <c r="M1216" s="236" t="s">
        <v>4</v>
      </c>
      <c r="N1216" s="236" t="s">
        <v>4</v>
      </c>
      <c r="O1216" s="236" t="s">
        <v>4</v>
      </c>
      <c r="P1216" s="236" t="s">
        <v>4</v>
      </c>
      <c r="Q1216" s="236" t="s">
        <v>4</v>
      </c>
      <c r="R1216" s="236" t="s">
        <v>4</v>
      </c>
      <c r="S1216" s="236" t="s">
        <v>4</v>
      </c>
      <c r="T1216" s="236" t="s">
        <v>4</v>
      </c>
      <c r="U1216" s="236" t="s">
        <v>4</v>
      </c>
      <c r="V1216" s="236" t="s">
        <v>4</v>
      </c>
      <c r="W1216" s="236" t="s">
        <v>4</v>
      </c>
      <c r="X1216" s="291">
        <v>97.852279395520881</v>
      </c>
      <c r="Y1216" s="236">
        <v>97.852279999999993</v>
      </c>
    </row>
    <row r="1217" spans="1:25">
      <c r="A1217" s="32" t="s">
        <v>23</v>
      </c>
      <c r="B1217" s="32" t="s">
        <v>20</v>
      </c>
      <c r="C1217" s="328" t="s">
        <v>1372</v>
      </c>
      <c r="D1217" s="235">
        <v>8</v>
      </c>
      <c r="E1217" s="48" t="s">
        <v>1364</v>
      </c>
      <c r="F1217" s="48" t="s">
        <v>1363</v>
      </c>
      <c r="G1217" s="48" t="s">
        <v>1361</v>
      </c>
      <c r="H1217" s="48" t="s">
        <v>1351</v>
      </c>
      <c r="I1217" s="48" t="s">
        <v>1240</v>
      </c>
      <c r="J1217" s="236">
        <v>79.970531818900412</v>
      </c>
      <c r="K1217" s="236">
        <v>79.970529999999997</v>
      </c>
      <c r="L1217" s="236" t="s">
        <v>4</v>
      </c>
      <c r="M1217" s="236" t="s">
        <v>4</v>
      </c>
      <c r="N1217" s="236" t="s">
        <v>4</v>
      </c>
      <c r="O1217" s="236" t="s">
        <v>4</v>
      </c>
      <c r="P1217" s="236" t="s">
        <v>4</v>
      </c>
      <c r="Q1217" s="236" t="s">
        <v>4</v>
      </c>
      <c r="R1217" s="236" t="s">
        <v>4</v>
      </c>
      <c r="S1217" s="236" t="s">
        <v>4</v>
      </c>
      <c r="T1217" s="236" t="s">
        <v>4</v>
      </c>
      <c r="U1217" s="236" t="s">
        <v>4</v>
      </c>
      <c r="V1217" s="236" t="s">
        <v>4</v>
      </c>
      <c r="W1217" s="236" t="s">
        <v>4</v>
      </c>
      <c r="X1217" s="291">
        <v>79.970531818900412</v>
      </c>
      <c r="Y1217" s="236">
        <v>79.970529999999997</v>
      </c>
    </row>
    <row r="1218" spans="1:25">
      <c r="A1218" s="32" t="s">
        <v>23</v>
      </c>
      <c r="B1218" s="32" t="s">
        <v>20</v>
      </c>
      <c r="C1218" s="328" t="s">
        <v>1373</v>
      </c>
      <c r="D1218" s="235">
        <v>9</v>
      </c>
      <c r="E1218" s="48" t="s">
        <v>1364</v>
      </c>
      <c r="F1218" s="48" t="s">
        <v>1363</v>
      </c>
      <c r="G1218" s="48" t="s">
        <v>1361</v>
      </c>
      <c r="H1218" s="48" t="s">
        <v>1351</v>
      </c>
      <c r="I1218" s="48" t="s">
        <v>1240</v>
      </c>
      <c r="J1218" s="236">
        <v>80.091413287049235</v>
      </c>
      <c r="K1218" s="236">
        <v>80.091409999999996</v>
      </c>
      <c r="L1218" s="236" t="s">
        <v>4</v>
      </c>
      <c r="M1218" s="236" t="s">
        <v>4</v>
      </c>
      <c r="N1218" s="236" t="s">
        <v>4</v>
      </c>
      <c r="O1218" s="236" t="s">
        <v>4</v>
      </c>
      <c r="P1218" s="236" t="s">
        <v>4</v>
      </c>
      <c r="Q1218" s="236" t="s">
        <v>4</v>
      </c>
      <c r="R1218" s="236" t="s">
        <v>4</v>
      </c>
      <c r="S1218" s="236" t="s">
        <v>4</v>
      </c>
      <c r="T1218" s="236" t="s">
        <v>4</v>
      </c>
      <c r="U1218" s="236" t="s">
        <v>4</v>
      </c>
      <c r="V1218" s="236" t="s">
        <v>4</v>
      </c>
      <c r="W1218" s="236" t="s">
        <v>4</v>
      </c>
      <c r="X1218" s="291">
        <v>80.091413287049235</v>
      </c>
      <c r="Y1218" s="236">
        <v>80.091409999999996</v>
      </c>
    </row>
    <row r="1219" spans="1:25">
      <c r="A1219" s="32" t="s">
        <v>23</v>
      </c>
      <c r="B1219" s="32" t="s">
        <v>20</v>
      </c>
      <c r="C1219" s="328" t="s">
        <v>1374</v>
      </c>
      <c r="D1219" s="235">
        <v>9</v>
      </c>
      <c r="E1219" s="48" t="s">
        <v>1364</v>
      </c>
      <c r="F1219" s="48" t="s">
        <v>1363</v>
      </c>
      <c r="G1219" s="48" t="s">
        <v>1361</v>
      </c>
      <c r="H1219" s="48" t="s">
        <v>1351</v>
      </c>
      <c r="I1219" s="48" t="s">
        <v>1240</v>
      </c>
      <c r="J1219" s="236">
        <v>106.54703843726601</v>
      </c>
      <c r="K1219" s="236">
        <v>106.54704</v>
      </c>
      <c r="L1219" s="236" t="s">
        <v>4</v>
      </c>
      <c r="M1219" s="236" t="s">
        <v>4</v>
      </c>
      <c r="N1219" s="236" t="s">
        <v>4</v>
      </c>
      <c r="O1219" s="236" t="s">
        <v>4</v>
      </c>
      <c r="P1219" s="236" t="s">
        <v>4</v>
      </c>
      <c r="Q1219" s="236" t="s">
        <v>4</v>
      </c>
      <c r="R1219" s="236" t="s">
        <v>4</v>
      </c>
      <c r="S1219" s="236" t="s">
        <v>4</v>
      </c>
      <c r="T1219" s="236" t="s">
        <v>4</v>
      </c>
      <c r="U1219" s="236" t="s">
        <v>4</v>
      </c>
      <c r="V1219" s="236" t="s">
        <v>4</v>
      </c>
      <c r="W1219" s="236" t="s">
        <v>4</v>
      </c>
      <c r="X1219" s="291">
        <v>106.54703843726601</v>
      </c>
      <c r="Y1219" s="236">
        <v>106.54704</v>
      </c>
    </row>
    <row r="1220" spans="1:25">
      <c r="A1220" s="32" t="s">
        <v>23</v>
      </c>
      <c r="B1220" s="32" t="s">
        <v>20</v>
      </c>
      <c r="C1220" s="328" t="s">
        <v>1375</v>
      </c>
      <c r="D1220" s="235">
        <v>7</v>
      </c>
      <c r="E1220" s="48" t="s">
        <v>1364</v>
      </c>
      <c r="F1220" s="48" t="s">
        <v>1363</v>
      </c>
      <c r="G1220" s="48" t="s">
        <v>1361</v>
      </c>
      <c r="H1220" s="48" t="s">
        <v>1351</v>
      </c>
      <c r="I1220" s="48" t="s">
        <v>1240</v>
      </c>
      <c r="J1220" s="236">
        <v>108.57742657415916</v>
      </c>
      <c r="K1220" s="236">
        <v>108.57743000000001</v>
      </c>
      <c r="L1220" s="236" t="s">
        <v>4</v>
      </c>
      <c r="M1220" s="236" t="s">
        <v>4</v>
      </c>
      <c r="N1220" s="236" t="s">
        <v>4</v>
      </c>
      <c r="O1220" s="236" t="s">
        <v>4</v>
      </c>
      <c r="P1220" s="236" t="s">
        <v>4</v>
      </c>
      <c r="Q1220" s="236" t="s">
        <v>4</v>
      </c>
      <c r="R1220" s="236" t="s">
        <v>4</v>
      </c>
      <c r="S1220" s="236" t="s">
        <v>4</v>
      </c>
      <c r="T1220" s="236" t="s">
        <v>4</v>
      </c>
      <c r="U1220" s="236" t="s">
        <v>4</v>
      </c>
      <c r="V1220" s="236" t="s">
        <v>4</v>
      </c>
      <c r="W1220" s="236" t="s">
        <v>4</v>
      </c>
      <c r="X1220" s="291">
        <v>108.57742657415916</v>
      </c>
      <c r="Y1220" s="236">
        <v>108.57743000000001</v>
      </c>
    </row>
    <row r="1221" spans="1:25">
      <c r="A1221" s="32" t="s">
        <v>13</v>
      </c>
      <c r="B1221" s="32" t="s">
        <v>4</v>
      </c>
      <c r="C1221" s="328" t="s">
        <v>1376</v>
      </c>
      <c r="D1221" s="235">
        <v>11</v>
      </c>
      <c r="E1221" s="48" t="s">
        <v>4</v>
      </c>
      <c r="F1221" s="48" t="s">
        <v>4</v>
      </c>
      <c r="G1221" s="48" t="s">
        <v>1376</v>
      </c>
      <c r="H1221" s="48" t="s">
        <v>1351</v>
      </c>
      <c r="I1221" s="48" t="s">
        <v>1240</v>
      </c>
      <c r="J1221" s="236" t="s">
        <v>4</v>
      </c>
      <c r="K1221" s="236" t="s">
        <v>4</v>
      </c>
      <c r="L1221" s="236" t="s">
        <v>4</v>
      </c>
      <c r="M1221" s="236" t="s">
        <v>4</v>
      </c>
      <c r="N1221" s="236" t="s">
        <v>4</v>
      </c>
      <c r="O1221" s="236" t="s">
        <v>4</v>
      </c>
      <c r="P1221" s="236">
        <v>115.77234726421945</v>
      </c>
      <c r="Q1221" s="236">
        <v>115.77235</v>
      </c>
      <c r="R1221" s="236" t="s">
        <v>4</v>
      </c>
      <c r="S1221" s="236" t="s">
        <v>4</v>
      </c>
      <c r="T1221" s="236" t="s">
        <v>4</v>
      </c>
      <c r="U1221" s="236" t="s">
        <v>4</v>
      </c>
      <c r="V1221" s="236" t="s">
        <v>4</v>
      </c>
      <c r="W1221" s="236" t="s">
        <v>4</v>
      </c>
      <c r="X1221" s="291">
        <v>115.77234726421945</v>
      </c>
      <c r="Y1221" s="236">
        <v>115.77235</v>
      </c>
    </row>
    <row r="1222" spans="1:25">
      <c r="A1222" s="32" t="s">
        <v>16</v>
      </c>
      <c r="B1222" s="32" t="s">
        <v>4</v>
      </c>
      <c r="C1222" s="328" t="s">
        <v>1378</v>
      </c>
      <c r="D1222" s="235">
        <v>11</v>
      </c>
      <c r="E1222" s="48" t="s">
        <v>4</v>
      </c>
      <c r="F1222" s="48" t="s">
        <v>1378</v>
      </c>
      <c r="G1222" s="48" t="s">
        <v>1376</v>
      </c>
      <c r="H1222" s="48" t="s">
        <v>1351</v>
      </c>
      <c r="I1222" s="48" t="s">
        <v>1240</v>
      </c>
      <c r="J1222" s="236" t="s">
        <v>4</v>
      </c>
      <c r="K1222" s="236" t="s">
        <v>4</v>
      </c>
      <c r="L1222" s="236" t="s">
        <v>4</v>
      </c>
      <c r="M1222" s="236" t="s">
        <v>4</v>
      </c>
      <c r="N1222" s="236">
        <v>115.77234726421945</v>
      </c>
      <c r="O1222" s="236">
        <v>115.77235</v>
      </c>
      <c r="P1222" s="236" t="s">
        <v>4</v>
      </c>
      <c r="Q1222" s="236" t="s">
        <v>4</v>
      </c>
      <c r="R1222" s="236" t="s">
        <v>4</v>
      </c>
      <c r="S1222" s="236" t="s">
        <v>4</v>
      </c>
      <c r="T1222" s="236" t="s">
        <v>4</v>
      </c>
      <c r="U1222" s="236" t="s">
        <v>4</v>
      </c>
      <c r="V1222" s="236" t="s">
        <v>4</v>
      </c>
      <c r="W1222" s="236" t="s">
        <v>4</v>
      </c>
      <c r="X1222" s="291">
        <v>115.77234726421945</v>
      </c>
      <c r="Y1222" s="236">
        <v>115.77235</v>
      </c>
    </row>
    <row r="1223" spans="1:25">
      <c r="A1223" s="32" t="s">
        <v>19</v>
      </c>
      <c r="B1223" s="32" t="s">
        <v>32</v>
      </c>
      <c r="C1223" s="328" t="s">
        <v>1379</v>
      </c>
      <c r="D1223" s="235">
        <v>11</v>
      </c>
      <c r="E1223" s="48" t="s">
        <v>1379</v>
      </c>
      <c r="F1223" s="48" t="s">
        <v>1378</v>
      </c>
      <c r="G1223" s="48" t="s">
        <v>1376</v>
      </c>
      <c r="H1223" s="48" t="s">
        <v>1351</v>
      </c>
      <c r="I1223" s="48" t="s">
        <v>1240</v>
      </c>
      <c r="J1223" s="236" t="s">
        <v>4</v>
      </c>
      <c r="K1223" s="236" t="s">
        <v>4</v>
      </c>
      <c r="L1223" s="236">
        <v>115.77234726421945</v>
      </c>
      <c r="M1223" s="236">
        <v>115.77235</v>
      </c>
      <c r="N1223" s="236" t="s">
        <v>4</v>
      </c>
      <c r="O1223" s="236" t="s">
        <v>4</v>
      </c>
      <c r="P1223" s="236" t="s">
        <v>4</v>
      </c>
      <c r="Q1223" s="236" t="s">
        <v>4</v>
      </c>
      <c r="R1223" s="236" t="s">
        <v>4</v>
      </c>
      <c r="S1223" s="236" t="s">
        <v>4</v>
      </c>
      <c r="T1223" s="236" t="s">
        <v>4</v>
      </c>
      <c r="U1223" s="236" t="s">
        <v>4</v>
      </c>
      <c r="V1223" s="236" t="s">
        <v>4</v>
      </c>
      <c r="W1223" s="236" t="s">
        <v>4</v>
      </c>
      <c r="X1223" s="291">
        <v>115.77234726421945</v>
      </c>
      <c r="Y1223" s="236">
        <v>115.77235</v>
      </c>
    </row>
    <row r="1224" spans="1:25">
      <c r="A1224" s="32" t="s">
        <v>23</v>
      </c>
      <c r="B1224" s="32" t="s">
        <v>32</v>
      </c>
      <c r="C1224" s="328" t="s">
        <v>1380</v>
      </c>
      <c r="D1224" s="235">
        <v>2.2239800000000001</v>
      </c>
      <c r="E1224" s="48" t="s">
        <v>1379</v>
      </c>
      <c r="F1224" s="48" t="s">
        <v>1378</v>
      </c>
      <c r="G1224" s="48" t="s">
        <v>1376</v>
      </c>
      <c r="H1224" s="48" t="s">
        <v>1351</v>
      </c>
      <c r="I1224" s="48" t="s">
        <v>1240</v>
      </c>
      <c r="J1224" s="236">
        <v>100</v>
      </c>
      <c r="K1224" s="236">
        <v>100</v>
      </c>
      <c r="L1224" s="236" t="s">
        <v>4</v>
      </c>
      <c r="M1224" s="236" t="s">
        <v>4</v>
      </c>
      <c r="N1224" s="236" t="s">
        <v>4</v>
      </c>
      <c r="O1224" s="236" t="s">
        <v>4</v>
      </c>
      <c r="P1224" s="236" t="s">
        <v>4</v>
      </c>
      <c r="Q1224" s="236" t="s">
        <v>4</v>
      </c>
      <c r="R1224" s="236" t="s">
        <v>4</v>
      </c>
      <c r="S1224" s="236" t="s">
        <v>4</v>
      </c>
      <c r="T1224" s="236" t="s">
        <v>4</v>
      </c>
      <c r="U1224" s="236" t="s">
        <v>4</v>
      </c>
      <c r="V1224" s="236" t="s">
        <v>4</v>
      </c>
      <c r="W1224" s="236" t="s">
        <v>4</v>
      </c>
      <c r="X1224" s="291">
        <v>100</v>
      </c>
      <c r="Y1224" s="236">
        <v>100</v>
      </c>
    </row>
    <row r="1225" spans="1:25">
      <c r="A1225" s="32" t="s">
        <v>23</v>
      </c>
      <c r="B1225" s="32" t="s">
        <v>32</v>
      </c>
      <c r="C1225" s="328" t="s">
        <v>1381</v>
      </c>
      <c r="D1225" s="235">
        <v>2.2239800000000001</v>
      </c>
      <c r="E1225" s="48" t="s">
        <v>1379</v>
      </c>
      <c r="F1225" s="48" t="s">
        <v>1378</v>
      </c>
      <c r="G1225" s="48" t="s">
        <v>1376</v>
      </c>
      <c r="H1225" s="48" t="s">
        <v>1351</v>
      </c>
      <c r="I1225" s="48" t="s">
        <v>1240</v>
      </c>
      <c r="J1225" s="236">
        <v>100</v>
      </c>
      <c r="K1225" s="236">
        <v>100</v>
      </c>
      <c r="L1225" s="236" t="s">
        <v>4</v>
      </c>
      <c r="M1225" s="236" t="s">
        <v>4</v>
      </c>
      <c r="N1225" s="236" t="s">
        <v>4</v>
      </c>
      <c r="O1225" s="236" t="s">
        <v>4</v>
      </c>
      <c r="P1225" s="236" t="s">
        <v>4</v>
      </c>
      <c r="Q1225" s="236" t="s">
        <v>4</v>
      </c>
      <c r="R1225" s="236" t="s">
        <v>4</v>
      </c>
      <c r="S1225" s="236" t="s">
        <v>4</v>
      </c>
      <c r="T1225" s="236" t="s">
        <v>4</v>
      </c>
      <c r="U1225" s="236" t="s">
        <v>4</v>
      </c>
      <c r="V1225" s="236" t="s">
        <v>4</v>
      </c>
      <c r="W1225" s="236" t="s">
        <v>4</v>
      </c>
      <c r="X1225" s="291">
        <v>100</v>
      </c>
      <c r="Y1225" s="236">
        <v>100</v>
      </c>
    </row>
    <row r="1226" spans="1:25">
      <c r="A1226" s="32" t="s">
        <v>23</v>
      </c>
      <c r="B1226" s="32" t="s">
        <v>32</v>
      </c>
      <c r="C1226" s="328" t="s">
        <v>1382</v>
      </c>
      <c r="D1226" s="235">
        <v>2.2239800000000001</v>
      </c>
      <c r="E1226" s="48" t="s">
        <v>1379</v>
      </c>
      <c r="F1226" s="48" t="s">
        <v>1378</v>
      </c>
      <c r="G1226" s="48" t="s">
        <v>1376</v>
      </c>
      <c r="H1226" s="48" t="s">
        <v>1351</v>
      </c>
      <c r="I1226" s="48" t="s">
        <v>1240</v>
      </c>
      <c r="J1226" s="236">
        <v>155.17241379310346</v>
      </c>
      <c r="K1226" s="236">
        <v>155.17241000000001</v>
      </c>
      <c r="L1226" s="236" t="s">
        <v>4</v>
      </c>
      <c r="M1226" s="236" t="s">
        <v>4</v>
      </c>
      <c r="N1226" s="236" t="s">
        <v>4</v>
      </c>
      <c r="O1226" s="236" t="s">
        <v>4</v>
      </c>
      <c r="P1226" s="236" t="s">
        <v>4</v>
      </c>
      <c r="Q1226" s="236" t="s">
        <v>4</v>
      </c>
      <c r="R1226" s="236" t="s">
        <v>4</v>
      </c>
      <c r="S1226" s="236" t="s">
        <v>4</v>
      </c>
      <c r="T1226" s="236" t="s">
        <v>4</v>
      </c>
      <c r="U1226" s="236" t="s">
        <v>4</v>
      </c>
      <c r="V1226" s="236" t="s">
        <v>4</v>
      </c>
      <c r="W1226" s="236" t="s">
        <v>4</v>
      </c>
      <c r="X1226" s="291">
        <v>155.17241379310346</v>
      </c>
      <c r="Y1226" s="236">
        <v>155.17241000000001</v>
      </c>
    </row>
    <row r="1227" spans="1:25">
      <c r="A1227" s="32" t="s">
        <v>7</v>
      </c>
      <c r="B1227" s="32" t="s">
        <v>4</v>
      </c>
      <c r="C1227" s="328" t="s">
        <v>1383</v>
      </c>
      <c r="D1227" s="235">
        <v>594</v>
      </c>
      <c r="E1227" s="48" t="s">
        <v>4</v>
      </c>
      <c r="F1227" s="48" t="s">
        <v>4</v>
      </c>
      <c r="G1227" s="48" t="s">
        <v>4</v>
      </c>
      <c r="H1227" s="48" t="s">
        <v>4</v>
      </c>
      <c r="I1227" s="48" t="s">
        <v>1383</v>
      </c>
      <c r="J1227" s="236" t="s">
        <v>4</v>
      </c>
      <c r="K1227" s="236" t="s">
        <v>4</v>
      </c>
      <c r="L1227" s="236" t="s">
        <v>4</v>
      </c>
      <c r="M1227" s="236" t="s">
        <v>4</v>
      </c>
      <c r="N1227" s="236" t="s">
        <v>4</v>
      </c>
      <c r="O1227" s="236" t="s">
        <v>4</v>
      </c>
      <c r="P1227" s="236" t="s">
        <v>4</v>
      </c>
      <c r="Q1227" s="236" t="s">
        <v>4</v>
      </c>
      <c r="R1227" s="236" t="s">
        <v>4</v>
      </c>
      <c r="S1227" s="236" t="s">
        <v>4</v>
      </c>
      <c r="T1227" s="236">
        <v>90.318265055003536</v>
      </c>
      <c r="U1227" s="236">
        <v>90.318269999999998</v>
      </c>
      <c r="V1227" s="236" t="s">
        <v>4</v>
      </c>
      <c r="W1227" s="236" t="s">
        <v>4</v>
      </c>
      <c r="X1227" s="291">
        <v>90.318265055003536</v>
      </c>
      <c r="Y1227" s="236">
        <v>90.318269999999998</v>
      </c>
    </row>
    <row r="1228" spans="1:25">
      <c r="A1228" s="32" t="s">
        <v>10</v>
      </c>
      <c r="B1228" s="32" t="s">
        <v>4</v>
      </c>
      <c r="C1228" s="328" t="s">
        <v>1385</v>
      </c>
      <c r="D1228" s="235">
        <v>1</v>
      </c>
      <c r="E1228" s="48" t="s">
        <v>4</v>
      </c>
      <c r="F1228" s="48" t="s">
        <v>4</v>
      </c>
      <c r="G1228" s="48" t="s">
        <v>4</v>
      </c>
      <c r="H1228" s="48" t="s">
        <v>1385</v>
      </c>
      <c r="I1228" s="48" t="s">
        <v>1383</v>
      </c>
      <c r="J1228" s="236" t="s">
        <v>4</v>
      </c>
      <c r="K1228" s="236" t="s">
        <v>4</v>
      </c>
      <c r="L1228" s="236" t="s">
        <v>4</v>
      </c>
      <c r="M1228" s="236" t="s">
        <v>4</v>
      </c>
      <c r="N1228" s="236" t="s">
        <v>4</v>
      </c>
      <c r="O1228" s="236" t="s">
        <v>4</v>
      </c>
      <c r="P1228" s="236" t="s">
        <v>4</v>
      </c>
      <c r="Q1228" s="236" t="s">
        <v>4</v>
      </c>
      <c r="R1228" s="236">
        <v>156.23673015534945</v>
      </c>
      <c r="S1228" s="236">
        <v>156.23672999999999</v>
      </c>
      <c r="T1228" s="236" t="s">
        <v>4</v>
      </c>
      <c r="U1228" s="236" t="s">
        <v>4</v>
      </c>
      <c r="V1228" s="236" t="s">
        <v>4</v>
      </c>
      <c r="W1228" s="236" t="s">
        <v>4</v>
      </c>
      <c r="X1228" s="291">
        <v>156.23673015534945</v>
      </c>
      <c r="Y1228" s="236">
        <v>156.23672999999999</v>
      </c>
    </row>
    <row r="1229" spans="1:25">
      <c r="A1229" s="32" t="s">
        <v>13</v>
      </c>
      <c r="B1229" s="32" t="s">
        <v>4</v>
      </c>
      <c r="C1229" s="328" t="s">
        <v>1387</v>
      </c>
      <c r="D1229" s="235">
        <v>1</v>
      </c>
      <c r="E1229" s="48" t="s">
        <v>4</v>
      </c>
      <c r="F1229" s="48" t="s">
        <v>4</v>
      </c>
      <c r="G1229" s="48" t="s">
        <v>1387</v>
      </c>
      <c r="H1229" s="48" t="s">
        <v>1385</v>
      </c>
      <c r="I1229" s="48" t="s">
        <v>1383</v>
      </c>
      <c r="J1229" s="236" t="s">
        <v>4</v>
      </c>
      <c r="K1229" s="236" t="s">
        <v>4</v>
      </c>
      <c r="L1229" s="236" t="s">
        <v>4</v>
      </c>
      <c r="M1229" s="236" t="s">
        <v>4</v>
      </c>
      <c r="N1229" s="236" t="s">
        <v>4</v>
      </c>
      <c r="O1229" s="236" t="s">
        <v>4</v>
      </c>
      <c r="P1229" s="236">
        <v>156.23673015534945</v>
      </c>
      <c r="Q1229" s="236">
        <v>156.23672999999999</v>
      </c>
      <c r="R1229" s="236" t="s">
        <v>4</v>
      </c>
      <c r="S1229" s="236" t="s">
        <v>4</v>
      </c>
      <c r="T1229" s="236" t="s">
        <v>4</v>
      </c>
      <c r="U1229" s="236" t="s">
        <v>4</v>
      </c>
      <c r="V1229" s="236" t="s">
        <v>4</v>
      </c>
      <c r="W1229" s="236" t="s">
        <v>4</v>
      </c>
      <c r="X1229" s="291">
        <v>156.23673015534945</v>
      </c>
      <c r="Y1229" s="236">
        <v>156.23672999999999</v>
      </c>
    </row>
    <row r="1230" spans="1:25">
      <c r="A1230" s="32" t="s">
        <v>16</v>
      </c>
      <c r="B1230" s="32" t="s">
        <v>4</v>
      </c>
      <c r="C1230" s="328" t="s">
        <v>1388</v>
      </c>
      <c r="D1230" s="235">
        <v>1</v>
      </c>
      <c r="E1230" s="48" t="s">
        <v>4</v>
      </c>
      <c r="F1230" s="48" t="s">
        <v>1388</v>
      </c>
      <c r="G1230" s="48" t="s">
        <v>1387</v>
      </c>
      <c r="H1230" s="48" t="s">
        <v>1385</v>
      </c>
      <c r="I1230" s="48" t="s">
        <v>1383</v>
      </c>
      <c r="J1230" s="236" t="s">
        <v>4</v>
      </c>
      <c r="K1230" s="236" t="s">
        <v>4</v>
      </c>
      <c r="L1230" s="236" t="s">
        <v>4</v>
      </c>
      <c r="M1230" s="236" t="s">
        <v>4</v>
      </c>
      <c r="N1230" s="236">
        <v>156.23673015534945</v>
      </c>
      <c r="O1230" s="236">
        <v>156.23672999999999</v>
      </c>
      <c r="P1230" s="236" t="s">
        <v>4</v>
      </c>
      <c r="Q1230" s="236" t="s">
        <v>4</v>
      </c>
      <c r="R1230" s="236" t="s">
        <v>4</v>
      </c>
      <c r="S1230" s="236" t="s">
        <v>4</v>
      </c>
      <c r="T1230" s="236" t="s">
        <v>4</v>
      </c>
      <c r="U1230" s="236" t="s">
        <v>4</v>
      </c>
      <c r="V1230" s="236" t="s">
        <v>4</v>
      </c>
      <c r="W1230" s="236" t="s">
        <v>4</v>
      </c>
      <c r="X1230" s="291">
        <v>156.23673015534945</v>
      </c>
      <c r="Y1230" s="236">
        <v>156.23672999999999</v>
      </c>
    </row>
    <row r="1231" spans="1:25">
      <c r="A1231" s="32" t="s">
        <v>19</v>
      </c>
      <c r="B1231" s="32" t="s">
        <v>32</v>
      </c>
      <c r="C1231" s="328" t="s">
        <v>1389</v>
      </c>
      <c r="D1231" s="235">
        <v>1</v>
      </c>
      <c r="E1231" s="48" t="s">
        <v>1389</v>
      </c>
      <c r="F1231" s="48" t="s">
        <v>1388</v>
      </c>
      <c r="G1231" s="48" t="s">
        <v>1387</v>
      </c>
      <c r="H1231" s="48" t="s">
        <v>1385</v>
      </c>
      <c r="I1231" s="48" t="s">
        <v>1383</v>
      </c>
      <c r="J1231" s="236" t="s">
        <v>4</v>
      </c>
      <c r="K1231" s="236" t="s">
        <v>4</v>
      </c>
      <c r="L1231" s="236">
        <v>156.23673015534945</v>
      </c>
      <c r="M1231" s="236">
        <v>156.23672999999999</v>
      </c>
      <c r="N1231" s="236" t="s">
        <v>4</v>
      </c>
      <c r="O1231" s="236" t="s">
        <v>4</v>
      </c>
      <c r="P1231" s="236" t="s">
        <v>4</v>
      </c>
      <c r="Q1231" s="236" t="s">
        <v>4</v>
      </c>
      <c r="R1231" s="236" t="s">
        <v>4</v>
      </c>
      <c r="S1231" s="236" t="s">
        <v>4</v>
      </c>
      <c r="T1231" s="236" t="s">
        <v>4</v>
      </c>
      <c r="U1231" s="236" t="s">
        <v>4</v>
      </c>
      <c r="V1231" s="236" t="s">
        <v>4</v>
      </c>
      <c r="W1231" s="236" t="s">
        <v>4</v>
      </c>
      <c r="X1231" s="291">
        <v>156.23673015534945</v>
      </c>
      <c r="Y1231" s="236">
        <v>156.23672999999999</v>
      </c>
    </row>
    <row r="1232" spans="1:25">
      <c r="A1232" s="32" t="s">
        <v>23</v>
      </c>
      <c r="B1232" s="32" t="s">
        <v>32</v>
      </c>
      <c r="C1232" s="328" t="s">
        <v>1390</v>
      </c>
      <c r="D1232" s="235">
        <v>1</v>
      </c>
      <c r="E1232" s="48" t="s">
        <v>1389</v>
      </c>
      <c r="F1232" s="48" t="s">
        <v>1388</v>
      </c>
      <c r="G1232" s="48" t="s">
        <v>1387</v>
      </c>
      <c r="H1232" s="48" t="s">
        <v>1385</v>
      </c>
      <c r="I1232" s="48" t="s">
        <v>1383</v>
      </c>
      <c r="J1232" s="236">
        <v>100</v>
      </c>
      <c r="K1232" s="236">
        <v>100</v>
      </c>
      <c r="L1232" s="236" t="s">
        <v>4</v>
      </c>
      <c r="M1232" s="236" t="s">
        <v>4</v>
      </c>
      <c r="N1232" s="236" t="s">
        <v>4</v>
      </c>
      <c r="O1232" s="236" t="s">
        <v>4</v>
      </c>
      <c r="P1232" s="236" t="s">
        <v>4</v>
      </c>
      <c r="Q1232" s="236" t="s">
        <v>4</v>
      </c>
      <c r="R1232" s="236" t="s">
        <v>4</v>
      </c>
      <c r="S1232" s="236" t="s">
        <v>4</v>
      </c>
      <c r="T1232" s="236" t="s">
        <v>4</v>
      </c>
      <c r="U1232" s="236" t="s">
        <v>4</v>
      </c>
      <c r="V1232" s="236" t="s">
        <v>4</v>
      </c>
      <c r="W1232" s="236" t="s">
        <v>4</v>
      </c>
      <c r="X1232" s="291">
        <v>100</v>
      </c>
      <c r="Y1232" s="236">
        <v>100</v>
      </c>
    </row>
    <row r="1233" spans="1:25">
      <c r="A1233" s="32" t="s">
        <v>23</v>
      </c>
      <c r="B1233" s="32" t="s">
        <v>32</v>
      </c>
      <c r="C1233" s="328" t="s">
        <v>1391</v>
      </c>
      <c r="D1233" s="235">
        <v>1</v>
      </c>
      <c r="E1233" s="48" t="s">
        <v>1389</v>
      </c>
      <c r="F1233" s="48" t="s">
        <v>1388</v>
      </c>
      <c r="G1233" s="48" t="s">
        <v>1387</v>
      </c>
      <c r="H1233" s="48" t="s">
        <v>1385</v>
      </c>
      <c r="I1233" s="48" t="s">
        <v>1383</v>
      </c>
      <c r="J1233" s="236">
        <v>100</v>
      </c>
      <c r="K1233" s="236">
        <v>100</v>
      </c>
      <c r="L1233" s="236" t="s">
        <v>4</v>
      </c>
      <c r="M1233" s="236" t="s">
        <v>4</v>
      </c>
      <c r="N1233" s="236" t="s">
        <v>4</v>
      </c>
      <c r="O1233" s="236" t="s">
        <v>4</v>
      </c>
      <c r="P1233" s="236" t="s">
        <v>4</v>
      </c>
      <c r="Q1233" s="236" t="s">
        <v>4</v>
      </c>
      <c r="R1233" s="236" t="s">
        <v>4</v>
      </c>
      <c r="S1233" s="236" t="s">
        <v>4</v>
      </c>
      <c r="T1233" s="236" t="s">
        <v>4</v>
      </c>
      <c r="U1233" s="236" t="s">
        <v>4</v>
      </c>
      <c r="V1233" s="236" t="s">
        <v>4</v>
      </c>
      <c r="W1233" s="236" t="s">
        <v>4</v>
      </c>
      <c r="X1233" s="291">
        <v>100</v>
      </c>
      <c r="Y1233" s="236">
        <v>100</v>
      </c>
    </row>
    <row r="1234" spans="1:25">
      <c r="A1234" s="32" t="s">
        <v>23</v>
      </c>
      <c r="B1234" s="32" t="s">
        <v>32</v>
      </c>
      <c r="C1234" s="328" t="s">
        <v>1392</v>
      </c>
      <c r="D1234" s="235">
        <v>1</v>
      </c>
      <c r="E1234" s="48" t="s">
        <v>1389</v>
      </c>
      <c r="F1234" s="48" t="s">
        <v>1388</v>
      </c>
      <c r="G1234" s="48" t="s">
        <v>1387</v>
      </c>
      <c r="H1234" s="48" t="s">
        <v>1385</v>
      </c>
      <c r="I1234" s="48" t="s">
        <v>1383</v>
      </c>
      <c r="J1234" s="236">
        <v>381.37254357142859</v>
      </c>
      <c r="K1234" s="236">
        <v>381.37254000000001</v>
      </c>
      <c r="L1234" s="236" t="s">
        <v>4</v>
      </c>
      <c r="M1234" s="236" t="s">
        <v>4</v>
      </c>
      <c r="N1234" s="236" t="s">
        <v>4</v>
      </c>
      <c r="O1234" s="236" t="s">
        <v>4</v>
      </c>
      <c r="P1234" s="236" t="s">
        <v>4</v>
      </c>
      <c r="Q1234" s="236" t="s">
        <v>4</v>
      </c>
      <c r="R1234" s="236" t="s">
        <v>4</v>
      </c>
      <c r="S1234" s="236" t="s">
        <v>4</v>
      </c>
      <c r="T1234" s="236" t="s">
        <v>4</v>
      </c>
      <c r="U1234" s="236" t="s">
        <v>4</v>
      </c>
      <c r="V1234" s="236" t="s">
        <v>4</v>
      </c>
      <c r="W1234" s="236" t="s">
        <v>4</v>
      </c>
      <c r="X1234" s="291">
        <v>381.37254357142859</v>
      </c>
      <c r="Y1234" s="236">
        <v>381.37254000000001</v>
      </c>
    </row>
    <row r="1235" spans="1:25">
      <c r="A1235" s="32" t="s">
        <v>10</v>
      </c>
      <c r="B1235" s="32" t="s">
        <v>4</v>
      </c>
      <c r="C1235" s="328" t="s">
        <v>1393</v>
      </c>
      <c r="D1235" s="235">
        <v>34</v>
      </c>
      <c r="E1235" s="48" t="s">
        <v>4</v>
      </c>
      <c r="F1235" s="48" t="s">
        <v>4</v>
      </c>
      <c r="G1235" s="48" t="s">
        <v>4</v>
      </c>
      <c r="H1235" s="48" t="s">
        <v>1393</v>
      </c>
      <c r="I1235" s="48" t="s">
        <v>1383</v>
      </c>
      <c r="J1235" s="236" t="s">
        <v>4</v>
      </c>
      <c r="K1235" s="236" t="s">
        <v>4</v>
      </c>
      <c r="L1235" s="236" t="s">
        <v>4</v>
      </c>
      <c r="M1235" s="236" t="s">
        <v>4</v>
      </c>
      <c r="N1235" s="236" t="s">
        <v>4</v>
      </c>
      <c r="O1235" s="236" t="s">
        <v>4</v>
      </c>
      <c r="P1235" s="236" t="s">
        <v>4</v>
      </c>
      <c r="Q1235" s="236" t="s">
        <v>4</v>
      </c>
      <c r="R1235" s="236">
        <v>80.498620398986674</v>
      </c>
      <c r="S1235" s="236">
        <v>80.498620000000003</v>
      </c>
      <c r="T1235" s="236" t="s">
        <v>4</v>
      </c>
      <c r="U1235" s="236" t="s">
        <v>4</v>
      </c>
      <c r="V1235" s="236" t="s">
        <v>4</v>
      </c>
      <c r="W1235" s="236" t="s">
        <v>4</v>
      </c>
      <c r="X1235" s="291">
        <v>80.498620398986674</v>
      </c>
      <c r="Y1235" s="236">
        <v>80.498620000000003</v>
      </c>
    </row>
    <row r="1236" spans="1:25">
      <c r="A1236" s="32" t="s">
        <v>13</v>
      </c>
      <c r="B1236" s="32" t="s">
        <v>4</v>
      </c>
      <c r="C1236" s="328" t="s">
        <v>1395</v>
      </c>
      <c r="D1236" s="235">
        <v>34</v>
      </c>
      <c r="E1236" s="48" t="s">
        <v>4</v>
      </c>
      <c r="F1236" s="48" t="s">
        <v>4</v>
      </c>
      <c r="G1236" s="48" t="s">
        <v>1395</v>
      </c>
      <c r="H1236" s="48" t="s">
        <v>1393</v>
      </c>
      <c r="I1236" s="48" t="s">
        <v>1383</v>
      </c>
      <c r="J1236" s="236" t="s">
        <v>4</v>
      </c>
      <c r="K1236" s="236" t="s">
        <v>4</v>
      </c>
      <c r="L1236" s="236" t="s">
        <v>4</v>
      </c>
      <c r="M1236" s="236" t="s">
        <v>4</v>
      </c>
      <c r="N1236" s="236" t="s">
        <v>4</v>
      </c>
      <c r="O1236" s="236" t="s">
        <v>4</v>
      </c>
      <c r="P1236" s="236">
        <v>80.498620398986674</v>
      </c>
      <c r="Q1236" s="236">
        <v>80.498620000000003</v>
      </c>
      <c r="R1236" s="236" t="s">
        <v>4</v>
      </c>
      <c r="S1236" s="236" t="s">
        <v>4</v>
      </c>
      <c r="T1236" s="236" t="s">
        <v>4</v>
      </c>
      <c r="U1236" s="236" t="s">
        <v>4</v>
      </c>
      <c r="V1236" s="236" t="s">
        <v>4</v>
      </c>
      <c r="W1236" s="236" t="s">
        <v>4</v>
      </c>
      <c r="X1236" s="291">
        <v>80.498620398986674</v>
      </c>
      <c r="Y1236" s="236">
        <v>80.498620000000003</v>
      </c>
    </row>
    <row r="1237" spans="1:25">
      <c r="A1237" s="32" t="s">
        <v>16</v>
      </c>
      <c r="B1237" s="32" t="s">
        <v>4</v>
      </c>
      <c r="C1237" s="328" t="s">
        <v>1396</v>
      </c>
      <c r="D1237" s="235">
        <v>34</v>
      </c>
      <c r="E1237" s="48" t="s">
        <v>4</v>
      </c>
      <c r="F1237" s="48" t="s">
        <v>1396</v>
      </c>
      <c r="G1237" s="48" t="s">
        <v>1395</v>
      </c>
      <c r="H1237" s="48" t="s">
        <v>1393</v>
      </c>
      <c r="I1237" s="48" t="s">
        <v>1383</v>
      </c>
      <c r="J1237" s="236" t="s">
        <v>4</v>
      </c>
      <c r="K1237" s="236" t="s">
        <v>4</v>
      </c>
      <c r="L1237" s="236" t="s">
        <v>4</v>
      </c>
      <c r="M1237" s="236" t="s">
        <v>4</v>
      </c>
      <c r="N1237" s="236">
        <v>80.498620398986674</v>
      </c>
      <c r="O1237" s="236">
        <v>80.498620000000003</v>
      </c>
      <c r="P1237" s="236" t="s">
        <v>4</v>
      </c>
      <c r="Q1237" s="236" t="s">
        <v>4</v>
      </c>
      <c r="R1237" s="236" t="s">
        <v>4</v>
      </c>
      <c r="S1237" s="236" t="s">
        <v>4</v>
      </c>
      <c r="T1237" s="236" t="s">
        <v>4</v>
      </c>
      <c r="U1237" s="236" t="s">
        <v>4</v>
      </c>
      <c r="V1237" s="236" t="s">
        <v>4</v>
      </c>
      <c r="W1237" s="236" t="s">
        <v>4</v>
      </c>
      <c r="X1237" s="291">
        <v>80.498620398986674</v>
      </c>
      <c r="Y1237" s="236">
        <v>80.498620000000003</v>
      </c>
    </row>
    <row r="1238" spans="1:25">
      <c r="A1238" s="32" t="s">
        <v>19</v>
      </c>
      <c r="B1238" s="32" t="s">
        <v>32</v>
      </c>
      <c r="C1238" s="328" t="s">
        <v>1397</v>
      </c>
      <c r="D1238" s="235">
        <v>34</v>
      </c>
      <c r="E1238" s="48" t="s">
        <v>1397</v>
      </c>
      <c r="F1238" s="48" t="s">
        <v>1396</v>
      </c>
      <c r="G1238" s="48" t="s">
        <v>1395</v>
      </c>
      <c r="H1238" s="48" t="s">
        <v>1393</v>
      </c>
      <c r="I1238" s="48" t="s">
        <v>1383</v>
      </c>
      <c r="J1238" s="236" t="s">
        <v>4</v>
      </c>
      <c r="K1238" s="236" t="s">
        <v>4</v>
      </c>
      <c r="L1238" s="236">
        <v>80.498620398986674</v>
      </c>
      <c r="M1238" s="236">
        <v>80.498620000000003</v>
      </c>
      <c r="N1238" s="236" t="s">
        <v>4</v>
      </c>
      <c r="O1238" s="236" t="s">
        <v>4</v>
      </c>
      <c r="P1238" s="236" t="s">
        <v>4</v>
      </c>
      <c r="Q1238" s="236" t="s">
        <v>4</v>
      </c>
      <c r="R1238" s="236" t="s">
        <v>4</v>
      </c>
      <c r="S1238" s="236" t="s">
        <v>4</v>
      </c>
      <c r="T1238" s="236" t="s">
        <v>4</v>
      </c>
      <c r="U1238" s="236" t="s">
        <v>4</v>
      </c>
      <c r="V1238" s="236" t="s">
        <v>4</v>
      </c>
      <c r="W1238" s="236" t="s">
        <v>4</v>
      </c>
      <c r="X1238" s="291">
        <v>80.498620398986674</v>
      </c>
      <c r="Y1238" s="236">
        <v>80.498620000000003</v>
      </c>
    </row>
    <row r="1239" spans="1:25">
      <c r="A1239" s="32" t="s">
        <v>23</v>
      </c>
      <c r="B1239" s="32" t="s">
        <v>32</v>
      </c>
      <c r="C1239" s="328" t="s">
        <v>2199</v>
      </c>
      <c r="D1239" s="235">
        <v>2.0244</v>
      </c>
      <c r="E1239" s="48" t="s">
        <v>1397</v>
      </c>
      <c r="F1239" s="48" t="s">
        <v>1396</v>
      </c>
      <c r="G1239" s="48" t="s">
        <v>1395</v>
      </c>
      <c r="H1239" s="48" t="s">
        <v>1393</v>
      </c>
      <c r="I1239" s="48" t="s">
        <v>1383</v>
      </c>
      <c r="J1239" s="236">
        <v>61.765648529694346</v>
      </c>
      <c r="K1239" s="236">
        <v>61.765650000000001</v>
      </c>
      <c r="L1239" s="236" t="s">
        <v>4</v>
      </c>
      <c r="M1239" s="236" t="s">
        <v>4</v>
      </c>
      <c r="N1239" s="236" t="s">
        <v>4</v>
      </c>
      <c r="O1239" s="236" t="s">
        <v>4</v>
      </c>
      <c r="P1239" s="236" t="s">
        <v>4</v>
      </c>
      <c r="Q1239" s="236" t="s">
        <v>4</v>
      </c>
      <c r="R1239" s="236" t="s">
        <v>4</v>
      </c>
      <c r="S1239" s="236" t="s">
        <v>4</v>
      </c>
      <c r="T1239" s="236" t="s">
        <v>4</v>
      </c>
      <c r="U1239" s="236" t="s">
        <v>4</v>
      </c>
      <c r="V1239" s="236" t="s">
        <v>4</v>
      </c>
      <c r="W1239" s="236" t="s">
        <v>4</v>
      </c>
      <c r="X1239" s="291">
        <v>61.765648529694346</v>
      </c>
      <c r="Y1239" s="236">
        <v>61.765650000000001</v>
      </c>
    </row>
    <row r="1240" spans="1:25">
      <c r="A1240" s="32" t="s">
        <v>23</v>
      </c>
      <c r="B1240" s="32" t="s">
        <v>32</v>
      </c>
      <c r="C1240" s="328" t="s">
        <v>2200</v>
      </c>
      <c r="D1240" s="235">
        <v>2.0244</v>
      </c>
      <c r="E1240" s="48" t="s">
        <v>1397</v>
      </c>
      <c r="F1240" s="48" t="s">
        <v>1396</v>
      </c>
      <c r="G1240" s="48" t="s">
        <v>1395</v>
      </c>
      <c r="H1240" s="48" t="s">
        <v>1393</v>
      </c>
      <c r="I1240" s="48" t="s">
        <v>1383</v>
      </c>
      <c r="J1240" s="236">
        <v>101.25787832970258</v>
      </c>
      <c r="K1240" s="236">
        <v>101.25788</v>
      </c>
      <c r="L1240" s="236" t="s">
        <v>4</v>
      </c>
      <c r="M1240" s="236" t="s">
        <v>4</v>
      </c>
      <c r="N1240" s="236" t="s">
        <v>4</v>
      </c>
      <c r="O1240" s="236" t="s">
        <v>4</v>
      </c>
      <c r="P1240" s="236" t="s">
        <v>4</v>
      </c>
      <c r="Q1240" s="236" t="s">
        <v>4</v>
      </c>
      <c r="R1240" s="236" t="s">
        <v>4</v>
      </c>
      <c r="S1240" s="236" t="s">
        <v>4</v>
      </c>
      <c r="T1240" s="236" t="s">
        <v>4</v>
      </c>
      <c r="U1240" s="236" t="s">
        <v>4</v>
      </c>
      <c r="V1240" s="236" t="s">
        <v>4</v>
      </c>
      <c r="W1240" s="236" t="s">
        <v>4</v>
      </c>
      <c r="X1240" s="291">
        <v>101.25787832970258</v>
      </c>
      <c r="Y1240" s="236">
        <v>101.25788</v>
      </c>
    </row>
    <row r="1241" spans="1:25">
      <c r="A1241" s="32" t="s">
        <v>23</v>
      </c>
      <c r="B1241" s="32" t="s">
        <v>32</v>
      </c>
      <c r="C1241" s="328" t="s">
        <v>2201</v>
      </c>
      <c r="D1241" s="235">
        <v>2.0244</v>
      </c>
      <c r="E1241" s="48" t="s">
        <v>1397</v>
      </c>
      <c r="F1241" s="48" t="s">
        <v>1396</v>
      </c>
      <c r="G1241" s="48" t="s">
        <v>1395</v>
      </c>
      <c r="H1241" s="48" t="s">
        <v>1393</v>
      </c>
      <c r="I1241" s="48" t="s">
        <v>1383</v>
      </c>
      <c r="J1241" s="236">
        <v>87.312231759747092</v>
      </c>
      <c r="K1241" s="236">
        <v>87.31223</v>
      </c>
      <c r="L1241" s="236" t="s">
        <v>4</v>
      </c>
      <c r="M1241" s="236" t="s">
        <v>4</v>
      </c>
      <c r="N1241" s="236" t="s">
        <v>4</v>
      </c>
      <c r="O1241" s="236" t="s">
        <v>4</v>
      </c>
      <c r="P1241" s="236" t="s">
        <v>4</v>
      </c>
      <c r="Q1241" s="236" t="s">
        <v>4</v>
      </c>
      <c r="R1241" s="236" t="s">
        <v>4</v>
      </c>
      <c r="S1241" s="236" t="s">
        <v>4</v>
      </c>
      <c r="T1241" s="236" t="s">
        <v>4</v>
      </c>
      <c r="U1241" s="236" t="s">
        <v>4</v>
      </c>
      <c r="V1241" s="236" t="s">
        <v>4</v>
      </c>
      <c r="W1241" s="236" t="s">
        <v>4</v>
      </c>
      <c r="X1241" s="291">
        <v>87.312231759747092</v>
      </c>
      <c r="Y1241" s="236">
        <v>87.31223</v>
      </c>
    </row>
    <row r="1242" spans="1:25">
      <c r="A1242" s="32" t="s">
        <v>23</v>
      </c>
      <c r="B1242" s="32" t="s">
        <v>32</v>
      </c>
      <c r="C1242" s="328" t="s">
        <v>2202</v>
      </c>
      <c r="D1242" s="235">
        <v>2.0244</v>
      </c>
      <c r="E1242" s="48" t="s">
        <v>1397</v>
      </c>
      <c r="F1242" s="48" t="s">
        <v>1396</v>
      </c>
      <c r="G1242" s="48" t="s">
        <v>1395</v>
      </c>
      <c r="H1242" s="48" t="s">
        <v>1393</v>
      </c>
      <c r="I1242" s="48" t="s">
        <v>1383</v>
      </c>
      <c r="J1242" s="236">
        <v>86.989919100187251</v>
      </c>
      <c r="K1242" s="236">
        <v>86.989919999999998</v>
      </c>
      <c r="L1242" s="236" t="s">
        <v>4</v>
      </c>
      <c r="M1242" s="236" t="s">
        <v>4</v>
      </c>
      <c r="N1242" s="236" t="s">
        <v>4</v>
      </c>
      <c r="O1242" s="236" t="s">
        <v>4</v>
      </c>
      <c r="P1242" s="236" t="s">
        <v>4</v>
      </c>
      <c r="Q1242" s="236" t="s">
        <v>4</v>
      </c>
      <c r="R1242" s="236" t="s">
        <v>4</v>
      </c>
      <c r="S1242" s="236" t="s">
        <v>4</v>
      </c>
      <c r="T1242" s="236" t="s">
        <v>4</v>
      </c>
      <c r="U1242" s="236" t="s">
        <v>4</v>
      </c>
      <c r="V1242" s="236" t="s">
        <v>4</v>
      </c>
      <c r="W1242" s="236" t="s">
        <v>4</v>
      </c>
      <c r="X1242" s="291">
        <v>86.989919100187251</v>
      </c>
      <c r="Y1242" s="236">
        <v>86.989919999999998</v>
      </c>
    </row>
    <row r="1243" spans="1:25">
      <c r="A1243" s="32" t="s">
        <v>23</v>
      </c>
      <c r="B1243" s="32" t="s">
        <v>32</v>
      </c>
      <c r="C1243" s="328" t="s">
        <v>2203</v>
      </c>
      <c r="D1243" s="235">
        <v>2.0244</v>
      </c>
      <c r="E1243" s="48" t="s">
        <v>1397</v>
      </c>
      <c r="F1243" s="48" t="s">
        <v>1396</v>
      </c>
      <c r="G1243" s="48" t="s">
        <v>1395</v>
      </c>
      <c r="H1243" s="48" t="s">
        <v>1393</v>
      </c>
      <c r="I1243" s="48" t="s">
        <v>1383</v>
      </c>
      <c r="J1243" s="236">
        <v>71.15777203091254</v>
      </c>
      <c r="K1243" s="236">
        <v>71.157769999999999</v>
      </c>
      <c r="L1243" s="236" t="s">
        <v>4</v>
      </c>
      <c r="M1243" s="236" t="s">
        <v>4</v>
      </c>
      <c r="N1243" s="236" t="s">
        <v>4</v>
      </c>
      <c r="O1243" s="236" t="s">
        <v>4</v>
      </c>
      <c r="P1243" s="236" t="s">
        <v>4</v>
      </c>
      <c r="Q1243" s="236" t="s">
        <v>4</v>
      </c>
      <c r="R1243" s="236" t="s">
        <v>4</v>
      </c>
      <c r="S1243" s="236" t="s">
        <v>4</v>
      </c>
      <c r="T1243" s="236" t="s">
        <v>4</v>
      </c>
      <c r="U1243" s="236" t="s">
        <v>4</v>
      </c>
      <c r="V1243" s="236" t="s">
        <v>4</v>
      </c>
      <c r="W1243" s="236" t="s">
        <v>4</v>
      </c>
      <c r="X1243" s="291">
        <v>71.15777203091254</v>
      </c>
      <c r="Y1243" s="236">
        <v>71.157769999999999</v>
      </c>
    </row>
    <row r="1244" spans="1:25">
      <c r="A1244" s="32" t="s">
        <v>10</v>
      </c>
      <c r="B1244" s="32" t="s">
        <v>4</v>
      </c>
      <c r="C1244" s="328" t="s">
        <v>1398</v>
      </c>
      <c r="D1244" s="235">
        <v>559</v>
      </c>
      <c r="E1244" s="48" t="s">
        <v>4</v>
      </c>
      <c r="F1244" s="48" t="s">
        <v>4</v>
      </c>
      <c r="G1244" s="48" t="s">
        <v>4</v>
      </c>
      <c r="H1244" s="48" t="s">
        <v>1398</v>
      </c>
      <c r="I1244" s="48" t="s">
        <v>1383</v>
      </c>
      <c r="J1244" s="236" t="s">
        <v>4</v>
      </c>
      <c r="K1244" s="236" t="s">
        <v>4</v>
      </c>
      <c r="L1244" s="236" t="s">
        <v>4</v>
      </c>
      <c r="M1244" s="236" t="s">
        <v>4</v>
      </c>
      <c r="N1244" s="236" t="s">
        <v>4</v>
      </c>
      <c r="O1244" s="236" t="s">
        <v>4</v>
      </c>
      <c r="P1244" s="236" t="s">
        <v>4</v>
      </c>
      <c r="Q1244" s="236" t="s">
        <v>4</v>
      </c>
      <c r="R1244" s="236">
        <v>90.797602180592492</v>
      </c>
      <c r="S1244" s="236">
        <v>90.797600000000003</v>
      </c>
      <c r="T1244" s="236" t="s">
        <v>4</v>
      </c>
      <c r="U1244" s="236" t="s">
        <v>4</v>
      </c>
      <c r="V1244" s="236" t="s">
        <v>4</v>
      </c>
      <c r="W1244" s="236" t="s">
        <v>4</v>
      </c>
      <c r="X1244" s="291">
        <v>90.797602180592492</v>
      </c>
      <c r="Y1244" s="236">
        <v>90.797600000000003</v>
      </c>
    </row>
    <row r="1245" spans="1:25">
      <c r="A1245" s="32" t="s">
        <v>13</v>
      </c>
      <c r="B1245" s="32" t="s">
        <v>4</v>
      </c>
      <c r="C1245" s="328" t="s">
        <v>1400</v>
      </c>
      <c r="D1245" s="235">
        <v>559</v>
      </c>
      <c r="E1245" s="48" t="s">
        <v>4</v>
      </c>
      <c r="F1245" s="48" t="s">
        <v>4</v>
      </c>
      <c r="G1245" s="48" t="s">
        <v>1400</v>
      </c>
      <c r="H1245" s="48" t="s">
        <v>1398</v>
      </c>
      <c r="I1245" s="48" t="s">
        <v>1383</v>
      </c>
      <c r="J1245" s="236" t="s">
        <v>4</v>
      </c>
      <c r="K1245" s="236" t="s">
        <v>4</v>
      </c>
      <c r="L1245" s="236" t="s">
        <v>4</v>
      </c>
      <c r="M1245" s="236" t="s">
        <v>4</v>
      </c>
      <c r="N1245" s="236" t="s">
        <v>4</v>
      </c>
      <c r="O1245" s="236" t="s">
        <v>4</v>
      </c>
      <c r="P1245" s="236">
        <v>90.797602180592492</v>
      </c>
      <c r="Q1245" s="236">
        <v>90.797600000000003</v>
      </c>
      <c r="R1245" s="236" t="s">
        <v>4</v>
      </c>
      <c r="S1245" s="236" t="s">
        <v>4</v>
      </c>
      <c r="T1245" s="236" t="s">
        <v>4</v>
      </c>
      <c r="U1245" s="236" t="s">
        <v>4</v>
      </c>
      <c r="V1245" s="236" t="s">
        <v>4</v>
      </c>
      <c r="W1245" s="236" t="s">
        <v>4</v>
      </c>
      <c r="X1245" s="291">
        <v>90.797602180592492</v>
      </c>
      <c r="Y1245" s="236">
        <v>90.797600000000003</v>
      </c>
    </row>
    <row r="1246" spans="1:25">
      <c r="A1246" s="32" t="s">
        <v>16</v>
      </c>
      <c r="B1246" s="32" t="s">
        <v>4</v>
      </c>
      <c r="C1246" s="328" t="s">
        <v>1401</v>
      </c>
      <c r="D1246" s="235">
        <v>559</v>
      </c>
      <c r="E1246" s="48" t="s">
        <v>4</v>
      </c>
      <c r="F1246" s="48" t="s">
        <v>1401</v>
      </c>
      <c r="G1246" s="48" t="s">
        <v>1400</v>
      </c>
      <c r="H1246" s="48" t="s">
        <v>1398</v>
      </c>
      <c r="I1246" s="48" t="s">
        <v>1383</v>
      </c>
      <c r="J1246" s="236" t="s">
        <v>4</v>
      </c>
      <c r="K1246" s="236" t="s">
        <v>4</v>
      </c>
      <c r="L1246" s="236" t="s">
        <v>4</v>
      </c>
      <c r="M1246" s="236" t="s">
        <v>4</v>
      </c>
      <c r="N1246" s="236">
        <v>90.797602180592492</v>
      </c>
      <c r="O1246" s="236">
        <v>90.797600000000003</v>
      </c>
      <c r="P1246" s="236" t="s">
        <v>4</v>
      </c>
      <c r="Q1246" s="236" t="s">
        <v>4</v>
      </c>
      <c r="R1246" s="236" t="s">
        <v>4</v>
      </c>
      <c r="S1246" s="236" t="s">
        <v>4</v>
      </c>
      <c r="T1246" s="236" t="s">
        <v>4</v>
      </c>
      <c r="U1246" s="236" t="s">
        <v>4</v>
      </c>
      <c r="V1246" s="236" t="s">
        <v>4</v>
      </c>
      <c r="W1246" s="236" t="s">
        <v>4</v>
      </c>
      <c r="X1246" s="291">
        <v>90.797602180592492</v>
      </c>
      <c r="Y1246" s="236">
        <v>90.797600000000003</v>
      </c>
    </row>
    <row r="1247" spans="1:25">
      <c r="A1247" s="32" t="s">
        <v>19</v>
      </c>
      <c r="B1247" s="32" t="s">
        <v>32</v>
      </c>
      <c r="C1247" s="328" t="s">
        <v>1402</v>
      </c>
      <c r="D1247" s="235">
        <v>1</v>
      </c>
      <c r="E1247" s="48" t="s">
        <v>1402</v>
      </c>
      <c r="F1247" s="48" t="s">
        <v>1401</v>
      </c>
      <c r="G1247" s="48" t="s">
        <v>1400</v>
      </c>
      <c r="H1247" s="48" t="s">
        <v>1398</v>
      </c>
      <c r="I1247" s="48" t="s">
        <v>1383</v>
      </c>
      <c r="J1247" s="236" t="s">
        <v>4</v>
      </c>
      <c r="K1247" s="236" t="s">
        <v>4</v>
      </c>
      <c r="L1247" s="236">
        <v>55.752209999999998</v>
      </c>
      <c r="M1247" s="236">
        <v>55.752209999999998</v>
      </c>
      <c r="N1247" s="236" t="s">
        <v>4</v>
      </c>
      <c r="O1247" s="236" t="s">
        <v>4</v>
      </c>
      <c r="P1247" s="236" t="s">
        <v>4</v>
      </c>
      <c r="Q1247" s="236" t="s">
        <v>4</v>
      </c>
      <c r="R1247" s="236" t="s">
        <v>4</v>
      </c>
      <c r="S1247" s="236" t="s">
        <v>4</v>
      </c>
      <c r="T1247" s="236" t="s">
        <v>4</v>
      </c>
      <c r="U1247" s="236" t="s">
        <v>4</v>
      </c>
      <c r="V1247" s="236" t="s">
        <v>4</v>
      </c>
      <c r="W1247" s="236" t="s">
        <v>4</v>
      </c>
      <c r="X1247" s="291">
        <v>55.752209999999998</v>
      </c>
      <c r="Y1247" s="236">
        <v>55.752209999999998</v>
      </c>
    </row>
    <row r="1248" spans="1:25">
      <c r="A1248" s="32" t="s">
        <v>23</v>
      </c>
      <c r="B1248" s="32" t="s">
        <v>32</v>
      </c>
      <c r="C1248" s="328" t="s">
        <v>1403</v>
      </c>
      <c r="D1248" s="235">
        <v>1</v>
      </c>
      <c r="E1248" s="48" t="s">
        <v>1402</v>
      </c>
      <c r="F1248" s="48" t="s">
        <v>1401</v>
      </c>
      <c r="G1248" s="48" t="s">
        <v>1400</v>
      </c>
      <c r="H1248" s="48" t="s">
        <v>1398</v>
      </c>
      <c r="I1248" s="48" t="s">
        <v>1383</v>
      </c>
      <c r="J1248" s="236">
        <v>55.752209999999998</v>
      </c>
      <c r="K1248" s="236">
        <v>55.752209999999998</v>
      </c>
      <c r="L1248" s="236" t="s">
        <v>4</v>
      </c>
      <c r="M1248" s="236" t="s">
        <v>4</v>
      </c>
      <c r="N1248" s="236" t="s">
        <v>4</v>
      </c>
      <c r="O1248" s="236" t="s">
        <v>4</v>
      </c>
      <c r="P1248" s="236" t="s">
        <v>4</v>
      </c>
      <c r="Q1248" s="236" t="s">
        <v>4</v>
      </c>
      <c r="R1248" s="236" t="s">
        <v>4</v>
      </c>
      <c r="S1248" s="236" t="s">
        <v>4</v>
      </c>
      <c r="T1248" s="236" t="s">
        <v>4</v>
      </c>
      <c r="U1248" s="236" t="s">
        <v>4</v>
      </c>
      <c r="V1248" s="236" t="s">
        <v>4</v>
      </c>
      <c r="W1248" s="236" t="s">
        <v>4</v>
      </c>
      <c r="X1248" s="291">
        <v>55.752209999999998</v>
      </c>
      <c r="Y1248" s="236">
        <v>55.752209999999998</v>
      </c>
    </row>
    <row r="1249" spans="1:25">
      <c r="A1249" s="32" t="s">
        <v>19</v>
      </c>
      <c r="B1249" s="32" t="s">
        <v>32</v>
      </c>
      <c r="C1249" s="328" t="s">
        <v>1404</v>
      </c>
      <c r="D1249" s="235">
        <v>83</v>
      </c>
      <c r="E1249" s="48" t="s">
        <v>1404</v>
      </c>
      <c r="F1249" s="48" t="s">
        <v>1401</v>
      </c>
      <c r="G1249" s="48" t="s">
        <v>1400</v>
      </c>
      <c r="H1249" s="48" t="s">
        <v>1398</v>
      </c>
      <c r="I1249" s="48" t="s">
        <v>1383</v>
      </c>
      <c r="J1249" s="236" t="s">
        <v>4</v>
      </c>
      <c r="K1249" s="236" t="s">
        <v>4</v>
      </c>
      <c r="L1249" s="236">
        <v>100</v>
      </c>
      <c r="M1249" s="236">
        <v>100</v>
      </c>
      <c r="N1249" s="236" t="s">
        <v>4</v>
      </c>
      <c r="O1249" s="236" t="s">
        <v>4</v>
      </c>
      <c r="P1249" s="236" t="s">
        <v>4</v>
      </c>
      <c r="Q1249" s="236" t="s">
        <v>4</v>
      </c>
      <c r="R1249" s="236" t="s">
        <v>4</v>
      </c>
      <c r="S1249" s="236" t="s">
        <v>4</v>
      </c>
      <c r="T1249" s="236" t="s">
        <v>4</v>
      </c>
      <c r="U1249" s="236" t="s">
        <v>4</v>
      </c>
      <c r="V1249" s="236" t="s">
        <v>4</v>
      </c>
      <c r="W1249" s="236" t="s">
        <v>4</v>
      </c>
      <c r="X1249" s="291">
        <v>100</v>
      </c>
      <c r="Y1249" s="236">
        <v>100</v>
      </c>
    </row>
    <row r="1250" spans="1:25">
      <c r="A1250" s="32" t="s">
        <v>23</v>
      </c>
      <c r="B1250" s="32" t="s">
        <v>32</v>
      </c>
      <c r="C1250" s="328" t="s">
        <v>1405</v>
      </c>
      <c r="D1250" s="235">
        <v>83</v>
      </c>
      <c r="E1250" s="48" t="s">
        <v>1404</v>
      </c>
      <c r="F1250" s="48" t="s">
        <v>1401</v>
      </c>
      <c r="G1250" s="48" t="s">
        <v>1400</v>
      </c>
      <c r="H1250" s="48" t="s">
        <v>1398</v>
      </c>
      <c r="I1250" s="48" t="s">
        <v>1383</v>
      </c>
      <c r="J1250" s="236">
        <v>100</v>
      </c>
      <c r="K1250" s="236">
        <v>100</v>
      </c>
      <c r="L1250" s="236" t="s">
        <v>4</v>
      </c>
      <c r="M1250" s="236" t="s">
        <v>4</v>
      </c>
      <c r="N1250" s="236" t="s">
        <v>4</v>
      </c>
      <c r="O1250" s="236" t="s">
        <v>4</v>
      </c>
      <c r="P1250" s="236" t="s">
        <v>4</v>
      </c>
      <c r="Q1250" s="236" t="s">
        <v>4</v>
      </c>
      <c r="R1250" s="236" t="s">
        <v>4</v>
      </c>
      <c r="S1250" s="236" t="s">
        <v>4</v>
      </c>
      <c r="T1250" s="236" t="s">
        <v>4</v>
      </c>
      <c r="U1250" s="236" t="s">
        <v>4</v>
      </c>
      <c r="V1250" s="236" t="s">
        <v>4</v>
      </c>
      <c r="W1250" s="236" t="s">
        <v>4</v>
      </c>
      <c r="X1250" s="291">
        <v>100</v>
      </c>
      <c r="Y1250" s="236">
        <v>100</v>
      </c>
    </row>
    <row r="1251" spans="1:25">
      <c r="A1251" s="32" t="s">
        <v>19</v>
      </c>
      <c r="B1251" s="32" t="s">
        <v>32</v>
      </c>
      <c r="C1251" s="328" t="s">
        <v>1406</v>
      </c>
      <c r="D1251" s="235">
        <v>164</v>
      </c>
      <c r="E1251" s="48" t="s">
        <v>1406</v>
      </c>
      <c r="F1251" s="48" t="s">
        <v>1401</v>
      </c>
      <c r="G1251" s="48" t="s">
        <v>1400</v>
      </c>
      <c r="H1251" s="48" t="s">
        <v>1398</v>
      </c>
      <c r="I1251" s="48" t="s">
        <v>1383</v>
      </c>
      <c r="J1251" s="236" t="s">
        <v>4</v>
      </c>
      <c r="K1251" s="236" t="s">
        <v>4</v>
      </c>
      <c r="L1251" s="236">
        <v>95.739585364979121</v>
      </c>
      <c r="M1251" s="236">
        <v>95.739590000000007</v>
      </c>
      <c r="N1251" s="236" t="s">
        <v>4</v>
      </c>
      <c r="O1251" s="236" t="s">
        <v>4</v>
      </c>
      <c r="P1251" s="236" t="s">
        <v>4</v>
      </c>
      <c r="Q1251" s="236" t="s">
        <v>4</v>
      </c>
      <c r="R1251" s="236" t="s">
        <v>4</v>
      </c>
      <c r="S1251" s="236" t="s">
        <v>4</v>
      </c>
      <c r="T1251" s="236" t="s">
        <v>4</v>
      </c>
      <c r="U1251" s="236" t="s">
        <v>4</v>
      </c>
      <c r="V1251" s="236" t="s">
        <v>4</v>
      </c>
      <c r="W1251" s="236" t="s">
        <v>4</v>
      </c>
      <c r="X1251" s="291">
        <v>95.739585364979121</v>
      </c>
      <c r="Y1251" s="236">
        <v>95.739590000000007</v>
      </c>
    </row>
    <row r="1252" spans="1:25">
      <c r="A1252" s="32" t="s">
        <v>23</v>
      </c>
      <c r="B1252" s="32" t="s">
        <v>32</v>
      </c>
      <c r="C1252" s="328" t="s">
        <v>1407</v>
      </c>
      <c r="D1252" s="235">
        <v>1.89171</v>
      </c>
      <c r="E1252" s="48" t="s">
        <v>1406</v>
      </c>
      <c r="F1252" s="48" t="s">
        <v>1401</v>
      </c>
      <c r="G1252" s="48" t="s">
        <v>1400</v>
      </c>
      <c r="H1252" s="48" t="s">
        <v>1398</v>
      </c>
      <c r="I1252" s="48" t="s">
        <v>1383</v>
      </c>
      <c r="J1252" s="236">
        <v>94.117649999999998</v>
      </c>
      <c r="K1252" s="236">
        <v>94.117649999999998</v>
      </c>
      <c r="L1252" s="236" t="s">
        <v>4</v>
      </c>
      <c r="M1252" s="236" t="s">
        <v>4</v>
      </c>
      <c r="N1252" s="236" t="s">
        <v>4</v>
      </c>
      <c r="O1252" s="236" t="s">
        <v>4</v>
      </c>
      <c r="P1252" s="236" t="s">
        <v>4</v>
      </c>
      <c r="Q1252" s="236" t="s">
        <v>4</v>
      </c>
      <c r="R1252" s="236" t="s">
        <v>4</v>
      </c>
      <c r="S1252" s="236" t="s">
        <v>4</v>
      </c>
      <c r="T1252" s="236" t="s">
        <v>4</v>
      </c>
      <c r="U1252" s="236" t="s">
        <v>4</v>
      </c>
      <c r="V1252" s="236" t="s">
        <v>4</v>
      </c>
      <c r="W1252" s="236" t="s">
        <v>4</v>
      </c>
      <c r="X1252" s="291">
        <v>94.117649999999998</v>
      </c>
      <c r="Y1252" s="236">
        <v>94.117649999999998</v>
      </c>
    </row>
    <row r="1253" spans="1:25">
      <c r="A1253" s="32" t="s">
        <v>23</v>
      </c>
      <c r="B1253" s="32" t="s">
        <v>32</v>
      </c>
      <c r="C1253" s="328" t="s">
        <v>1408</v>
      </c>
      <c r="D1253" s="235">
        <v>1.89171</v>
      </c>
      <c r="E1253" s="48" t="s">
        <v>1406</v>
      </c>
      <c r="F1253" s="48" t="s">
        <v>1401</v>
      </c>
      <c r="G1253" s="48" t="s">
        <v>1400</v>
      </c>
      <c r="H1253" s="48" t="s">
        <v>1398</v>
      </c>
      <c r="I1253" s="48" t="s">
        <v>1383</v>
      </c>
      <c r="J1253" s="236">
        <v>100</v>
      </c>
      <c r="K1253" s="236">
        <v>100</v>
      </c>
      <c r="L1253" s="236" t="s">
        <v>4</v>
      </c>
      <c r="M1253" s="236" t="s">
        <v>4</v>
      </c>
      <c r="N1253" s="236" t="s">
        <v>4</v>
      </c>
      <c r="O1253" s="236" t="s">
        <v>4</v>
      </c>
      <c r="P1253" s="236" t="s">
        <v>4</v>
      </c>
      <c r="Q1253" s="236" t="s">
        <v>4</v>
      </c>
      <c r="R1253" s="236" t="s">
        <v>4</v>
      </c>
      <c r="S1253" s="236" t="s">
        <v>4</v>
      </c>
      <c r="T1253" s="236" t="s">
        <v>4</v>
      </c>
      <c r="U1253" s="236" t="s">
        <v>4</v>
      </c>
      <c r="V1253" s="236" t="s">
        <v>4</v>
      </c>
      <c r="W1253" s="236" t="s">
        <v>4</v>
      </c>
      <c r="X1253" s="291">
        <v>100</v>
      </c>
      <c r="Y1253" s="236">
        <v>100</v>
      </c>
    </row>
    <row r="1254" spans="1:25">
      <c r="A1254" s="32" t="s">
        <v>23</v>
      </c>
      <c r="B1254" s="32" t="s">
        <v>32</v>
      </c>
      <c r="C1254" s="328" t="s">
        <v>1409</v>
      </c>
      <c r="D1254" s="235">
        <v>1.89171</v>
      </c>
      <c r="E1254" s="48" t="s">
        <v>1406</v>
      </c>
      <c r="F1254" s="48" t="s">
        <v>1401</v>
      </c>
      <c r="G1254" s="48" t="s">
        <v>1400</v>
      </c>
      <c r="H1254" s="48" t="s">
        <v>1398</v>
      </c>
      <c r="I1254" s="48" t="s">
        <v>1383</v>
      </c>
      <c r="J1254" s="236">
        <v>100</v>
      </c>
      <c r="K1254" s="236">
        <v>100</v>
      </c>
      <c r="L1254" s="236" t="s">
        <v>4</v>
      </c>
      <c r="M1254" s="236" t="s">
        <v>4</v>
      </c>
      <c r="N1254" s="236" t="s">
        <v>4</v>
      </c>
      <c r="O1254" s="236" t="s">
        <v>4</v>
      </c>
      <c r="P1254" s="236" t="s">
        <v>4</v>
      </c>
      <c r="Q1254" s="236" t="s">
        <v>4</v>
      </c>
      <c r="R1254" s="236" t="s">
        <v>4</v>
      </c>
      <c r="S1254" s="236" t="s">
        <v>4</v>
      </c>
      <c r="T1254" s="236" t="s">
        <v>4</v>
      </c>
      <c r="U1254" s="236" t="s">
        <v>4</v>
      </c>
      <c r="V1254" s="236" t="s">
        <v>4</v>
      </c>
      <c r="W1254" s="236" t="s">
        <v>4</v>
      </c>
      <c r="X1254" s="291">
        <v>100</v>
      </c>
      <c r="Y1254" s="236">
        <v>100</v>
      </c>
    </row>
    <row r="1255" spans="1:25">
      <c r="A1255" s="32" t="s">
        <v>23</v>
      </c>
      <c r="B1255" s="32" t="s">
        <v>32</v>
      </c>
      <c r="C1255" s="328" t="s">
        <v>1410</v>
      </c>
      <c r="D1255" s="235">
        <v>1.89171</v>
      </c>
      <c r="E1255" s="48" t="s">
        <v>1406</v>
      </c>
      <c r="F1255" s="48" t="s">
        <v>1401</v>
      </c>
      <c r="G1255" s="48" t="s">
        <v>1400</v>
      </c>
      <c r="H1255" s="48" t="s">
        <v>1398</v>
      </c>
      <c r="I1255" s="48" t="s">
        <v>1383</v>
      </c>
      <c r="J1255" s="236">
        <v>100</v>
      </c>
      <c r="K1255" s="236">
        <v>100</v>
      </c>
      <c r="L1255" s="236" t="s">
        <v>4</v>
      </c>
      <c r="M1255" s="236" t="s">
        <v>4</v>
      </c>
      <c r="N1255" s="236" t="s">
        <v>4</v>
      </c>
      <c r="O1255" s="236" t="s">
        <v>4</v>
      </c>
      <c r="P1255" s="236" t="s">
        <v>4</v>
      </c>
      <c r="Q1255" s="236" t="s">
        <v>4</v>
      </c>
      <c r="R1255" s="236" t="s">
        <v>4</v>
      </c>
      <c r="S1255" s="236" t="s">
        <v>4</v>
      </c>
      <c r="T1255" s="236" t="s">
        <v>4</v>
      </c>
      <c r="U1255" s="236" t="s">
        <v>4</v>
      </c>
      <c r="V1255" s="236" t="s">
        <v>4</v>
      </c>
      <c r="W1255" s="236" t="s">
        <v>4</v>
      </c>
      <c r="X1255" s="291">
        <v>100</v>
      </c>
      <c r="Y1255" s="236">
        <v>100</v>
      </c>
    </row>
    <row r="1256" spans="1:25">
      <c r="A1256" s="32" t="s">
        <v>23</v>
      </c>
      <c r="B1256" s="32" t="s">
        <v>32</v>
      </c>
      <c r="C1256" s="328" t="s">
        <v>2092</v>
      </c>
      <c r="D1256" s="235">
        <v>1.89171</v>
      </c>
      <c r="E1256" s="48" t="s">
        <v>1406</v>
      </c>
      <c r="F1256" s="48" t="s">
        <v>1401</v>
      </c>
      <c r="G1256" s="48" t="s">
        <v>1400</v>
      </c>
      <c r="H1256" s="48" t="s">
        <v>1398</v>
      </c>
      <c r="I1256" s="48" t="s">
        <v>1383</v>
      </c>
      <c r="J1256" s="236">
        <v>83.333333333333343</v>
      </c>
      <c r="K1256" s="236">
        <v>83.333330000000004</v>
      </c>
      <c r="L1256" s="236" t="s">
        <v>4</v>
      </c>
      <c r="M1256" s="236" t="s">
        <v>4</v>
      </c>
      <c r="N1256" s="236" t="s">
        <v>4</v>
      </c>
      <c r="O1256" s="236" t="s">
        <v>4</v>
      </c>
      <c r="P1256" s="236" t="s">
        <v>4</v>
      </c>
      <c r="Q1256" s="236" t="s">
        <v>4</v>
      </c>
      <c r="R1256" s="236" t="s">
        <v>4</v>
      </c>
      <c r="S1256" s="236" t="s">
        <v>4</v>
      </c>
      <c r="T1256" s="236" t="s">
        <v>4</v>
      </c>
      <c r="U1256" s="236" t="s">
        <v>4</v>
      </c>
      <c r="V1256" s="236" t="s">
        <v>4</v>
      </c>
      <c r="W1256" s="236" t="s">
        <v>4</v>
      </c>
      <c r="X1256" s="291">
        <v>83.333333333333343</v>
      </c>
      <c r="Y1256" s="236">
        <v>83.333330000000004</v>
      </c>
    </row>
    <row r="1257" spans="1:25">
      <c r="A1257" s="32" t="s">
        <v>23</v>
      </c>
      <c r="B1257" s="32" t="s">
        <v>32</v>
      </c>
      <c r="C1257" s="328" t="s">
        <v>2093</v>
      </c>
      <c r="D1257" s="235">
        <v>1.89171</v>
      </c>
      <c r="E1257" s="48" t="s">
        <v>1406</v>
      </c>
      <c r="F1257" s="48" t="s">
        <v>1401</v>
      </c>
      <c r="G1257" s="48" t="s">
        <v>1400</v>
      </c>
      <c r="H1257" s="48" t="s">
        <v>1398</v>
      </c>
      <c r="I1257" s="48" t="s">
        <v>1383</v>
      </c>
      <c r="J1257" s="236">
        <v>100</v>
      </c>
      <c r="K1257" s="236">
        <v>100</v>
      </c>
      <c r="L1257" s="236" t="s">
        <v>4</v>
      </c>
      <c r="M1257" s="236" t="s">
        <v>4</v>
      </c>
      <c r="N1257" s="236" t="s">
        <v>4</v>
      </c>
      <c r="O1257" s="236" t="s">
        <v>4</v>
      </c>
      <c r="P1257" s="236" t="s">
        <v>4</v>
      </c>
      <c r="Q1257" s="236" t="s">
        <v>4</v>
      </c>
      <c r="R1257" s="236" t="s">
        <v>4</v>
      </c>
      <c r="S1257" s="236" t="s">
        <v>4</v>
      </c>
      <c r="T1257" s="236" t="s">
        <v>4</v>
      </c>
      <c r="U1257" s="236" t="s">
        <v>4</v>
      </c>
      <c r="V1257" s="236" t="s">
        <v>4</v>
      </c>
      <c r="W1257" s="236" t="s">
        <v>4</v>
      </c>
      <c r="X1257" s="291">
        <v>100</v>
      </c>
      <c r="Y1257" s="236">
        <v>100</v>
      </c>
    </row>
    <row r="1258" spans="1:25">
      <c r="A1258" s="32" t="s">
        <v>23</v>
      </c>
      <c r="B1258" s="32" t="s">
        <v>32</v>
      </c>
      <c r="C1258" s="328" t="s">
        <v>2094</v>
      </c>
      <c r="D1258" s="235">
        <v>1.89171</v>
      </c>
      <c r="E1258" s="48" t="s">
        <v>1406</v>
      </c>
      <c r="F1258" s="48" t="s">
        <v>1401</v>
      </c>
      <c r="G1258" s="48" t="s">
        <v>1400</v>
      </c>
      <c r="H1258" s="48" t="s">
        <v>1398</v>
      </c>
      <c r="I1258" s="48" t="s">
        <v>1383</v>
      </c>
      <c r="J1258" s="236">
        <v>100</v>
      </c>
      <c r="K1258" s="236">
        <v>100</v>
      </c>
      <c r="L1258" s="236" t="s">
        <v>4</v>
      </c>
      <c r="M1258" s="236" t="s">
        <v>4</v>
      </c>
      <c r="N1258" s="236" t="s">
        <v>4</v>
      </c>
      <c r="O1258" s="236" t="s">
        <v>4</v>
      </c>
      <c r="P1258" s="236" t="s">
        <v>4</v>
      </c>
      <c r="Q1258" s="236" t="s">
        <v>4</v>
      </c>
      <c r="R1258" s="236" t="s">
        <v>4</v>
      </c>
      <c r="S1258" s="236" t="s">
        <v>4</v>
      </c>
      <c r="T1258" s="236" t="s">
        <v>4</v>
      </c>
      <c r="U1258" s="236" t="s">
        <v>4</v>
      </c>
      <c r="V1258" s="236" t="s">
        <v>4</v>
      </c>
      <c r="W1258" s="236" t="s">
        <v>4</v>
      </c>
      <c r="X1258" s="291">
        <v>100</v>
      </c>
      <c r="Y1258" s="236">
        <v>100</v>
      </c>
    </row>
    <row r="1259" spans="1:25">
      <c r="A1259" s="32" t="s">
        <v>23</v>
      </c>
      <c r="B1259" s="32" t="s">
        <v>32</v>
      </c>
      <c r="C1259" s="328" t="s">
        <v>2095</v>
      </c>
      <c r="D1259" s="235">
        <v>1.89171</v>
      </c>
      <c r="E1259" s="48" t="s">
        <v>1406</v>
      </c>
      <c r="F1259" s="48" t="s">
        <v>1401</v>
      </c>
      <c r="G1259" s="48" t="s">
        <v>1400</v>
      </c>
      <c r="H1259" s="48" t="s">
        <v>1398</v>
      </c>
      <c r="I1259" s="48" t="s">
        <v>1383</v>
      </c>
      <c r="J1259" s="236">
        <v>89.999999999999986</v>
      </c>
      <c r="K1259" s="236">
        <v>90</v>
      </c>
      <c r="L1259" s="236" t="s">
        <v>4</v>
      </c>
      <c r="M1259" s="236" t="s">
        <v>4</v>
      </c>
      <c r="N1259" s="236" t="s">
        <v>4</v>
      </c>
      <c r="O1259" s="236" t="s">
        <v>4</v>
      </c>
      <c r="P1259" s="236" t="s">
        <v>4</v>
      </c>
      <c r="Q1259" s="236" t="s">
        <v>4</v>
      </c>
      <c r="R1259" s="236" t="s">
        <v>4</v>
      </c>
      <c r="S1259" s="236" t="s">
        <v>4</v>
      </c>
      <c r="T1259" s="236" t="s">
        <v>4</v>
      </c>
      <c r="U1259" s="236" t="s">
        <v>4</v>
      </c>
      <c r="V1259" s="236" t="s">
        <v>4</v>
      </c>
      <c r="W1259" s="236" t="s">
        <v>4</v>
      </c>
      <c r="X1259" s="291">
        <v>89.999999999999986</v>
      </c>
      <c r="Y1259" s="236">
        <v>90</v>
      </c>
    </row>
    <row r="1260" spans="1:25">
      <c r="A1260" s="32" t="s">
        <v>19</v>
      </c>
      <c r="B1260" s="32" t="s">
        <v>32</v>
      </c>
      <c r="C1260" s="328" t="s">
        <v>1411</v>
      </c>
      <c r="D1260" s="235">
        <v>149</v>
      </c>
      <c r="E1260" s="48" t="s">
        <v>1411</v>
      </c>
      <c r="F1260" s="48" t="s">
        <v>1401</v>
      </c>
      <c r="G1260" s="48" t="s">
        <v>1400</v>
      </c>
      <c r="H1260" s="48" t="s">
        <v>1398</v>
      </c>
      <c r="I1260" s="48" t="s">
        <v>1383</v>
      </c>
      <c r="J1260" s="236" t="s">
        <v>4</v>
      </c>
      <c r="K1260" s="236" t="s">
        <v>4</v>
      </c>
      <c r="L1260" s="236">
        <v>69.512862829471544</v>
      </c>
      <c r="M1260" s="236">
        <v>69.512860000000003</v>
      </c>
      <c r="N1260" s="236" t="s">
        <v>4</v>
      </c>
      <c r="O1260" s="236" t="s">
        <v>4</v>
      </c>
      <c r="P1260" s="236" t="s">
        <v>4</v>
      </c>
      <c r="Q1260" s="236" t="s">
        <v>4</v>
      </c>
      <c r="R1260" s="236" t="s">
        <v>4</v>
      </c>
      <c r="S1260" s="236" t="s">
        <v>4</v>
      </c>
      <c r="T1260" s="236" t="s">
        <v>4</v>
      </c>
      <c r="U1260" s="236" t="s">
        <v>4</v>
      </c>
      <c r="V1260" s="236" t="s">
        <v>4</v>
      </c>
      <c r="W1260" s="236" t="s">
        <v>4</v>
      </c>
      <c r="X1260" s="291">
        <v>69.512862829471544</v>
      </c>
      <c r="Y1260" s="236">
        <v>69.512860000000003</v>
      </c>
    </row>
    <row r="1261" spans="1:25">
      <c r="A1261" s="32" t="s">
        <v>23</v>
      </c>
      <c r="B1261" s="32" t="s">
        <v>32</v>
      </c>
      <c r="C1261" s="328" t="s">
        <v>1412</v>
      </c>
      <c r="D1261" s="235">
        <v>1.5174000000000001</v>
      </c>
      <c r="E1261" s="48" t="s">
        <v>1411</v>
      </c>
      <c r="F1261" s="48" t="s">
        <v>1401</v>
      </c>
      <c r="G1261" s="48" t="s">
        <v>1400</v>
      </c>
      <c r="H1261" s="48" t="s">
        <v>1398</v>
      </c>
      <c r="I1261" s="48" t="s">
        <v>1383</v>
      </c>
      <c r="J1261" s="236">
        <v>83.333333333333329</v>
      </c>
      <c r="K1261" s="236">
        <v>83.333330000000004</v>
      </c>
      <c r="L1261" s="236" t="s">
        <v>4</v>
      </c>
      <c r="M1261" s="236" t="s">
        <v>4</v>
      </c>
      <c r="N1261" s="236" t="s">
        <v>4</v>
      </c>
      <c r="O1261" s="236" t="s">
        <v>4</v>
      </c>
      <c r="P1261" s="236" t="s">
        <v>4</v>
      </c>
      <c r="Q1261" s="236" t="s">
        <v>4</v>
      </c>
      <c r="R1261" s="236" t="s">
        <v>4</v>
      </c>
      <c r="S1261" s="236" t="s">
        <v>4</v>
      </c>
      <c r="T1261" s="236" t="s">
        <v>4</v>
      </c>
      <c r="U1261" s="236" t="s">
        <v>4</v>
      </c>
      <c r="V1261" s="236" t="s">
        <v>4</v>
      </c>
      <c r="W1261" s="236" t="s">
        <v>4</v>
      </c>
      <c r="X1261" s="291">
        <v>83.333333333333329</v>
      </c>
      <c r="Y1261" s="236">
        <v>83.333330000000004</v>
      </c>
    </row>
    <row r="1262" spans="1:25">
      <c r="A1262" s="32" t="s">
        <v>23</v>
      </c>
      <c r="B1262" s="32" t="s">
        <v>32</v>
      </c>
      <c r="C1262" s="328" t="s">
        <v>1413</v>
      </c>
      <c r="D1262" s="235">
        <v>1.5174000000000001</v>
      </c>
      <c r="E1262" s="48" t="s">
        <v>1411</v>
      </c>
      <c r="F1262" s="48" t="s">
        <v>1401</v>
      </c>
      <c r="G1262" s="48" t="s">
        <v>1400</v>
      </c>
      <c r="H1262" s="48" t="s">
        <v>1398</v>
      </c>
      <c r="I1262" s="48" t="s">
        <v>1383</v>
      </c>
      <c r="J1262" s="236">
        <v>100</v>
      </c>
      <c r="K1262" s="236">
        <v>100</v>
      </c>
      <c r="L1262" s="236" t="s">
        <v>4</v>
      </c>
      <c r="M1262" s="236" t="s">
        <v>4</v>
      </c>
      <c r="N1262" s="236" t="s">
        <v>4</v>
      </c>
      <c r="O1262" s="236" t="s">
        <v>4</v>
      </c>
      <c r="P1262" s="236" t="s">
        <v>4</v>
      </c>
      <c r="Q1262" s="236" t="s">
        <v>4</v>
      </c>
      <c r="R1262" s="236" t="s">
        <v>4</v>
      </c>
      <c r="S1262" s="236" t="s">
        <v>4</v>
      </c>
      <c r="T1262" s="236" t="s">
        <v>4</v>
      </c>
      <c r="U1262" s="236" t="s">
        <v>4</v>
      </c>
      <c r="V1262" s="236" t="s">
        <v>4</v>
      </c>
      <c r="W1262" s="236" t="s">
        <v>4</v>
      </c>
      <c r="X1262" s="291">
        <v>100</v>
      </c>
      <c r="Y1262" s="236">
        <v>100</v>
      </c>
    </row>
    <row r="1263" spans="1:25">
      <c r="A1263" s="32" t="s">
        <v>23</v>
      </c>
      <c r="B1263" s="32" t="s">
        <v>32</v>
      </c>
      <c r="C1263" s="328" t="s">
        <v>1414</v>
      </c>
      <c r="D1263" s="235">
        <v>1.5174000000000001</v>
      </c>
      <c r="E1263" s="48" t="s">
        <v>1411</v>
      </c>
      <c r="F1263" s="48" t="s">
        <v>1401</v>
      </c>
      <c r="G1263" s="48" t="s">
        <v>1400</v>
      </c>
      <c r="H1263" s="48" t="s">
        <v>1398</v>
      </c>
      <c r="I1263" s="48" t="s">
        <v>1383</v>
      </c>
      <c r="J1263" s="236">
        <v>100</v>
      </c>
      <c r="K1263" s="236">
        <v>100</v>
      </c>
      <c r="L1263" s="236" t="s">
        <v>4</v>
      </c>
      <c r="M1263" s="236" t="s">
        <v>4</v>
      </c>
      <c r="N1263" s="236" t="s">
        <v>4</v>
      </c>
      <c r="O1263" s="236" t="s">
        <v>4</v>
      </c>
      <c r="P1263" s="236" t="s">
        <v>4</v>
      </c>
      <c r="Q1263" s="236" t="s">
        <v>4</v>
      </c>
      <c r="R1263" s="236" t="s">
        <v>4</v>
      </c>
      <c r="S1263" s="236" t="s">
        <v>4</v>
      </c>
      <c r="T1263" s="236" t="s">
        <v>4</v>
      </c>
      <c r="U1263" s="236" t="s">
        <v>4</v>
      </c>
      <c r="V1263" s="236" t="s">
        <v>4</v>
      </c>
      <c r="W1263" s="236" t="s">
        <v>4</v>
      </c>
      <c r="X1263" s="291">
        <v>100</v>
      </c>
      <c r="Y1263" s="236">
        <v>100</v>
      </c>
    </row>
    <row r="1264" spans="1:25">
      <c r="A1264" s="32" t="s">
        <v>23</v>
      </c>
      <c r="B1264" s="32" t="s">
        <v>32</v>
      </c>
      <c r="C1264" s="328" t="s">
        <v>1415</v>
      </c>
      <c r="D1264" s="235">
        <v>1.5174000000000001</v>
      </c>
      <c r="E1264" s="48" t="s">
        <v>1411</v>
      </c>
      <c r="F1264" s="48" t="s">
        <v>1401</v>
      </c>
      <c r="G1264" s="48" t="s">
        <v>1400</v>
      </c>
      <c r="H1264" s="48" t="s">
        <v>1398</v>
      </c>
      <c r="I1264" s="48" t="s">
        <v>1383</v>
      </c>
      <c r="J1264" s="236">
        <v>66.666666666666657</v>
      </c>
      <c r="K1264" s="236">
        <v>66.666669999999996</v>
      </c>
      <c r="L1264" s="236" t="s">
        <v>4</v>
      </c>
      <c r="M1264" s="236" t="s">
        <v>4</v>
      </c>
      <c r="N1264" s="236" t="s">
        <v>4</v>
      </c>
      <c r="O1264" s="236" t="s">
        <v>4</v>
      </c>
      <c r="P1264" s="236" t="s">
        <v>4</v>
      </c>
      <c r="Q1264" s="236" t="s">
        <v>4</v>
      </c>
      <c r="R1264" s="236" t="s">
        <v>4</v>
      </c>
      <c r="S1264" s="236" t="s">
        <v>4</v>
      </c>
      <c r="T1264" s="236" t="s">
        <v>4</v>
      </c>
      <c r="U1264" s="236" t="s">
        <v>4</v>
      </c>
      <c r="V1264" s="236" t="s">
        <v>4</v>
      </c>
      <c r="W1264" s="236" t="s">
        <v>4</v>
      </c>
      <c r="X1264" s="291">
        <v>66.666666666666657</v>
      </c>
      <c r="Y1264" s="236">
        <v>66.666669999999996</v>
      </c>
    </row>
    <row r="1265" spans="1:25">
      <c r="A1265" s="32" t="s">
        <v>23</v>
      </c>
      <c r="B1265" s="32" t="s">
        <v>32</v>
      </c>
      <c r="C1265" s="328" t="s">
        <v>2140</v>
      </c>
      <c r="D1265" s="235">
        <v>1.5174000000000001</v>
      </c>
      <c r="E1265" s="48" t="s">
        <v>1411</v>
      </c>
      <c r="F1265" s="48" t="s">
        <v>1401</v>
      </c>
      <c r="G1265" s="48" t="s">
        <v>1400</v>
      </c>
      <c r="H1265" s="48" t="s">
        <v>1398</v>
      </c>
      <c r="I1265" s="48" t="s">
        <v>1383</v>
      </c>
      <c r="J1265" s="236">
        <v>63.492063492063487</v>
      </c>
      <c r="K1265" s="236">
        <v>63.492060000000002</v>
      </c>
      <c r="L1265" s="236" t="s">
        <v>4</v>
      </c>
      <c r="M1265" s="236" t="s">
        <v>4</v>
      </c>
      <c r="N1265" s="236" t="s">
        <v>4</v>
      </c>
      <c r="O1265" s="236" t="s">
        <v>4</v>
      </c>
      <c r="P1265" s="236" t="s">
        <v>4</v>
      </c>
      <c r="Q1265" s="236" t="s">
        <v>4</v>
      </c>
      <c r="R1265" s="236" t="s">
        <v>4</v>
      </c>
      <c r="S1265" s="236" t="s">
        <v>4</v>
      </c>
      <c r="T1265" s="236" t="s">
        <v>4</v>
      </c>
      <c r="U1265" s="236" t="s">
        <v>4</v>
      </c>
      <c r="V1265" s="236" t="s">
        <v>4</v>
      </c>
      <c r="W1265" s="236" t="s">
        <v>4</v>
      </c>
      <c r="X1265" s="291">
        <v>63.492063492063487</v>
      </c>
      <c r="Y1265" s="236">
        <v>63.492060000000002</v>
      </c>
    </row>
    <row r="1266" spans="1:25">
      <c r="A1266" s="32" t="s">
        <v>23</v>
      </c>
      <c r="B1266" s="32" t="s">
        <v>32</v>
      </c>
      <c r="C1266" s="328" t="s">
        <v>2141</v>
      </c>
      <c r="D1266" s="235">
        <v>1.5174000000000001</v>
      </c>
      <c r="E1266" s="48" t="s">
        <v>1411</v>
      </c>
      <c r="F1266" s="48" t="s">
        <v>1401</v>
      </c>
      <c r="G1266" s="48" t="s">
        <v>1400</v>
      </c>
      <c r="H1266" s="48" t="s">
        <v>1398</v>
      </c>
      <c r="I1266" s="48" t="s">
        <v>1383</v>
      </c>
      <c r="J1266" s="236">
        <v>65.217391304347828</v>
      </c>
      <c r="K1266" s="236">
        <v>65.217389999999995</v>
      </c>
      <c r="L1266" s="236" t="s">
        <v>4</v>
      </c>
      <c r="M1266" s="236" t="s">
        <v>4</v>
      </c>
      <c r="N1266" s="236" t="s">
        <v>4</v>
      </c>
      <c r="O1266" s="236" t="s">
        <v>4</v>
      </c>
      <c r="P1266" s="236" t="s">
        <v>4</v>
      </c>
      <c r="Q1266" s="236" t="s">
        <v>4</v>
      </c>
      <c r="R1266" s="236" t="s">
        <v>4</v>
      </c>
      <c r="S1266" s="236" t="s">
        <v>4</v>
      </c>
      <c r="T1266" s="236" t="s">
        <v>4</v>
      </c>
      <c r="U1266" s="236" t="s">
        <v>4</v>
      </c>
      <c r="V1266" s="236" t="s">
        <v>4</v>
      </c>
      <c r="W1266" s="236" t="s">
        <v>4</v>
      </c>
      <c r="X1266" s="291">
        <v>65.217391304347828</v>
      </c>
      <c r="Y1266" s="236">
        <v>65.217389999999995</v>
      </c>
    </row>
    <row r="1267" spans="1:25">
      <c r="A1267" s="32" t="s">
        <v>23</v>
      </c>
      <c r="B1267" s="32" t="s">
        <v>32</v>
      </c>
      <c r="C1267" s="328" t="s">
        <v>2176</v>
      </c>
      <c r="D1267" s="235">
        <v>1.5174000000000001</v>
      </c>
      <c r="E1267" s="48" t="s">
        <v>1411</v>
      </c>
      <c r="F1267" s="48" t="s">
        <v>1401</v>
      </c>
      <c r="G1267" s="48" t="s">
        <v>1400</v>
      </c>
      <c r="H1267" s="48" t="s">
        <v>1398</v>
      </c>
      <c r="I1267" s="48" t="s">
        <v>1383</v>
      </c>
      <c r="J1267" s="236">
        <v>48.333333333333336</v>
      </c>
      <c r="K1267" s="236">
        <v>48.333329999999997</v>
      </c>
      <c r="L1267" s="236" t="s">
        <v>4</v>
      </c>
      <c r="M1267" s="236" t="s">
        <v>4</v>
      </c>
      <c r="N1267" s="236" t="s">
        <v>4</v>
      </c>
      <c r="O1267" s="236" t="s">
        <v>4</v>
      </c>
      <c r="P1267" s="236" t="s">
        <v>4</v>
      </c>
      <c r="Q1267" s="236" t="s">
        <v>4</v>
      </c>
      <c r="R1267" s="236" t="s">
        <v>4</v>
      </c>
      <c r="S1267" s="236" t="s">
        <v>4</v>
      </c>
      <c r="T1267" s="236" t="s">
        <v>4</v>
      </c>
      <c r="U1267" s="236" t="s">
        <v>4</v>
      </c>
      <c r="V1267" s="236" t="s">
        <v>4</v>
      </c>
      <c r="W1267" s="236" t="s">
        <v>4</v>
      </c>
      <c r="X1267" s="291">
        <v>48.333333333333336</v>
      </c>
      <c r="Y1267" s="236">
        <v>48.333329999999997</v>
      </c>
    </row>
    <row r="1268" spans="1:25">
      <c r="A1268" s="32" t="s">
        <v>23</v>
      </c>
      <c r="B1268" s="32" t="s">
        <v>32</v>
      </c>
      <c r="C1268" s="328" t="s">
        <v>2177</v>
      </c>
      <c r="D1268" s="235">
        <v>1.5174000000000001</v>
      </c>
      <c r="E1268" s="48" t="s">
        <v>1411</v>
      </c>
      <c r="F1268" s="48" t="s">
        <v>1401</v>
      </c>
      <c r="G1268" s="48" t="s">
        <v>1400</v>
      </c>
      <c r="H1268" s="48" t="s">
        <v>1398</v>
      </c>
      <c r="I1268" s="48" t="s">
        <v>1383</v>
      </c>
      <c r="J1268" s="236">
        <v>56.730769230769226</v>
      </c>
      <c r="K1268" s="236">
        <v>56.73077</v>
      </c>
      <c r="L1268" s="236" t="s">
        <v>4</v>
      </c>
      <c r="M1268" s="236" t="s">
        <v>4</v>
      </c>
      <c r="N1268" s="236" t="s">
        <v>4</v>
      </c>
      <c r="O1268" s="236" t="s">
        <v>4</v>
      </c>
      <c r="P1268" s="236" t="s">
        <v>4</v>
      </c>
      <c r="Q1268" s="236" t="s">
        <v>4</v>
      </c>
      <c r="R1268" s="236" t="s">
        <v>4</v>
      </c>
      <c r="S1268" s="236" t="s">
        <v>4</v>
      </c>
      <c r="T1268" s="236" t="s">
        <v>4</v>
      </c>
      <c r="U1268" s="236" t="s">
        <v>4</v>
      </c>
      <c r="V1268" s="236" t="s">
        <v>4</v>
      </c>
      <c r="W1268" s="236" t="s">
        <v>4</v>
      </c>
      <c r="X1268" s="291">
        <v>56.730769230769226</v>
      </c>
      <c r="Y1268" s="236">
        <v>56.73077</v>
      </c>
    </row>
    <row r="1269" spans="1:25">
      <c r="A1269" s="32" t="s">
        <v>23</v>
      </c>
      <c r="B1269" s="32" t="s">
        <v>32</v>
      </c>
      <c r="C1269" s="328" t="s">
        <v>2178</v>
      </c>
      <c r="D1269" s="235">
        <v>1.5174000000000001</v>
      </c>
      <c r="E1269" s="48" t="s">
        <v>1411</v>
      </c>
      <c r="F1269" s="48" t="s">
        <v>1401</v>
      </c>
      <c r="G1269" s="48" t="s">
        <v>1400</v>
      </c>
      <c r="H1269" s="48" t="s">
        <v>1398</v>
      </c>
      <c r="I1269" s="48" t="s">
        <v>1383</v>
      </c>
      <c r="J1269" s="236">
        <v>60.477453580901852</v>
      </c>
      <c r="K1269" s="236">
        <v>60.477449999999997</v>
      </c>
      <c r="L1269" s="236" t="s">
        <v>4</v>
      </c>
      <c r="M1269" s="236" t="s">
        <v>4</v>
      </c>
      <c r="N1269" s="236" t="s">
        <v>4</v>
      </c>
      <c r="O1269" s="236" t="s">
        <v>4</v>
      </c>
      <c r="P1269" s="236" t="s">
        <v>4</v>
      </c>
      <c r="Q1269" s="236" t="s">
        <v>4</v>
      </c>
      <c r="R1269" s="236" t="s">
        <v>4</v>
      </c>
      <c r="S1269" s="236" t="s">
        <v>4</v>
      </c>
      <c r="T1269" s="236" t="s">
        <v>4</v>
      </c>
      <c r="U1269" s="236" t="s">
        <v>4</v>
      </c>
      <c r="V1269" s="236" t="s">
        <v>4</v>
      </c>
      <c r="W1269" s="236" t="s">
        <v>4</v>
      </c>
      <c r="X1269" s="291">
        <v>60.477453580901852</v>
      </c>
      <c r="Y1269" s="236">
        <v>60.477449999999997</v>
      </c>
    </row>
    <row r="1270" spans="1:25">
      <c r="A1270" s="32" t="s">
        <v>23</v>
      </c>
      <c r="B1270" s="32" t="s">
        <v>32</v>
      </c>
      <c r="C1270" s="328" t="s">
        <v>2179</v>
      </c>
      <c r="D1270" s="235">
        <v>1.5174000000000001</v>
      </c>
      <c r="E1270" s="48" t="s">
        <v>1411</v>
      </c>
      <c r="F1270" s="48" t="s">
        <v>1401</v>
      </c>
      <c r="G1270" s="48" t="s">
        <v>1400</v>
      </c>
      <c r="H1270" s="48" t="s">
        <v>1398</v>
      </c>
      <c r="I1270" s="48" t="s">
        <v>1383</v>
      </c>
      <c r="J1270" s="236">
        <v>70</v>
      </c>
      <c r="K1270" s="236">
        <v>70</v>
      </c>
      <c r="L1270" s="236" t="s">
        <v>4</v>
      </c>
      <c r="M1270" s="236" t="s">
        <v>4</v>
      </c>
      <c r="N1270" s="236" t="s">
        <v>4</v>
      </c>
      <c r="O1270" s="236" t="s">
        <v>4</v>
      </c>
      <c r="P1270" s="236" t="s">
        <v>4</v>
      </c>
      <c r="Q1270" s="236" t="s">
        <v>4</v>
      </c>
      <c r="R1270" s="236" t="s">
        <v>4</v>
      </c>
      <c r="S1270" s="236" t="s">
        <v>4</v>
      </c>
      <c r="T1270" s="236" t="s">
        <v>4</v>
      </c>
      <c r="U1270" s="236" t="s">
        <v>4</v>
      </c>
      <c r="V1270" s="236" t="s">
        <v>4</v>
      </c>
      <c r="W1270" s="236" t="s">
        <v>4</v>
      </c>
      <c r="X1270" s="291">
        <v>70</v>
      </c>
      <c r="Y1270" s="236">
        <v>70</v>
      </c>
    </row>
    <row r="1271" spans="1:25">
      <c r="A1271" s="32" t="s">
        <v>23</v>
      </c>
      <c r="B1271" s="32" t="s">
        <v>32</v>
      </c>
      <c r="C1271" s="328" t="s">
        <v>2180</v>
      </c>
      <c r="D1271" s="235">
        <v>1.5174000000000001</v>
      </c>
      <c r="E1271" s="48" t="s">
        <v>1411</v>
      </c>
      <c r="F1271" s="48" t="s">
        <v>1401</v>
      </c>
      <c r="G1271" s="48" t="s">
        <v>1400</v>
      </c>
      <c r="H1271" s="48" t="s">
        <v>1398</v>
      </c>
      <c r="I1271" s="48" t="s">
        <v>1383</v>
      </c>
      <c r="J1271" s="236">
        <v>73.333333333333343</v>
      </c>
      <c r="K1271" s="236">
        <v>73.333330000000004</v>
      </c>
      <c r="L1271" s="236" t="s">
        <v>4</v>
      </c>
      <c r="M1271" s="236" t="s">
        <v>4</v>
      </c>
      <c r="N1271" s="236" t="s">
        <v>4</v>
      </c>
      <c r="O1271" s="236" t="s">
        <v>4</v>
      </c>
      <c r="P1271" s="236" t="s">
        <v>4</v>
      </c>
      <c r="Q1271" s="236" t="s">
        <v>4</v>
      </c>
      <c r="R1271" s="236" t="s">
        <v>4</v>
      </c>
      <c r="S1271" s="236" t="s">
        <v>4</v>
      </c>
      <c r="T1271" s="236" t="s">
        <v>4</v>
      </c>
      <c r="U1271" s="236" t="s">
        <v>4</v>
      </c>
      <c r="V1271" s="236" t="s">
        <v>4</v>
      </c>
      <c r="W1271" s="236" t="s">
        <v>4</v>
      </c>
      <c r="X1271" s="291">
        <v>73.333333333333343</v>
      </c>
      <c r="Y1271" s="236">
        <v>73.333330000000004</v>
      </c>
    </row>
    <row r="1272" spans="1:25">
      <c r="A1272" s="32" t="s">
        <v>23</v>
      </c>
      <c r="B1272" s="32" t="s">
        <v>32</v>
      </c>
      <c r="C1272" s="328" t="s">
        <v>2181</v>
      </c>
      <c r="D1272" s="235">
        <v>1.5174000000000001</v>
      </c>
      <c r="E1272" s="48" t="s">
        <v>1411</v>
      </c>
      <c r="F1272" s="48" t="s">
        <v>1401</v>
      </c>
      <c r="G1272" s="48" t="s">
        <v>1400</v>
      </c>
      <c r="H1272" s="48" t="s">
        <v>1398</v>
      </c>
      <c r="I1272" s="48" t="s">
        <v>1383</v>
      </c>
      <c r="J1272" s="236">
        <v>65</v>
      </c>
      <c r="K1272" s="236">
        <v>65</v>
      </c>
      <c r="L1272" s="236" t="s">
        <v>4</v>
      </c>
      <c r="M1272" s="236" t="s">
        <v>4</v>
      </c>
      <c r="N1272" s="236" t="s">
        <v>4</v>
      </c>
      <c r="O1272" s="236" t="s">
        <v>4</v>
      </c>
      <c r="P1272" s="236" t="s">
        <v>4</v>
      </c>
      <c r="Q1272" s="236" t="s">
        <v>4</v>
      </c>
      <c r="R1272" s="236" t="s">
        <v>4</v>
      </c>
      <c r="S1272" s="236" t="s">
        <v>4</v>
      </c>
      <c r="T1272" s="236" t="s">
        <v>4</v>
      </c>
      <c r="U1272" s="236" t="s">
        <v>4</v>
      </c>
      <c r="V1272" s="236" t="s">
        <v>4</v>
      </c>
      <c r="W1272" s="236" t="s">
        <v>4</v>
      </c>
      <c r="X1272" s="291">
        <v>65</v>
      </c>
      <c r="Y1272" s="236">
        <v>65</v>
      </c>
    </row>
    <row r="1273" spans="1:25">
      <c r="A1273" s="32" t="s">
        <v>19</v>
      </c>
      <c r="B1273" s="32" t="s">
        <v>32</v>
      </c>
      <c r="C1273" s="328" t="s">
        <v>1417</v>
      </c>
      <c r="D1273" s="235">
        <v>155</v>
      </c>
      <c r="E1273" s="48" t="s">
        <v>1417</v>
      </c>
      <c r="F1273" s="48" t="s">
        <v>1401</v>
      </c>
      <c r="G1273" s="48" t="s">
        <v>1400</v>
      </c>
      <c r="H1273" s="48" t="s">
        <v>1398</v>
      </c>
      <c r="I1273" s="48" t="s">
        <v>1383</v>
      </c>
      <c r="J1273" s="236" t="s">
        <v>4</v>
      </c>
      <c r="K1273" s="236" t="s">
        <v>4</v>
      </c>
      <c r="L1273" s="236">
        <v>100</v>
      </c>
      <c r="M1273" s="236">
        <v>100</v>
      </c>
      <c r="N1273" s="236" t="s">
        <v>4</v>
      </c>
      <c r="O1273" s="236" t="s">
        <v>4</v>
      </c>
      <c r="P1273" s="236" t="s">
        <v>4</v>
      </c>
      <c r="Q1273" s="236" t="s">
        <v>4</v>
      </c>
      <c r="R1273" s="236" t="s">
        <v>4</v>
      </c>
      <c r="S1273" s="236" t="s">
        <v>4</v>
      </c>
      <c r="T1273" s="236" t="s">
        <v>4</v>
      </c>
      <c r="U1273" s="236" t="s">
        <v>4</v>
      </c>
      <c r="V1273" s="236" t="s">
        <v>4</v>
      </c>
      <c r="W1273" s="236" t="s">
        <v>4</v>
      </c>
      <c r="X1273" s="291">
        <v>100</v>
      </c>
      <c r="Y1273" s="236">
        <v>100</v>
      </c>
    </row>
    <row r="1274" spans="1:25">
      <c r="A1274" s="32" t="s">
        <v>23</v>
      </c>
      <c r="B1274" s="32" t="s">
        <v>32</v>
      </c>
      <c r="C1274" s="328" t="s">
        <v>1418</v>
      </c>
      <c r="D1274" s="235">
        <v>3.5284399999999998</v>
      </c>
      <c r="E1274" s="48" t="s">
        <v>1417</v>
      </c>
      <c r="F1274" s="48" t="s">
        <v>1401</v>
      </c>
      <c r="G1274" s="48" t="s">
        <v>1400</v>
      </c>
      <c r="H1274" s="48" t="s">
        <v>1398</v>
      </c>
      <c r="I1274" s="48" t="s">
        <v>1383</v>
      </c>
      <c r="J1274" s="236">
        <v>100</v>
      </c>
      <c r="K1274" s="236">
        <v>100</v>
      </c>
      <c r="L1274" s="236" t="s">
        <v>4</v>
      </c>
      <c r="M1274" s="236" t="s">
        <v>4</v>
      </c>
      <c r="N1274" s="236" t="s">
        <v>4</v>
      </c>
      <c r="O1274" s="236" t="s">
        <v>4</v>
      </c>
      <c r="P1274" s="236" t="s">
        <v>4</v>
      </c>
      <c r="Q1274" s="236" t="s">
        <v>4</v>
      </c>
      <c r="R1274" s="236" t="s">
        <v>4</v>
      </c>
      <c r="S1274" s="236" t="s">
        <v>4</v>
      </c>
      <c r="T1274" s="236" t="s">
        <v>4</v>
      </c>
      <c r="U1274" s="236" t="s">
        <v>4</v>
      </c>
      <c r="V1274" s="236" t="s">
        <v>4</v>
      </c>
      <c r="W1274" s="236" t="s">
        <v>4</v>
      </c>
      <c r="X1274" s="291">
        <v>100</v>
      </c>
      <c r="Y1274" s="236">
        <v>100</v>
      </c>
    </row>
    <row r="1275" spans="1:25">
      <c r="A1275" s="32" t="s">
        <v>23</v>
      </c>
      <c r="B1275" s="32" t="s">
        <v>32</v>
      </c>
      <c r="C1275" s="328" t="s">
        <v>1419</v>
      </c>
      <c r="D1275" s="235">
        <v>3.5284399999999998</v>
      </c>
      <c r="E1275" s="48" t="s">
        <v>1417</v>
      </c>
      <c r="F1275" s="48" t="s">
        <v>1401</v>
      </c>
      <c r="G1275" s="48" t="s">
        <v>1400</v>
      </c>
      <c r="H1275" s="48" t="s">
        <v>1398</v>
      </c>
      <c r="I1275" s="48" t="s">
        <v>1383</v>
      </c>
      <c r="J1275" s="236">
        <v>100</v>
      </c>
      <c r="K1275" s="236">
        <v>100</v>
      </c>
      <c r="L1275" s="236" t="s">
        <v>4</v>
      </c>
      <c r="M1275" s="236" t="s">
        <v>4</v>
      </c>
      <c r="N1275" s="236" t="s">
        <v>4</v>
      </c>
      <c r="O1275" s="236" t="s">
        <v>4</v>
      </c>
      <c r="P1275" s="236" t="s">
        <v>4</v>
      </c>
      <c r="Q1275" s="236" t="s">
        <v>4</v>
      </c>
      <c r="R1275" s="236" t="s">
        <v>4</v>
      </c>
      <c r="S1275" s="236" t="s">
        <v>4</v>
      </c>
      <c r="T1275" s="236" t="s">
        <v>4</v>
      </c>
      <c r="U1275" s="236" t="s">
        <v>4</v>
      </c>
      <c r="V1275" s="236" t="s">
        <v>4</v>
      </c>
      <c r="W1275" s="236" t="s">
        <v>4</v>
      </c>
      <c r="X1275" s="291">
        <v>100</v>
      </c>
      <c r="Y1275" s="236">
        <v>100</v>
      </c>
    </row>
    <row r="1276" spans="1:25">
      <c r="A1276" s="32" t="s">
        <v>23</v>
      </c>
      <c r="B1276" s="32" t="s">
        <v>32</v>
      </c>
      <c r="C1276" s="328" t="s">
        <v>1420</v>
      </c>
      <c r="D1276" s="235">
        <v>3.5284399999999998</v>
      </c>
      <c r="E1276" s="48" t="s">
        <v>1417</v>
      </c>
      <c r="F1276" s="48" t="s">
        <v>1401</v>
      </c>
      <c r="G1276" s="48" t="s">
        <v>1400</v>
      </c>
      <c r="H1276" s="48" t="s">
        <v>1398</v>
      </c>
      <c r="I1276" s="48" t="s">
        <v>1383</v>
      </c>
      <c r="J1276" s="236">
        <v>100</v>
      </c>
      <c r="K1276" s="236">
        <v>100</v>
      </c>
      <c r="L1276" s="236" t="s">
        <v>4</v>
      </c>
      <c r="M1276" s="236" t="s">
        <v>4</v>
      </c>
      <c r="N1276" s="236" t="s">
        <v>4</v>
      </c>
      <c r="O1276" s="236" t="s">
        <v>4</v>
      </c>
      <c r="P1276" s="236" t="s">
        <v>4</v>
      </c>
      <c r="Q1276" s="236" t="s">
        <v>4</v>
      </c>
      <c r="R1276" s="236" t="s">
        <v>4</v>
      </c>
      <c r="S1276" s="236" t="s">
        <v>4</v>
      </c>
      <c r="T1276" s="236" t="s">
        <v>4</v>
      </c>
      <c r="U1276" s="236" t="s">
        <v>4</v>
      </c>
      <c r="V1276" s="236" t="s">
        <v>4</v>
      </c>
      <c r="W1276" s="236" t="s">
        <v>4</v>
      </c>
      <c r="X1276" s="291">
        <v>100</v>
      </c>
      <c r="Y1276" s="236">
        <v>100</v>
      </c>
    </row>
    <row r="1277" spans="1:25">
      <c r="A1277" s="32" t="s">
        <v>23</v>
      </c>
      <c r="B1277" s="32" t="s">
        <v>32</v>
      </c>
      <c r="C1277" s="328" t="s">
        <v>1421</v>
      </c>
      <c r="D1277" s="235">
        <v>3.5284399999999998</v>
      </c>
      <c r="E1277" s="48" t="s">
        <v>1417</v>
      </c>
      <c r="F1277" s="48" t="s">
        <v>1401</v>
      </c>
      <c r="G1277" s="48" t="s">
        <v>1400</v>
      </c>
      <c r="H1277" s="48" t="s">
        <v>1398</v>
      </c>
      <c r="I1277" s="48" t="s">
        <v>1383</v>
      </c>
      <c r="J1277" s="236">
        <v>100</v>
      </c>
      <c r="K1277" s="236">
        <v>100</v>
      </c>
      <c r="L1277" s="236" t="s">
        <v>4</v>
      </c>
      <c r="M1277" s="236" t="s">
        <v>4</v>
      </c>
      <c r="N1277" s="236" t="s">
        <v>4</v>
      </c>
      <c r="O1277" s="236" t="s">
        <v>4</v>
      </c>
      <c r="P1277" s="236" t="s">
        <v>4</v>
      </c>
      <c r="Q1277" s="236" t="s">
        <v>4</v>
      </c>
      <c r="R1277" s="236" t="s">
        <v>4</v>
      </c>
      <c r="S1277" s="236" t="s">
        <v>4</v>
      </c>
      <c r="T1277" s="236" t="s">
        <v>4</v>
      </c>
      <c r="U1277" s="236" t="s">
        <v>4</v>
      </c>
      <c r="V1277" s="236" t="s">
        <v>4</v>
      </c>
      <c r="W1277" s="236" t="s">
        <v>4</v>
      </c>
      <c r="X1277" s="291">
        <v>100</v>
      </c>
      <c r="Y1277" s="236">
        <v>100</v>
      </c>
    </row>
    <row r="1278" spans="1:25">
      <c r="A1278" s="32" t="s">
        <v>19</v>
      </c>
      <c r="B1278" s="32" t="s">
        <v>32</v>
      </c>
      <c r="C1278" s="328" t="s">
        <v>1422</v>
      </c>
      <c r="D1278" s="235">
        <v>7</v>
      </c>
      <c r="E1278" s="48" t="s">
        <v>1422</v>
      </c>
      <c r="F1278" s="48" t="s">
        <v>1401</v>
      </c>
      <c r="G1278" s="48" t="s">
        <v>1400</v>
      </c>
      <c r="H1278" s="48" t="s">
        <v>1398</v>
      </c>
      <c r="I1278" s="48" t="s">
        <v>1383</v>
      </c>
      <c r="J1278" s="236" t="s">
        <v>4</v>
      </c>
      <c r="K1278" s="236" t="s">
        <v>4</v>
      </c>
      <c r="L1278" s="236">
        <v>120.19983535762434</v>
      </c>
      <c r="M1278" s="236">
        <v>120.19983999999999</v>
      </c>
      <c r="N1278" s="236" t="s">
        <v>4</v>
      </c>
      <c r="O1278" s="236" t="s">
        <v>4</v>
      </c>
      <c r="P1278" s="236" t="s">
        <v>4</v>
      </c>
      <c r="Q1278" s="236" t="s">
        <v>4</v>
      </c>
      <c r="R1278" s="236" t="s">
        <v>4</v>
      </c>
      <c r="S1278" s="236" t="s">
        <v>4</v>
      </c>
      <c r="T1278" s="236" t="s">
        <v>4</v>
      </c>
      <c r="U1278" s="236" t="s">
        <v>4</v>
      </c>
      <c r="V1278" s="236" t="s">
        <v>4</v>
      </c>
      <c r="W1278" s="236" t="s">
        <v>4</v>
      </c>
      <c r="X1278" s="291">
        <v>120.19983535762434</v>
      </c>
      <c r="Y1278" s="236">
        <v>120.19983999999999</v>
      </c>
    </row>
    <row r="1279" spans="1:25">
      <c r="A1279" s="32" t="s">
        <v>23</v>
      </c>
      <c r="B1279" s="32" t="s">
        <v>32</v>
      </c>
      <c r="C1279" s="328" t="s">
        <v>1423</v>
      </c>
      <c r="D1279" s="235">
        <v>2.64575</v>
      </c>
      <c r="E1279" s="48" t="s">
        <v>1422</v>
      </c>
      <c r="F1279" s="48" t="s">
        <v>1401</v>
      </c>
      <c r="G1279" s="48" t="s">
        <v>1400</v>
      </c>
      <c r="H1279" s="48" t="s">
        <v>1398</v>
      </c>
      <c r="I1279" s="48" t="s">
        <v>1383</v>
      </c>
      <c r="J1279" s="236">
        <v>126</v>
      </c>
      <c r="K1279" s="236">
        <v>126</v>
      </c>
      <c r="L1279" s="236" t="s">
        <v>4</v>
      </c>
      <c r="M1279" s="236" t="s">
        <v>4</v>
      </c>
      <c r="N1279" s="236" t="s">
        <v>4</v>
      </c>
      <c r="O1279" s="236" t="s">
        <v>4</v>
      </c>
      <c r="P1279" s="236" t="s">
        <v>4</v>
      </c>
      <c r="Q1279" s="236" t="s">
        <v>4</v>
      </c>
      <c r="R1279" s="236" t="s">
        <v>4</v>
      </c>
      <c r="S1279" s="236" t="s">
        <v>4</v>
      </c>
      <c r="T1279" s="236" t="s">
        <v>4</v>
      </c>
      <c r="U1279" s="236" t="s">
        <v>4</v>
      </c>
      <c r="V1279" s="236" t="s">
        <v>4</v>
      </c>
      <c r="W1279" s="236" t="s">
        <v>4</v>
      </c>
      <c r="X1279" s="291">
        <v>126</v>
      </c>
      <c r="Y1279" s="236">
        <v>126</v>
      </c>
    </row>
    <row r="1280" spans="1:25">
      <c r="A1280" s="32" t="s">
        <v>23</v>
      </c>
      <c r="B1280" s="32" t="s">
        <v>32</v>
      </c>
      <c r="C1280" s="328" t="s">
        <v>1424</v>
      </c>
      <c r="D1280" s="235">
        <v>2.64575</v>
      </c>
      <c r="E1280" s="48" t="s">
        <v>1422</v>
      </c>
      <c r="F1280" s="48" t="s">
        <v>1401</v>
      </c>
      <c r="G1280" s="48" t="s">
        <v>1400</v>
      </c>
      <c r="H1280" s="48" t="s">
        <v>1398</v>
      </c>
      <c r="I1280" s="48" t="s">
        <v>1383</v>
      </c>
      <c r="J1280" s="236">
        <v>114.66667</v>
      </c>
      <c r="K1280" s="236">
        <v>114.66667</v>
      </c>
      <c r="L1280" s="236" t="s">
        <v>4</v>
      </c>
      <c r="M1280" s="236" t="s">
        <v>4</v>
      </c>
      <c r="N1280" s="236" t="s">
        <v>4</v>
      </c>
      <c r="O1280" s="236" t="s">
        <v>4</v>
      </c>
      <c r="P1280" s="236" t="s">
        <v>4</v>
      </c>
      <c r="Q1280" s="236" t="s">
        <v>4</v>
      </c>
      <c r="R1280" s="236" t="s">
        <v>4</v>
      </c>
      <c r="S1280" s="236" t="s">
        <v>4</v>
      </c>
      <c r="T1280" s="236" t="s">
        <v>4</v>
      </c>
      <c r="U1280" s="236" t="s">
        <v>4</v>
      </c>
      <c r="V1280" s="236" t="s">
        <v>4</v>
      </c>
      <c r="W1280" s="236" t="s">
        <v>4</v>
      </c>
      <c r="X1280" s="291">
        <v>114.66667</v>
      </c>
      <c r="Y1280" s="236">
        <v>114.66667</v>
      </c>
    </row>
    <row r="1281" spans="1:25">
      <c r="A1281" s="32" t="s">
        <v>7</v>
      </c>
      <c r="B1281" s="32" t="s">
        <v>4</v>
      </c>
      <c r="C1281" s="328" t="s">
        <v>1425</v>
      </c>
      <c r="D1281" s="235">
        <v>664</v>
      </c>
      <c r="E1281" s="48" t="s">
        <v>4</v>
      </c>
      <c r="F1281" s="48" t="s">
        <v>4</v>
      </c>
      <c r="G1281" s="48" t="s">
        <v>4</v>
      </c>
      <c r="H1281" s="48" t="s">
        <v>4</v>
      </c>
      <c r="I1281" s="48" t="s">
        <v>1425</v>
      </c>
      <c r="J1281" s="236" t="s">
        <v>4</v>
      </c>
      <c r="K1281" s="236" t="s">
        <v>4</v>
      </c>
      <c r="L1281" s="236" t="s">
        <v>4</v>
      </c>
      <c r="M1281" s="236" t="s">
        <v>4</v>
      </c>
      <c r="N1281" s="236" t="s">
        <v>4</v>
      </c>
      <c r="O1281" s="236" t="s">
        <v>4</v>
      </c>
      <c r="P1281" s="236" t="s">
        <v>4</v>
      </c>
      <c r="Q1281" s="236" t="s">
        <v>4</v>
      </c>
      <c r="R1281" s="236" t="s">
        <v>4</v>
      </c>
      <c r="S1281" s="236" t="s">
        <v>4</v>
      </c>
      <c r="T1281" s="236">
        <v>105.70435432674482</v>
      </c>
      <c r="U1281" s="236">
        <v>105.70435000000001</v>
      </c>
      <c r="V1281" s="236" t="s">
        <v>4</v>
      </c>
      <c r="W1281" s="236" t="s">
        <v>4</v>
      </c>
      <c r="X1281" s="291">
        <v>105.70435432674482</v>
      </c>
      <c r="Y1281" s="236">
        <v>105.70435000000001</v>
      </c>
    </row>
    <row r="1282" spans="1:25">
      <c r="A1282" s="32" t="s">
        <v>10</v>
      </c>
      <c r="B1282" s="32" t="s">
        <v>4</v>
      </c>
      <c r="C1282" s="328" t="s">
        <v>1427</v>
      </c>
      <c r="D1282" s="235">
        <v>59</v>
      </c>
      <c r="E1282" s="48" t="s">
        <v>4</v>
      </c>
      <c r="F1282" s="48" t="s">
        <v>4</v>
      </c>
      <c r="G1282" s="48" t="s">
        <v>4</v>
      </c>
      <c r="H1282" s="48" t="s">
        <v>1427</v>
      </c>
      <c r="I1282" s="48" t="s">
        <v>1425</v>
      </c>
      <c r="J1282" s="236" t="s">
        <v>4</v>
      </c>
      <c r="K1282" s="236" t="s">
        <v>4</v>
      </c>
      <c r="L1282" s="236" t="s">
        <v>4</v>
      </c>
      <c r="M1282" s="236" t="s">
        <v>4</v>
      </c>
      <c r="N1282" s="236" t="s">
        <v>4</v>
      </c>
      <c r="O1282" s="236" t="s">
        <v>4</v>
      </c>
      <c r="P1282" s="236" t="s">
        <v>4</v>
      </c>
      <c r="Q1282" s="236" t="s">
        <v>4</v>
      </c>
      <c r="R1282" s="236">
        <v>93.097247916964079</v>
      </c>
      <c r="S1282" s="236">
        <v>93.097250000000003</v>
      </c>
      <c r="T1282" s="236" t="s">
        <v>4</v>
      </c>
      <c r="U1282" s="236" t="s">
        <v>4</v>
      </c>
      <c r="V1282" s="236" t="s">
        <v>4</v>
      </c>
      <c r="W1282" s="236" t="s">
        <v>4</v>
      </c>
      <c r="X1282" s="291">
        <v>93.097247916964079</v>
      </c>
      <c r="Y1282" s="236">
        <v>93.097250000000003</v>
      </c>
    </row>
    <row r="1283" spans="1:25">
      <c r="A1283" s="32" t="s">
        <v>13</v>
      </c>
      <c r="B1283" s="32" t="s">
        <v>4</v>
      </c>
      <c r="C1283" s="328" t="s">
        <v>1429</v>
      </c>
      <c r="D1283" s="235">
        <v>23</v>
      </c>
      <c r="E1283" s="48" t="s">
        <v>4</v>
      </c>
      <c r="F1283" s="48" t="s">
        <v>4</v>
      </c>
      <c r="G1283" s="48" t="s">
        <v>1429</v>
      </c>
      <c r="H1283" s="48" t="s">
        <v>1427</v>
      </c>
      <c r="I1283" s="48" t="s">
        <v>1425</v>
      </c>
      <c r="J1283" s="236" t="s">
        <v>4</v>
      </c>
      <c r="K1283" s="236" t="s">
        <v>4</v>
      </c>
      <c r="L1283" s="236" t="s">
        <v>4</v>
      </c>
      <c r="M1283" s="236" t="s">
        <v>4</v>
      </c>
      <c r="N1283" s="236" t="s">
        <v>4</v>
      </c>
      <c r="O1283" s="236" t="s">
        <v>4</v>
      </c>
      <c r="P1283" s="236">
        <v>69.106053296682774</v>
      </c>
      <c r="Q1283" s="236">
        <v>69.106049999999996</v>
      </c>
      <c r="R1283" s="236" t="s">
        <v>4</v>
      </c>
      <c r="S1283" s="236" t="s">
        <v>4</v>
      </c>
      <c r="T1283" s="236" t="s">
        <v>4</v>
      </c>
      <c r="U1283" s="236" t="s">
        <v>4</v>
      </c>
      <c r="V1283" s="236" t="s">
        <v>4</v>
      </c>
      <c r="W1283" s="236" t="s">
        <v>4</v>
      </c>
      <c r="X1283" s="291">
        <v>69.106053296682774</v>
      </c>
      <c r="Y1283" s="236">
        <v>69.106049999999996</v>
      </c>
    </row>
    <row r="1284" spans="1:25">
      <c r="A1284" s="32" t="s">
        <v>16</v>
      </c>
      <c r="B1284" s="32" t="s">
        <v>4</v>
      </c>
      <c r="C1284" s="328" t="s">
        <v>1431</v>
      </c>
      <c r="D1284" s="235">
        <v>21</v>
      </c>
      <c r="E1284" s="48" t="s">
        <v>4</v>
      </c>
      <c r="F1284" s="48" t="s">
        <v>1431</v>
      </c>
      <c r="G1284" s="48" t="s">
        <v>1429</v>
      </c>
      <c r="H1284" s="48" t="s">
        <v>1427</v>
      </c>
      <c r="I1284" s="48" t="s">
        <v>1425</v>
      </c>
      <c r="J1284" s="236" t="s">
        <v>4</v>
      </c>
      <c r="K1284" s="236" t="s">
        <v>4</v>
      </c>
      <c r="L1284" s="236" t="s">
        <v>4</v>
      </c>
      <c r="M1284" s="236" t="s">
        <v>4</v>
      </c>
      <c r="N1284" s="236">
        <v>66.316293938957557</v>
      </c>
      <c r="O1284" s="236">
        <v>66.316289999999995</v>
      </c>
      <c r="P1284" s="236" t="s">
        <v>4</v>
      </c>
      <c r="Q1284" s="236" t="s">
        <v>4</v>
      </c>
      <c r="R1284" s="236" t="s">
        <v>4</v>
      </c>
      <c r="S1284" s="236" t="s">
        <v>4</v>
      </c>
      <c r="T1284" s="236" t="s">
        <v>4</v>
      </c>
      <c r="U1284" s="236" t="s">
        <v>4</v>
      </c>
      <c r="V1284" s="236" t="s">
        <v>4</v>
      </c>
      <c r="W1284" s="236" t="s">
        <v>4</v>
      </c>
      <c r="X1284" s="291">
        <v>66.316293938957557</v>
      </c>
      <c r="Y1284" s="236">
        <v>66.316289999999995</v>
      </c>
    </row>
    <row r="1285" spans="1:25">
      <c r="A1285" s="32" t="s">
        <v>19</v>
      </c>
      <c r="B1285" s="32" t="s">
        <v>32</v>
      </c>
      <c r="C1285" s="328" t="s">
        <v>1433</v>
      </c>
      <c r="D1285" s="235">
        <v>18</v>
      </c>
      <c r="E1285" s="48" t="s">
        <v>1433</v>
      </c>
      <c r="F1285" s="48" t="s">
        <v>1431</v>
      </c>
      <c r="G1285" s="48" t="s">
        <v>1429</v>
      </c>
      <c r="H1285" s="48" t="s">
        <v>1427</v>
      </c>
      <c r="I1285" s="48" t="s">
        <v>1425</v>
      </c>
      <c r="J1285" s="236" t="s">
        <v>4</v>
      </c>
      <c r="K1285" s="236" t="s">
        <v>4</v>
      </c>
      <c r="L1285" s="236">
        <v>61.379425459402917</v>
      </c>
      <c r="M1285" s="236">
        <v>61.379429999999999</v>
      </c>
      <c r="N1285" s="236" t="s">
        <v>4</v>
      </c>
      <c r="O1285" s="236" t="s">
        <v>4</v>
      </c>
      <c r="P1285" s="236" t="s">
        <v>4</v>
      </c>
      <c r="Q1285" s="236" t="s">
        <v>4</v>
      </c>
      <c r="R1285" s="236" t="s">
        <v>4</v>
      </c>
      <c r="S1285" s="236" t="s">
        <v>4</v>
      </c>
      <c r="T1285" s="236" t="s">
        <v>4</v>
      </c>
      <c r="U1285" s="236" t="s">
        <v>4</v>
      </c>
      <c r="V1285" s="236" t="s">
        <v>4</v>
      </c>
      <c r="W1285" s="236" t="s">
        <v>4</v>
      </c>
      <c r="X1285" s="291">
        <v>61.379425459402917</v>
      </c>
      <c r="Y1285" s="236">
        <v>61.379429999999999</v>
      </c>
    </row>
    <row r="1286" spans="1:25">
      <c r="A1286" s="32" t="s">
        <v>23</v>
      </c>
      <c r="B1286" s="32" t="s">
        <v>32</v>
      </c>
      <c r="C1286" s="328" t="s">
        <v>1434</v>
      </c>
      <c r="D1286" s="235">
        <v>2.6207400000000001</v>
      </c>
      <c r="E1286" s="48" t="s">
        <v>1433</v>
      </c>
      <c r="F1286" s="48" t="s">
        <v>1431</v>
      </c>
      <c r="G1286" s="48" t="s">
        <v>1429</v>
      </c>
      <c r="H1286" s="48" t="s">
        <v>1427</v>
      </c>
      <c r="I1286" s="48" t="s">
        <v>1425</v>
      </c>
      <c r="J1286" s="236">
        <v>38.932290000000002</v>
      </c>
      <c r="K1286" s="236">
        <v>38.932290000000002</v>
      </c>
      <c r="L1286" s="236" t="s">
        <v>4</v>
      </c>
      <c r="M1286" s="236" t="s">
        <v>4</v>
      </c>
      <c r="N1286" s="236" t="s">
        <v>4</v>
      </c>
      <c r="O1286" s="236" t="s">
        <v>4</v>
      </c>
      <c r="P1286" s="236" t="s">
        <v>4</v>
      </c>
      <c r="Q1286" s="236" t="s">
        <v>4</v>
      </c>
      <c r="R1286" s="236" t="s">
        <v>4</v>
      </c>
      <c r="S1286" s="236" t="s">
        <v>4</v>
      </c>
      <c r="T1286" s="236" t="s">
        <v>4</v>
      </c>
      <c r="U1286" s="236" t="s">
        <v>4</v>
      </c>
      <c r="V1286" s="236" t="s">
        <v>4</v>
      </c>
      <c r="W1286" s="236" t="s">
        <v>4</v>
      </c>
      <c r="X1286" s="291">
        <v>38.932290000000002</v>
      </c>
      <c r="Y1286" s="236">
        <v>38.932290000000002</v>
      </c>
    </row>
    <row r="1287" spans="1:25">
      <c r="A1287" s="32" t="s">
        <v>23</v>
      </c>
      <c r="B1287" s="32" t="s">
        <v>32</v>
      </c>
      <c r="C1287" s="328" t="s">
        <v>1435</v>
      </c>
      <c r="D1287" s="235">
        <v>2.6207400000000001</v>
      </c>
      <c r="E1287" s="48" t="s">
        <v>1433</v>
      </c>
      <c r="F1287" s="48" t="s">
        <v>1431</v>
      </c>
      <c r="G1287" s="48" t="s">
        <v>1429</v>
      </c>
      <c r="H1287" s="48" t="s">
        <v>1427</v>
      </c>
      <c r="I1287" s="48" t="s">
        <v>1425</v>
      </c>
      <c r="J1287" s="236">
        <v>69.939881922005583</v>
      </c>
      <c r="K1287" s="236">
        <v>69.939880000000002</v>
      </c>
      <c r="L1287" s="236" t="s">
        <v>4</v>
      </c>
      <c r="M1287" s="236" t="s">
        <v>4</v>
      </c>
      <c r="N1287" s="236" t="s">
        <v>4</v>
      </c>
      <c r="O1287" s="236" t="s">
        <v>4</v>
      </c>
      <c r="P1287" s="236" t="s">
        <v>4</v>
      </c>
      <c r="Q1287" s="236" t="s">
        <v>4</v>
      </c>
      <c r="R1287" s="236" t="s">
        <v>4</v>
      </c>
      <c r="S1287" s="236" t="s">
        <v>4</v>
      </c>
      <c r="T1287" s="236" t="s">
        <v>4</v>
      </c>
      <c r="U1287" s="236" t="s">
        <v>4</v>
      </c>
      <c r="V1287" s="236" t="s">
        <v>4</v>
      </c>
      <c r="W1287" s="236" t="s">
        <v>4</v>
      </c>
      <c r="X1287" s="291">
        <v>69.939881922005583</v>
      </c>
      <c r="Y1287" s="236">
        <v>69.939880000000002</v>
      </c>
    </row>
    <row r="1288" spans="1:25">
      <c r="A1288" s="32" t="s">
        <v>23</v>
      </c>
      <c r="B1288" s="32" t="s">
        <v>32</v>
      </c>
      <c r="C1288" s="328" t="s">
        <v>1436</v>
      </c>
      <c r="D1288" s="235">
        <v>2.6207400000000001</v>
      </c>
      <c r="E1288" s="48" t="s">
        <v>1433</v>
      </c>
      <c r="F1288" s="48" t="s">
        <v>1431</v>
      </c>
      <c r="G1288" s="48" t="s">
        <v>1429</v>
      </c>
      <c r="H1288" s="48" t="s">
        <v>1427</v>
      </c>
      <c r="I1288" s="48" t="s">
        <v>1425</v>
      </c>
      <c r="J1288" s="236">
        <v>84.924620000000019</v>
      </c>
      <c r="K1288" s="236">
        <v>84.924620000000004</v>
      </c>
      <c r="L1288" s="236" t="s">
        <v>4</v>
      </c>
      <c r="M1288" s="236" t="s">
        <v>4</v>
      </c>
      <c r="N1288" s="236" t="s">
        <v>4</v>
      </c>
      <c r="O1288" s="236" t="s">
        <v>4</v>
      </c>
      <c r="P1288" s="236" t="s">
        <v>4</v>
      </c>
      <c r="Q1288" s="236" t="s">
        <v>4</v>
      </c>
      <c r="R1288" s="236" t="s">
        <v>4</v>
      </c>
      <c r="S1288" s="236" t="s">
        <v>4</v>
      </c>
      <c r="T1288" s="236" t="s">
        <v>4</v>
      </c>
      <c r="U1288" s="236" t="s">
        <v>4</v>
      </c>
      <c r="V1288" s="236" t="s">
        <v>4</v>
      </c>
      <c r="W1288" s="236" t="s">
        <v>4</v>
      </c>
      <c r="X1288" s="291">
        <v>84.924620000000019</v>
      </c>
      <c r="Y1288" s="236">
        <v>84.924620000000004</v>
      </c>
    </row>
    <row r="1289" spans="1:25">
      <c r="A1289" s="32" t="s">
        <v>19</v>
      </c>
      <c r="B1289" s="32" t="s">
        <v>32</v>
      </c>
      <c r="C1289" s="328" t="s">
        <v>1437</v>
      </c>
      <c r="D1289" s="235">
        <v>3</v>
      </c>
      <c r="E1289" s="48" t="s">
        <v>1437</v>
      </c>
      <c r="F1289" s="48" t="s">
        <v>1431</v>
      </c>
      <c r="G1289" s="48" t="s">
        <v>1429</v>
      </c>
      <c r="H1289" s="48" t="s">
        <v>1427</v>
      </c>
      <c r="I1289" s="48" t="s">
        <v>1425</v>
      </c>
      <c r="J1289" s="236" t="s">
        <v>4</v>
      </c>
      <c r="K1289" s="236" t="s">
        <v>4</v>
      </c>
      <c r="L1289" s="236">
        <v>95.937504816285312</v>
      </c>
      <c r="M1289" s="236">
        <v>95.9375</v>
      </c>
      <c r="N1289" s="236" t="s">
        <v>4</v>
      </c>
      <c r="O1289" s="236" t="s">
        <v>4</v>
      </c>
      <c r="P1289" s="236" t="s">
        <v>4</v>
      </c>
      <c r="Q1289" s="236" t="s">
        <v>4</v>
      </c>
      <c r="R1289" s="236" t="s">
        <v>4</v>
      </c>
      <c r="S1289" s="236" t="s">
        <v>4</v>
      </c>
      <c r="T1289" s="236" t="s">
        <v>4</v>
      </c>
      <c r="U1289" s="236" t="s">
        <v>4</v>
      </c>
      <c r="V1289" s="236" t="s">
        <v>4</v>
      </c>
      <c r="W1289" s="236" t="s">
        <v>4</v>
      </c>
      <c r="X1289" s="291">
        <v>95.937504816285312</v>
      </c>
      <c r="Y1289" s="236">
        <v>95.9375</v>
      </c>
    </row>
    <row r="1290" spans="1:25">
      <c r="A1290" s="32" t="s">
        <v>23</v>
      </c>
      <c r="B1290" s="32" t="s">
        <v>32</v>
      </c>
      <c r="C1290" s="328" t="s">
        <v>1438</v>
      </c>
      <c r="D1290" s="235">
        <v>1.3160700000000001</v>
      </c>
      <c r="E1290" s="48" t="s">
        <v>1437</v>
      </c>
      <c r="F1290" s="48" t="s">
        <v>1431</v>
      </c>
      <c r="G1290" s="48" t="s">
        <v>1429</v>
      </c>
      <c r="H1290" s="48" t="s">
        <v>1427</v>
      </c>
      <c r="I1290" s="48" t="s">
        <v>1425</v>
      </c>
      <c r="J1290" s="236">
        <v>116.94915</v>
      </c>
      <c r="K1290" s="236">
        <v>116.94915</v>
      </c>
      <c r="L1290" s="236" t="s">
        <v>4</v>
      </c>
      <c r="M1290" s="236" t="s">
        <v>4</v>
      </c>
      <c r="N1290" s="236" t="s">
        <v>4</v>
      </c>
      <c r="O1290" s="236" t="s">
        <v>4</v>
      </c>
      <c r="P1290" s="236" t="s">
        <v>4</v>
      </c>
      <c r="Q1290" s="236" t="s">
        <v>4</v>
      </c>
      <c r="R1290" s="236" t="s">
        <v>4</v>
      </c>
      <c r="S1290" s="236" t="s">
        <v>4</v>
      </c>
      <c r="T1290" s="236" t="s">
        <v>4</v>
      </c>
      <c r="U1290" s="236" t="s">
        <v>4</v>
      </c>
      <c r="V1290" s="236" t="s">
        <v>4</v>
      </c>
      <c r="W1290" s="236" t="s">
        <v>4</v>
      </c>
      <c r="X1290" s="291">
        <v>116.94915</v>
      </c>
      <c r="Y1290" s="236">
        <v>116.94915</v>
      </c>
    </row>
    <row r="1291" spans="1:25">
      <c r="A1291" s="32" t="s">
        <v>23</v>
      </c>
      <c r="B1291" s="32" t="s">
        <v>32</v>
      </c>
      <c r="C1291" s="328" t="s">
        <v>1439</v>
      </c>
      <c r="D1291" s="235">
        <v>1.3160700000000001</v>
      </c>
      <c r="E1291" s="48" t="s">
        <v>1437</v>
      </c>
      <c r="F1291" s="48" t="s">
        <v>1431</v>
      </c>
      <c r="G1291" s="48" t="s">
        <v>1429</v>
      </c>
      <c r="H1291" s="48" t="s">
        <v>1427</v>
      </c>
      <c r="I1291" s="48" t="s">
        <v>1425</v>
      </c>
      <c r="J1291" s="236">
        <v>100</v>
      </c>
      <c r="K1291" s="236">
        <v>100</v>
      </c>
      <c r="L1291" s="236" t="s">
        <v>4</v>
      </c>
      <c r="M1291" s="236" t="s">
        <v>4</v>
      </c>
      <c r="N1291" s="236" t="s">
        <v>4</v>
      </c>
      <c r="O1291" s="236" t="s">
        <v>4</v>
      </c>
      <c r="P1291" s="236" t="s">
        <v>4</v>
      </c>
      <c r="Q1291" s="236" t="s">
        <v>4</v>
      </c>
      <c r="R1291" s="236" t="s">
        <v>4</v>
      </c>
      <c r="S1291" s="236" t="s">
        <v>4</v>
      </c>
      <c r="T1291" s="236" t="s">
        <v>4</v>
      </c>
      <c r="U1291" s="236" t="s">
        <v>4</v>
      </c>
      <c r="V1291" s="236" t="s">
        <v>4</v>
      </c>
      <c r="W1291" s="236" t="s">
        <v>4</v>
      </c>
      <c r="X1291" s="291">
        <v>100</v>
      </c>
      <c r="Y1291" s="236">
        <v>100</v>
      </c>
    </row>
    <row r="1292" spans="1:25">
      <c r="A1292" s="32" t="s">
        <v>23</v>
      </c>
      <c r="B1292" s="32" t="s">
        <v>32</v>
      </c>
      <c r="C1292" s="328" t="s">
        <v>1440</v>
      </c>
      <c r="D1292" s="235">
        <v>1.3160700000000001</v>
      </c>
      <c r="E1292" s="48" t="s">
        <v>1437</v>
      </c>
      <c r="F1292" s="48" t="s">
        <v>1431</v>
      </c>
      <c r="G1292" s="48" t="s">
        <v>1429</v>
      </c>
      <c r="H1292" s="48" t="s">
        <v>1427</v>
      </c>
      <c r="I1292" s="48" t="s">
        <v>1425</v>
      </c>
      <c r="J1292" s="236">
        <v>100</v>
      </c>
      <c r="K1292" s="236">
        <v>100</v>
      </c>
      <c r="L1292" s="236" t="s">
        <v>4</v>
      </c>
      <c r="M1292" s="236" t="s">
        <v>4</v>
      </c>
      <c r="N1292" s="236" t="s">
        <v>4</v>
      </c>
      <c r="O1292" s="236" t="s">
        <v>4</v>
      </c>
      <c r="P1292" s="236" t="s">
        <v>4</v>
      </c>
      <c r="Q1292" s="236" t="s">
        <v>4</v>
      </c>
      <c r="R1292" s="236" t="s">
        <v>4</v>
      </c>
      <c r="S1292" s="236" t="s">
        <v>4</v>
      </c>
      <c r="T1292" s="236" t="s">
        <v>4</v>
      </c>
      <c r="U1292" s="236" t="s">
        <v>4</v>
      </c>
      <c r="V1292" s="236" t="s">
        <v>4</v>
      </c>
      <c r="W1292" s="236" t="s">
        <v>4</v>
      </c>
      <c r="X1292" s="291">
        <v>100</v>
      </c>
      <c r="Y1292" s="236">
        <v>100</v>
      </c>
    </row>
    <row r="1293" spans="1:25">
      <c r="A1293" s="32" t="s">
        <v>23</v>
      </c>
      <c r="B1293" s="32" t="s">
        <v>32</v>
      </c>
      <c r="C1293" s="328" t="s">
        <v>1441</v>
      </c>
      <c r="D1293" s="235">
        <v>1.3160700000000001</v>
      </c>
      <c r="E1293" s="48" t="s">
        <v>1437</v>
      </c>
      <c r="F1293" s="48" t="s">
        <v>1431</v>
      </c>
      <c r="G1293" s="48" t="s">
        <v>1429</v>
      </c>
      <c r="H1293" s="48" t="s">
        <v>1427</v>
      </c>
      <c r="I1293" s="48" t="s">
        <v>1425</v>
      </c>
      <c r="J1293" s="236">
        <v>72.436357953488368</v>
      </c>
      <c r="K1293" s="236">
        <v>72.436359999999993</v>
      </c>
      <c r="L1293" s="236" t="s">
        <v>4</v>
      </c>
      <c r="M1293" s="236" t="s">
        <v>4</v>
      </c>
      <c r="N1293" s="236" t="s">
        <v>4</v>
      </c>
      <c r="O1293" s="236" t="s">
        <v>4</v>
      </c>
      <c r="P1293" s="236" t="s">
        <v>4</v>
      </c>
      <c r="Q1293" s="236" t="s">
        <v>4</v>
      </c>
      <c r="R1293" s="236" t="s">
        <v>4</v>
      </c>
      <c r="S1293" s="236" t="s">
        <v>4</v>
      </c>
      <c r="T1293" s="236" t="s">
        <v>4</v>
      </c>
      <c r="U1293" s="236" t="s">
        <v>4</v>
      </c>
      <c r="V1293" s="236" t="s">
        <v>4</v>
      </c>
      <c r="W1293" s="236" t="s">
        <v>4</v>
      </c>
      <c r="X1293" s="291">
        <v>72.436357953488368</v>
      </c>
      <c r="Y1293" s="236">
        <v>72.436359999999993</v>
      </c>
    </row>
    <row r="1294" spans="1:25">
      <c r="A1294" s="32" t="s">
        <v>16</v>
      </c>
      <c r="B1294" s="32" t="s">
        <v>4</v>
      </c>
      <c r="C1294" s="328" t="s">
        <v>1442</v>
      </c>
      <c r="D1294" s="235">
        <v>2</v>
      </c>
      <c r="E1294" s="48" t="s">
        <v>4</v>
      </c>
      <c r="F1294" s="48" t="s">
        <v>1442</v>
      </c>
      <c r="G1294" s="48" t="s">
        <v>1429</v>
      </c>
      <c r="H1294" s="48" t="s">
        <v>1427</v>
      </c>
      <c r="I1294" s="48" t="s">
        <v>1425</v>
      </c>
      <c r="J1294" s="236" t="s">
        <v>4</v>
      </c>
      <c r="K1294" s="236" t="s">
        <v>4</v>
      </c>
      <c r="L1294" s="236" t="s">
        <v>4</v>
      </c>
      <c r="M1294" s="236" t="s">
        <v>4</v>
      </c>
      <c r="N1294" s="236">
        <v>98.398526552797534</v>
      </c>
      <c r="O1294" s="236">
        <v>98.398529999999994</v>
      </c>
      <c r="P1294" s="236" t="s">
        <v>4</v>
      </c>
      <c r="Q1294" s="236" t="s">
        <v>4</v>
      </c>
      <c r="R1294" s="236" t="s">
        <v>4</v>
      </c>
      <c r="S1294" s="236" t="s">
        <v>4</v>
      </c>
      <c r="T1294" s="236" t="s">
        <v>4</v>
      </c>
      <c r="U1294" s="236" t="s">
        <v>4</v>
      </c>
      <c r="V1294" s="236" t="s">
        <v>4</v>
      </c>
      <c r="W1294" s="236" t="s">
        <v>4</v>
      </c>
      <c r="X1294" s="291">
        <v>98.398526552797534</v>
      </c>
      <c r="Y1294" s="236">
        <v>98.398529999999994</v>
      </c>
    </row>
    <row r="1295" spans="1:25">
      <c r="A1295" s="32" t="s">
        <v>19</v>
      </c>
      <c r="B1295" s="32" t="s">
        <v>32</v>
      </c>
      <c r="C1295" s="328" t="s">
        <v>1444</v>
      </c>
      <c r="D1295" s="235">
        <v>2</v>
      </c>
      <c r="E1295" s="48" t="s">
        <v>1444</v>
      </c>
      <c r="F1295" s="48" t="s">
        <v>1442</v>
      </c>
      <c r="G1295" s="48" t="s">
        <v>1429</v>
      </c>
      <c r="H1295" s="48" t="s">
        <v>1427</v>
      </c>
      <c r="I1295" s="48" t="s">
        <v>1425</v>
      </c>
      <c r="J1295" s="236" t="s">
        <v>4</v>
      </c>
      <c r="K1295" s="236" t="s">
        <v>4</v>
      </c>
      <c r="L1295" s="236">
        <v>98.398526552797534</v>
      </c>
      <c r="M1295" s="236">
        <v>98.398529999999994</v>
      </c>
      <c r="N1295" s="236" t="s">
        <v>4</v>
      </c>
      <c r="O1295" s="236" t="s">
        <v>4</v>
      </c>
      <c r="P1295" s="236" t="s">
        <v>4</v>
      </c>
      <c r="Q1295" s="236" t="s">
        <v>4</v>
      </c>
      <c r="R1295" s="236" t="s">
        <v>4</v>
      </c>
      <c r="S1295" s="236" t="s">
        <v>4</v>
      </c>
      <c r="T1295" s="236" t="s">
        <v>4</v>
      </c>
      <c r="U1295" s="236" t="s">
        <v>4</v>
      </c>
      <c r="V1295" s="236" t="s">
        <v>4</v>
      </c>
      <c r="W1295" s="236" t="s">
        <v>4</v>
      </c>
      <c r="X1295" s="291">
        <v>98.398526552797534</v>
      </c>
      <c r="Y1295" s="236">
        <v>98.398529999999994</v>
      </c>
    </row>
    <row r="1296" spans="1:25">
      <c r="A1296" s="32" t="s">
        <v>23</v>
      </c>
      <c r="B1296" s="32" t="s">
        <v>32</v>
      </c>
      <c r="C1296" s="328" t="s">
        <v>1445</v>
      </c>
      <c r="D1296" s="235">
        <v>1.41421</v>
      </c>
      <c r="E1296" s="48" t="s">
        <v>1444</v>
      </c>
      <c r="F1296" s="48" t="s">
        <v>1442</v>
      </c>
      <c r="G1296" s="48" t="s">
        <v>1429</v>
      </c>
      <c r="H1296" s="48" t="s">
        <v>1427</v>
      </c>
      <c r="I1296" s="48" t="s">
        <v>1425</v>
      </c>
      <c r="J1296" s="236">
        <v>89.544240000000002</v>
      </c>
      <c r="K1296" s="236">
        <v>89.544240000000002</v>
      </c>
      <c r="L1296" s="236" t="s">
        <v>4</v>
      </c>
      <c r="M1296" s="236" t="s">
        <v>4</v>
      </c>
      <c r="N1296" s="236" t="s">
        <v>4</v>
      </c>
      <c r="O1296" s="236" t="s">
        <v>4</v>
      </c>
      <c r="P1296" s="236" t="s">
        <v>4</v>
      </c>
      <c r="Q1296" s="236" t="s">
        <v>4</v>
      </c>
      <c r="R1296" s="236" t="s">
        <v>4</v>
      </c>
      <c r="S1296" s="236" t="s">
        <v>4</v>
      </c>
      <c r="T1296" s="236" t="s">
        <v>4</v>
      </c>
      <c r="U1296" s="236" t="s">
        <v>4</v>
      </c>
      <c r="V1296" s="236" t="s">
        <v>4</v>
      </c>
      <c r="W1296" s="236" t="s">
        <v>4</v>
      </c>
      <c r="X1296" s="291">
        <v>89.544240000000002</v>
      </c>
      <c r="Y1296" s="236">
        <v>89.544240000000002</v>
      </c>
    </row>
    <row r="1297" spans="1:25">
      <c r="A1297" s="32" t="s">
        <v>23</v>
      </c>
      <c r="B1297" s="32" t="s">
        <v>32</v>
      </c>
      <c r="C1297" s="328" t="s">
        <v>1446</v>
      </c>
      <c r="D1297" s="235">
        <v>1.41421</v>
      </c>
      <c r="E1297" s="48" t="s">
        <v>1444</v>
      </c>
      <c r="F1297" s="48" t="s">
        <v>1442</v>
      </c>
      <c r="G1297" s="48" t="s">
        <v>1429</v>
      </c>
      <c r="H1297" s="48" t="s">
        <v>1427</v>
      </c>
      <c r="I1297" s="48" t="s">
        <v>1425</v>
      </c>
      <c r="J1297" s="236">
        <v>108.12833999999999</v>
      </c>
      <c r="K1297" s="236">
        <v>108.12833999999999</v>
      </c>
      <c r="L1297" s="236" t="s">
        <v>4</v>
      </c>
      <c r="M1297" s="236" t="s">
        <v>4</v>
      </c>
      <c r="N1297" s="236" t="s">
        <v>4</v>
      </c>
      <c r="O1297" s="236" t="s">
        <v>4</v>
      </c>
      <c r="P1297" s="236" t="s">
        <v>4</v>
      </c>
      <c r="Q1297" s="236" t="s">
        <v>4</v>
      </c>
      <c r="R1297" s="236" t="s">
        <v>4</v>
      </c>
      <c r="S1297" s="236" t="s">
        <v>4</v>
      </c>
      <c r="T1297" s="236" t="s">
        <v>4</v>
      </c>
      <c r="U1297" s="236" t="s">
        <v>4</v>
      </c>
      <c r="V1297" s="236" t="s">
        <v>4</v>
      </c>
      <c r="W1297" s="236" t="s">
        <v>4</v>
      </c>
      <c r="X1297" s="291">
        <v>108.12833999999999</v>
      </c>
      <c r="Y1297" s="236">
        <v>108.12833999999999</v>
      </c>
    </row>
    <row r="1298" spans="1:25">
      <c r="A1298" s="32" t="s">
        <v>13</v>
      </c>
      <c r="B1298" s="32" t="s">
        <v>4</v>
      </c>
      <c r="C1298" s="328" t="s">
        <v>1447</v>
      </c>
      <c r="D1298" s="235">
        <v>2</v>
      </c>
      <c r="E1298" s="48" t="s">
        <v>4</v>
      </c>
      <c r="F1298" s="48" t="s">
        <v>4</v>
      </c>
      <c r="G1298" s="48" t="s">
        <v>1447</v>
      </c>
      <c r="H1298" s="48" t="s">
        <v>1427</v>
      </c>
      <c r="I1298" s="48" t="s">
        <v>1425</v>
      </c>
      <c r="J1298" s="236" t="s">
        <v>4</v>
      </c>
      <c r="K1298" s="236" t="s">
        <v>4</v>
      </c>
      <c r="L1298" s="236" t="s">
        <v>4</v>
      </c>
      <c r="M1298" s="236" t="s">
        <v>4</v>
      </c>
      <c r="N1298" s="236" t="s">
        <v>4</v>
      </c>
      <c r="O1298" s="236" t="s">
        <v>4</v>
      </c>
      <c r="P1298" s="236">
        <v>100</v>
      </c>
      <c r="Q1298" s="236">
        <v>100</v>
      </c>
      <c r="R1298" s="236" t="s">
        <v>4</v>
      </c>
      <c r="S1298" s="236" t="s">
        <v>4</v>
      </c>
      <c r="T1298" s="236" t="s">
        <v>4</v>
      </c>
      <c r="U1298" s="236" t="s">
        <v>4</v>
      </c>
      <c r="V1298" s="236" t="s">
        <v>4</v>
      </c>
      <c r="W1298" s="236" t="s">
        <v>4</v>
      </c>
      <c r="X1298" s="291">
        <v>100</v>
      </c>
      <c r="Y1298" s="236">
        <v>100</v>
      </c>
    </row>
    <row r="1299" spans="1:25">
      <c r="A1299" s="32" t="s">
        <v>16</v>
      </c>
      <c r="B1299" s="32" t="s">
        <v>4</v>
      </c>
      <c r="C1299" s="328" t="s">
        <v>1449</v>
      </c>
      <c r="D1299" s="235">
        <v>2</v>
      </c>
      <c r="E1299" s="48" t="s">
        <v>4</v>
      </c>
      <c r="F1299" s="48" t="s">
        <v>1449</v>
      </c>
      <c r="G1299" s="48" t="s">
        <v>1447</v>
      </c>
      <c r="H1299" s="48" t="s">
        <v>1427</v>
      </c>
      <c r="I1299" s="48" t="s">
        <v>1425</v>
      </c>
      <c r="J1299" s="236" t="s">
        <v>4</v>
      </c>
      <c r="K1299" s="236" t="s">
        <v>4</v>
      </c>
      <c r="L1299" s="236" t="s">
        <v>4</v>
      </c>
      <c r="M1299" s="236" t="s">
        <v>4</v>
      </c>
      <c r="N1299" s="236">
        <v>100</v>
      </c>
      <c r="O1299" s="236">
        <v>100</v>
      </c>
      <c r="P1299" s="236" t="s">
        <v>4</v>
      </c>
      <c r="Q1299" s="236" t="s">
        <v>4</v>
      </c>
      <c r="R1299" s="236" t="s">
        <v>4</v>
      </c>
      <c r="S1299" s="236" t="s">
        <v>4</v>
      </c>
      <c r="T1299" s="236" t="s">
        <v>4</v>
      </c>
      <c r="U1299" s="236" t="s">
        <v>4</v>
      </c>
      <c r="V1299" s="236" t="s">
        <v>4</v>
      </c>
      <c r="W1299" s="236" t="s">
        <v>4</v>
      </c>
      <c r="X1299" s="291">
        <v>100</v>
      </c>
      <c r="Y1299" s="236">
        <v>100</v>
      </c>
    </row>
    <row r="1300" spans="1:25">
      <c r="A1300" s="32" t="s">
        <v>19</v>
      </c>
      <c r="B1300" s="32" t="s">
        <v>32</v>
      </c>
      <c r="C1300" s="328" t="s">
        <v>1450</v>
      </c>
      <c r="D1300" s="235">
        <v>2</v>
      </c>
      <c r="E1300" s="48" t="s">
        <v>1450</v>
      </c>
      <c r="F1300" s="48" t="s">
        <v>1449</v>
      </c>
      <c r="G1300" s="48" t="s">
        <v>1447</v>
      </c>
      <c r="H1300" s="48" t="s">
        <v>1427</v>
      </c>
      <c r="I1300" s="48" t="s">
        <v>1425</v>
      </c>
      <c r="J1300" s="236" t="s">
        <v>4</v>
      </c>
      <c r="K1300" s="236" t="s">
        <v>4</v>
      </c>
      <c r="L1300" s="236">
        <v>100</v>
      </c>
      <c r="M1300" s="236">
        <v>100</v>
      </c>
      <c r="N1300" s="236" t="s">
        <v>4</v>
      </c>
      <c r="O1300" s="236" t="s">
        <v>4</v>
      </c>
      <c r="P1300" s="236" t="s">
        <v>4</v>
      </c>
      <c r="Q1300" s="236" t="s">
        <v>4</v>
      </c>
      <c r="R1300" s="236" t="s">
        <v>4</v>
      </c>
      <c r="S1300" s="236" t="s">
        <v>4</v>
      </c>
      <c r="T1300" s="236" t="s">
        <v>4</v>
      </c>
      <c r="U1300" s="236" t="s">
        <v>4</v>
      </c>
      <c r="V1300" s="236" t="s">
        <v>4</v>
      </c>
      <c r="W1300" s="236" t="s">
        <v>4</v>
      </c>
      <c r="X1300" s="291">
        <v>100</v>
      </c>
      <c r="Y1300" s="236">
        <v>100</v>
      </c>
    </row>
    <row r="1301" spans="1:25">
      <c r="A1301" s="32" t="s">
        <v>23</v>
      </c>
      <c r="B1301" s="32" t="s">
        <v>32</v>
      </c>
      <c r="C1301" s="328" t="s">
        <v>1451</v>
      </c>
      <c r="D1301" s="235">
        <v>2</v>
      </c>
      <c r="E1301" s="48" t="s">
        <v>1450</v>
      </c>
      <c r="F1301" s="48" t="s">
        <v>1449</v>
      </c>
      <c r="G1301" s="48" t="s">
        <v>1447</v>
      </c>
      <c r="H1301" s="48" t="s">
        <v>1427</v>
      </c>
      <c r="I1301" s="48" t="s">
        <v>1425</v>
      </c>
      <c r="J1301" s="236">
        <v>100</v>
      </c>
      <c r="K1301" s="236">
        <v>100</v>
      </c>
      <c r="L1301" s="236" t="s">
        <v>4</v>
      </c>
      <c r="M1301" s="236" t="s">
        <v>4</v>
      </c>
      <c r="N1301" s="236" t="s">
        <v>4</v>
      </c>
      <c r="O1301" s="236" t="s">
        <v>4</v>
      </c>
      <c r="P1301" s="236" t="s">
        <v>4</v>
      </c>
      <c r="Q1301" s="236" t="s">
        <v>4</v>
      </c>
      <c r="R1301" s="236" t="s">
        <v>4</v>
      </c>
      <c r="S1301" s="236" t="s">
        <v>4</v>
      </c>
      <c r="T1301" s="236" t="s">
        <v>4</v>
      </c>
      <c r="U1301" s="236" t="s">
        <v>4</v>
      </c>
      <c r="V1301" s="236" t="s">
        <v>4</v>
      </c>
      <c r="W1301" s="236" t="s">
        <v>4</v>
      </c>
      <c r="X1301" s="291">
        <v>100</v>
      </c>
      <c r="Y1301" s="236">
        <v>100</v>
      </c>
    </row>
    <row r="1302" spans="1:25">
      <c r="A1302" s="32" t="s">
        <v>13</v>
      </c>
      <c r="B1302" s="32" t="s">
        <v>4</v>
      </c>
      <c r="C1302" s="328" t="s">
        <v>1452</v>
      </c>
      <c r="D1302" s="235">
        <v>27</v>
      </c>
      <c r="E1302" s="48" t="s">
        <v>4</v>
      </c>
      <c r="F1302" s="48" t="s">
        <v>4</v>
      </c>
      <c r="G1302" s="48" t="s">
        <v>1452</v>
      </c>
      <c r="H1302" s="48" t="s">
        <v>1427</v>
      </c>
      <c r="I1302" s="48" t="s">
        <v>1425</v>
      </c>
      <c r="J1302" s="236" t="s">
        <v>4</v>
      </c>
      <c r="K1302" s="236" t="s">
        <v>4</v>
      </c>
      <c r="L1302" s="236" t="s">
        <v>4</v>
      </c>
      <c r="M1302" s="236" t="s">
        <v>4</v>
      </c>
      <c r="N1302" s="236" t="s">
        <v>4</v>
      </c>
      <c r="O1302" s="236" t="s">
        <v>4</v>
      </c>
      <c r="P1302" s="236">
        <v>111.76816887577006</v>
      </c>
      <c r="Q1302" s="236">
        <v>111.76817</v>
      </c>
      <c r="R1302" s="236" t="s">
        <v>4</v>
      </c>
      <c r="S1302" s="236" t="s">
        <v>4</v>
      </c>
      <c r="T1302" s="236" t="s">
        <v>4</v>
      </c>
      <c r="U1302" s="236" t="s">
        <v>4</v>
      </c>
      <c r="V1302" s="236" t="s">
        <v>4</v>
      </c>
      <c r="W1302" s="236" t="s">
        <v>4</v>
      </c>
      <c r="X1302" s="291">
        <v>111.76816887577006</v>
      </c>
      <c r="Y1302" s="236">
        <v>111.76817</v>
      </c>
    </row>
    <row r="1303" spans="1:25">
      <c r="A1303" s="32" t="s">
        <v>16</v>
      </c>
      <c r="B1303" s="32" t="s">
        <v>4</v>
      </c>
      <c r="C1303" s="328" t="s">
        <v>1454</v>
      </c>
      <c r="D1303" s="235">
        <v>27</v>
      </c>
      <c r="E1303" s="48" t="s">
        <v>4</v>
      </c>
      <c r="F1303" s="48" t="s">
        <v>1454</v>
      </c>
      <c r="G1303" s="48" t="s">
        <v>1452</v>
      </c>
      <c r="H1303" s="48" t="s">
        <v>1427</v>
      </c>
      <c r="I1303" s="48" t="s">
        <v>1425</v>
      </c>
      <c r="J1303" s="236" t="s">
        <v>4</v>
      </c>
      <c r="K1303" s="236" t="s">
        <v>4</v>
      </c>
      <c r="L1303" s="236" t="s">
        <v>4</v>
      </c>
      <c r="M1303" s="236" t="s">
        <v>4</v>
      </c>
      <c r="N1303" s="236">
        <v>111.76816887577006</v>
      </c>
      <c r="O1303" s="236">
        <v>111.76817</v>
      </c>
      <c r="P1303" s="236" t="s">
        <v>4</v>
      </c>
      <c r="Q1303" s="236" t="s">
        <v>4</v>
      </c>
      <c r="R1303" s="236" t="s">
        <v>4</v>
      </c>
      <c r="S1303" s="236" t="s">
        <v>4</v>
      </c>
      <c r="T1303" s="236" t="s">
        <v>4</v>
      </c>
      <c r="U1303" s="236" t="s">
        <v>4</v>
      </c>
      <c r="V1303" s="236" t="s">
        <v>4</v>
      </c>
      <c r="W1303" s="236" t="s">
        <v>4</v>
      </c>
      <c r="X1303" s="291">
        <v>111.76816887577006</v>
      </c>
      <c r="Y1303" s="236">
        <v>111.76817</v>
      </c>
    </row>
    <row r="1304" spans="1:25">
      <c r="A1304" s="32" t="s">
        <v>19</v>
      </c>
      <c r="B1304" s="32" t="s">
        <v>32</v>
      </c>
      <c r="C1304" s="328" t="s">
        <v>1456</v>
      </c>
      <c r="D1304" s="235">
        <v>3</v>
      </c>
      <c r="E1304" s="48" t="s">
        <v>1456</v>
      </c>
      <c r="F1304" s="48" t="s">
        <v>1454</v>
      </c>
      <c r="G1304" s="48" t="s">
        <v>1452</v>
      </c>
      <c r="H1304" s="48" t="s">
        <v>1427</v>
      </c>
      <c r="I1304" s="48" t="s">
        <v>1425</v>
      </c>
      <c r="J1304" s="236" t="s">
        <v>4</v>
      </c>
      <c r="K1304" s="236" t="s">
        <v>4</v>
      </c>
      <c r="L1304" s="236">
        <v>76.231100259379815</v>
      </c>
      <c r="M1304" s="236">
        <v>76.231099999999998</v>
      </c>
      <c r="N1304" s="236" t="s">
        <v>4</v>
      </c>
      <c r="O1304" s="236" t="s">
        <v>4</v>
      </c>
      <c r="P1304" s="236" t="s">
        <v>4</v>
      </c>
      <c r="Q1304" s="236" t="s">
        <v>4</v>
      </c>
      <c r="R1304" s="236" t="s">
        <v>4</v>
      </c>
      <c r="S1304" s="236" t="s">
        <v>4</v>
      </c>
      <c r="T1304" s="236" t="s">
        <v>4</v>
      </c>
      <c r="U1304" s="236" t="s">
        <v>4</v>
      </c>
      <c r="V1304" s="236" t="s">
        <v>4</v>
      </c>
      <c r="W1304" s="236" t="s">
        <v>4</v>
      </c>
      <c r="X1304" s="291">
        <v>76.231100259379815</v>
      </c>
      <c r="Y1304" s="236">
        <v>76.231099999999998</v>
      </c>
    </row>
    <row r="1305" spans="1:25">
      <c r="A1305" s="32" t="s">
        <v>23</v>
      </c>
      <c r="B1305" s="32" t="s">
        <v>32</v>
      </c>
      <c r="C1305" s="328" t="s">
        <v>1457</v>
      </c>
      <c r="D1305" s="235">
        <v>1.7320500000000001</v>
      </c>
      <c r="E1305" s="48" t="s">
        <v>1456</v>
      </c>
      <c r="F1305" s="48" t="s">
        <v>1454</v>
      </c>
      <c r="G1305" s="48" t="s">
        <v>1452</v>
      </c>
      <c r="H1305" s="48" t="s">
        <v>1427</v>
      </c>
      <c r="I1305" s="48" t="s">
        <v>1425</v>
      </c>
      <c r="J1305" s="236">
        <v>58.111806467556178</v>
      </c>
      <c r="K1305" s="236">
        <v>58.111809999999998</v>
      </c>
      <c r="L1305" s="236" t="s">
        <v>4</v>
      </c>
      <c r="M1305" s="236" t="s">
        <v>4</v>
      </c>
      <c r="N1305" s="236" t="s">
        <v>4</v>
      </c>
      <c r="O1305" s="236" t="s">
        <v>4</v>
      </c>
      <c r="P1305" s="236" t="s">
        <v>4</v>
      </c>
      <c r="Q1305" s="236" t="s">
        <v>4</v>
      </c>
      <c r="R1305" s="236" t="s">
        <v>4</v>
      </c>
      <c r="S1305" s="236" t="s">
        <v>4</v>
      </c>
      <c r="T1305" s="236" t="s">
        <v>4</v>
      </c>
      <c r="U1305" s="236" t="s">
        <v>4</v>
      </c>
      <c r="V1305" s="236" t="s">
        <v>4</v>
      </c>
      <c r="W1305" s="236" t="s">
        <v>4</v>
      </c>
      <c r="X1305" s="291">
        <v>58.111806467556178</v>
      </c>
      <c r="Y1305" s="236">
        <v>58.111809999999998</v>
      </c>
    </row>
    <row r="1306" spans="1:25">
      <c r="A1306" s="32" t="s">
        <v>23</v>
      </c>
      <c r="B1306" s="32" t="s">
        <v>32</v>
      </c>
      <c r="C1306" s="328" t="s">
        <v>2204</v>
      </c>
      <c r="D1306" s="235">
        <v>1.7320500000000001</v>
      </c>
      <c r="E1306" s="48" t="s">
        <v>1456</v>
      </c>
      <c r="F1306" s="48" t="s">
        <v>1454</v>
      </c>
      <c r="G1306" s="48" t="s">
        <v>1452</v>
      </c>
      <c r="H1306" s="48" t="s">
        <v>1427</v>
      </c>
      <c r="I1306" s="48" t="s">
        <v>1425</v>
      </c>
      <c r="J1306" s="236">
        <v>100</v>
      </c>
      <c r="K1306" s="236">
        <v>100</v>
      </c>
      <c r="L1306" s="236" t="s">
        <v>4</v>
      </c>
      <c r="M1306" s="236" t="s">
        <v>4</v>
      </c>
      <c r="N1306" s="236" t="s">
        <v>4</v>
      </c>
      <c r="O1306" s="236" t="s">
        <v>4</v>
      </c>
      <c r="P1306" s="236" t="s">
        <v>4</v>
      </c>
      <c r="Q1306" s="236" t="s">
        <v>4</v>
      </c>
      <c r="R1306" s="236" t="s">
        <v>4</v>
      </c>
      <c r="S1306" s="236" t="s">
        <v>4</v>
      </c>
      <c r="T1306" s="236" t="s">
        <v>4</v>
      </c>
      <c r="U1306" s="236" t="s">
        <v>4</v>
      </c>
      <c r="V1306" s="236" t="s">
        <v>4</v>
      </c>
      <c r="W1306" s="236" t="s">
        <v>4</v>
      </c>
      <c r="X1306" s="291">
        <v>100</v>
      </c>
      <c r="Y1306" s="236">
        <v>100</v>
      </c>
    </row>
    <row r="1307" spans="1:25">
      <c r="A1307" s="32" t="s">
        <v>19</v>
      </c>
      <c r="B1307" s="32" t="s">
        <v>32</v>
      </c>
      <c r="C1307" s="328" t="s">
        <v>1458</v>
      </c>
      <c r="D1307" s="235">
        <v>20</v>
      </c>
      <c r="E1307" s="48" t="s">
        <v>1458</v>
      </c>
      <c r="F1307" s="48" t="s">
        <v>1454</v>
      </c>
      <c r="G1307" s="48" t="s">
        <v>1452</v>
      </c>
      <c r="H1307" s="48" t="s">
        <v>1427</v>
      </c>
      <c r="I1307" s="48" t="s">
        <v>1425</v>
      </c>
      <c r="J1307" s="236" t="s">
        <v>4</v>
      </c>
      <c r="K1307" s="236" t="s">
        <v>4</v>
      </c>
      <c r="L1307" s="236">
        <v>120.41739068998011</v>
      </c>
      <c r="M1307" s="236">
        <v>120.41739</v>
      </c>
      <c r="N1307" s="236" t="s">
        <v>4</v>
      </c>
      <c r="O1307" s="236" t="s">
        <v>4</v>
      </c>
      <c r="P1307" s="236" t="s">
        <v>4</v>
      </c>
      <c r="Q1307" s="236" t="s">
        <v>4</v>
      </c>
      <c r="R1307" s="236" t="s">
        <v>4</v>
      </c>
      <c r="S1307" s="236" t="s">
        <v>4</v>
      </c>
      <c r="T1307" s="236" t="s">
        <v>4</v>
      </c>
      <c r="U1307" s="236" t="s">
        <v>4</v>
      </c>
      <c r="V1307" s="236" t="s">
        <v>4</v>
      </c>
      <c r="W1307" s="236" t="s">
        <v>4</v>
      </c>
      <c r="X1307" s="291">
        <v>120.41739068998011</v>
      </c>
      <c r="Y1307" s="236">
        <v>120.41739</v>
      </c>
    </row>
    <row r="1308" spans="1:25">
      <c r="A1308" s="32" t="s">
        <v>23</v>
      </c>
      <c r="B1308" s="32" t="s">
        <v>32</v>
      </c>
      <c r="C1308" s="328" t="s">
        <v>1459</v>
      </c>
      <c r="D1308" s="235">
        <v>4.4721399999999996</v>
      </c>
      <c r="E1308" s="48" t="s">
        <v>1458</v>
      </c>
      <c r="F1308" s="48" t="s">
        <v>1454</v>
      </c>
      <c r="G1308" s="48" t="s">
        <v>1452</v>
      </c>
      <c r="H1308" s="48" t="s">
        <v>1427</v>
      </c>
      <c r="I1308" s="48" t="s">
        <v>1425</v>
      </c>
      <c r="J1308" s="236">
        <v>128.00955019372427</v>
      </c>
      <c r="K1308" s="236">
        <v>128.00954999999999</v>
      </c>
      <c r="L1308" s="236" t="s">
        <v>4</v>
      </c>
      <c r="M1308" s="236" t="s">
        <v>4</v>
      </c>
      <c r="N1308" s="236" t="s">
        <v>4</v>
      </c>
      <c r="O1308" s="236" t="s">
        <v>4</v>
      </c>
      <c r="P1308" s="236" t="s">
        <v>4</v>
      </c>
      <c r="Q1308" s="236" t="s">
        <v>4</v>
      </c>
      <c r="R1308" s="236" t="s">
        <v>4</v>
      </c>
      <c r="S1308" s="236" t="s">
        <v>4</v>
      </c>
      <c r="T1308" s="236" t="s">
        <v>4</v>
      </c>
      <c r="U1308" s="236" t="s">
        <v>4</v>
      </c>
      <c r="V1308" s="236" t="s">
        <v>4</v>
      </c>
      <c r="W1308" s="236" t="s">
        <v>4</v>
      </c>
      <c r="X1308" s="291">
        <v>128.00955019372427</v>
      </c>
      <c r="Y1308" s="236">
        <v>128.00954999999999</v>
      </c>
    </row>
    <row r="1309" spans="1:25">
      <c r="A1309" s="32" t="s">
        <v>23</v>
      </c>
      <c r="B1309" s="32" t="s">
        <v>32</v>
      </c>
      <c r="C1309" s="328" t="s">
        <v>2205</v>
      </c>
      <c r="D1309" s="235">
        <v>4.4721399999999996</v>
      </c>
      <c r="E1309" s="48" t="s">
        <v>1458</v>
      </c>
      <c r="F1309" s="48" t="s">
        <v>1454</v>
      </c>
      <c r="G1309" s="48" t="s">
        <v>1452</v>
      </c>
      <c r="H1309" s="48" t="s">
        <v>1427</v>
      </c>
      <c r="I1309" s="48" t="s">
        <v>1425</v>
      </c>
      <c r="J1309" s="236">
        <v>113.27551701134088</v>
      </c>
      <c r="K1309" s="236">
        <v>113.27552</v>
      </c>
      <c r="L1309" s="236" t="s">
        <v>4</v>
      </c>
      <c r="M1309" s="236" t="s">
        <v>4</v>
      </c>
      <c r="N1309" s="236" t="s">
        <v>4</v>
      </c>
      <c r="O1309" s="236" t="s">
        <v>4</v>
      </c>
      <c r="P1309" s="236" t="s">
        <v>4</v>
      </c>
      <c r="Q1309" s="236" t="s">
        <v>4</v>
      </c>
      <c r="R1309" s="236" t="s">
        <v>4</v>
      </c>
      <c r="S1309" s="236" t="s">
        <v>4</v>
      </c>
      <c r="T1309" s="236" t="s">
        <v>4</v>
      </c>
      <c r="U1309" s="236" t="s">
        <v>4</v>
      </c>
      <c r="V1309" s="236" t="s">
        <v>4</v>
      </c>
      <c r="W1309" s="236" t="s">
        <v>4</v>
      </c>
      <c r="X1309" s="291">
        <v>113.27551701134088</v>
      </c>
      <c r="Y1309" s="236">
        <v>113.27552</v>
      </c>
    </row>
    <row r="1310" spans="1:25">
      <c r="A1310" s="32" t="s">
        <v>19</v>
      </c>
      <c r="B1310" s="32" t="s">
        <v>32</v>
      </c>
      <c r="C1310" s="328" t="s">
        <v>1460</v>
      </c>
      <c r="D1310" s="235">
        <v>4</v>
      </c>
      <c r="E1310" s="48" t="s">
        <v>1460</v>
      </c>
      <c r="F1310" s="48" t="s">
        <v>1454</v>
      </c>
      <c r="G1310" s="48" t="s">
        <v>1452</v>
      </c>
      <c r="H1310" s="48" t="s">
        <v>1427</v>
      </c>
      <c r="I1310" s="48" t="s">
        <v>1425</v>
      </c>
      <c r="J1310" s="236" t="s">
        <v>4</v>
      </c>
      <c r="K1310" s="236" t="s">
        <v>4</v>
      </c>
      <c r="L1310" s="236">
        <v>95.174861267012503</v>
      </c>
      <c r="M1310" s="236">
        <v>95.174859999999995</v>
      </c>
      <c r="N1310" s="236" t="s">
        <v>4</v>
      </c>
      <c r="O1310" s="236" t="s">
        <v>4</v>
      </c>
      <c r="P1310" s="236" t="s">
        <v>4</v>
      </c>
      <c r="Q1310" s="236" t="s">
        <v>4</v>
      </c>
      <c r="R1310" s="236" t="s">
        <v>4</v>
      </c>
      <c r="S1310" s="236" t="s">
        <v>4</v>
      </c>
      <c r="T1310" s="236" t="s">
        <v>4</v>
      </c>
      <c r="U1310" s="236" t="s">
        <v>4</v>
      </c>
      <c r="V1310" s="236" t="s">
        <v>4</v>
      </c>
      <c r="W1310" s="236" t="s">
        <v>4</v>
      </c>
      <c r="X1310" s="291">
        <v>95.174861267012503</v>
      </c>
      <c r="Y1310" s="236">
        <v>95.174859999999995</v>
      </c>
    </row>
    <row r="1311" spans="1:25">
      <c r="A1311" s="32" t="s">
        <v>23</v>
      </c>
      <c r="B1311" s="32" t="s">
        <v>32</v>
      </c>
      <c r="C1311" s="328" t="s">
        <v>1461</v>
      </c>
      <c r="D1311" s="235">
        <v>1.2599199999999999</v>
      </c>
      <c r="E1311" s="48" t="s">
        <v>1460</v>
      </c>
      <c r="F1311" s="48" t="s">
        <v>1454</v>
      </c>
      <c r="G1311" s="48" t="s">
        <v>1452</v>
      </c>
      <c r="H1311" s="48" t="s">
        <v>1427</v>
      </c>
      <c r="I1311" s="48" t="s">
        <v>1425</v>
      </c>
      <c r="J1311" s="236">
        <v>57.627117727272704</v>
      </c>
      <c r="K1311" s="236">
        <v>57.627119999999998</v>
      </c>
      <c r="L1311" s="236" t="s">
        <v>4</v>
      </c>
      <c r="M1311" s="236" t="s">
        <v>4</v>
      </c>
      <c r="N1311" s="236" t="s">
        <v>4</v>
      </c>
      <c r="O1311" s="236" t="s">
        <v>4</v>
      </c>
      <c r="P1311" s="236" t="s">
        <v>4</v>
      </c>
      <c r="Q1311" s="236" t="s">
        <v>4</v>
      </c>
      <c r="R1311" s="236" t="s">
        <v>4</v>
      </c>
      <c r="S1311" s="236" t="s">
        <v>4</v>
      </c>
      <c r="T1311" s="236" t="s">
        <v>4</v>
      </c>
      <c r="U1311" s="236" t="s">
        <v>4</v>
      </c>
      <c r="V1311" s="236" t="s">
        <v>4</v>
      </c>
      <c r="W1311" s="236" t="s">
        <v>4</v>
      </c>
      <c r="X1311" s="291">
        <v>57.627117727272704</v>
      </c>
      <c r="Y1311" s="236">
        <v>57.627119999999998</v>
      </c>
    </row>
    <row r="1312" spans="1:25">
      <c r="A1312" s="32" t="s">
        <v>23</v>
      </c>
      <c r="B1312" s="32" t="s">
        <v>32</v>
      </c>
      <c r="C1312" s="328" t="s">
        <v>1462</v>
      </c>
      <c r="D1312" s="235">
        <v>1.2599199999999999</v>
      </c>
      <c r="E1312" s="48" t="s">
        <v>1460</v>
      </c>
      <c r="F1312" s="48" t="s">
        <v>1454</v>
      </c>
      <c r="G1312" s="48" t="s">
        <v>1452</v>
      </c>
      <c r="H1312" s="48" t="s">
        <v>1427</v>
      </c>
      <c r="I1312" s="48" t="s">
        <v>1425</v>
      </c>
      <c r="J1312" s="236">
        <v>124.40475978723406</v>
      </c>
      <c r="K1312" s="236">
        <v>124.40476</v>
      </c>
      <c r="L1312" s="236" t="s">
        <v>4</v>
      </c>
      <c r="M1312" s="236" t="s">
        <v>4</v>
      </c>
      <c r="N1312" s="236" t="s">
        <v>4</v>
      </c>
      <c r="O1312" s="236" t="s">
        <v>4</v>
      </c>
      <c r="P1312" s="236" t="s">
        <v>4</v>
      </c>
      <c r="Q1312" s="236" t="s">
        <v>4</v>
      </c>
      <c r="R1312" s="236" t="s">
        <v>4</v>
      </c>
      <c r="S1312" s="236" t="s">
        <v>4</v>
      </c>
      <c r="T1312" s="236" t="s">
        <v>4</v>
      </c>
      <c r="U1312" s="236" t="s">
        <v>4</v>
      </c>
      <c r="V1312" s="236" t="s">
        <v>4</v>
      </c>
      <c r="W1312" s="236" t="s">
        <v>4</v>
      </c>
      <c r="X1312" s="291">
        <v>124.40475978723406</v>
      </c>
      <c r="Y1312" s="236">
        <v>124.40476</v>
      </c>
    </row>
    <row r="1313" spans="1:25">
      <c r="A1313" s="32" t="s">
        <v>23</v>
      </c>
      <c r="B1313" s="32" t="s">
        <v>32</v>
      </c>
      <c r="C1313" s="328" t="s">
        <v>2206</v>
      </c>
      <c r="D1313" s="235">
        <v>1.2599199999999999</v>
      </c>
      <c r="E1313" s="48" t="s">
        <v>1460</v>
      </c>
      <c r="F1313" s="48" t="s">
        <v>1454</v>
      </c>
      <c r="G1313" s="48" t="s">
        <v>1452</v>
      </c>
      <c r="H1313" s="48" t="s">
        <v>1427</v>
      </c>
      <c r="I1313" s="48" t="s">
        <v>1425</v>
      </c>
      <c r="J1313" s="236">
        <v>73.265117216494858</v>
      </c>
      <c r="K1313" s="236">
        <v>73.265119999999996</v>
      </c>
      <c r="L1313" s="236" t="s">
        <v>4</v>
      </c>
      <c r="M1313" s="236" t="s">
        <v>4</v>
      </c>
      <c r="N1313" s="236" t="s">
        <v>4</v>
      </c>
      <c r="O1313" s="236" t="s">
        <v>4</v>
      </c>
      <c r="P1313" s="236" t="s">
        <v>4</v>
      </c>
      <c r="Q1313" s="236" t="s">
        <v>4</v>
      </c>
      <c r="R1313" s="236" t="s">
        <v>4</v>
      </c>
      <c r="S1313" s="236" t="s">
        <v>4</v>
      </c>
      <c r="T1313" s="236" t="s">
        <v>4</v>
      </c>
      <c r="U1313" s="236" t="s">
        <v>4</v>
      </c>
      <c r="V1313" s="236" t="s">
        <v>4</v>
      </c>
      <c r="W1313" s="236" t="s">
        <v>4</v>
      </c>
      <c r="X1313" s="291">
        <v>73.265117216494858</v>
      </c>
      <c r="Y1313" s="236">
        <v>73.265119999999996</v>
      </c>
    </row>
    <row r="1314" spans="1:25">
      <c r="A1314" s="32" t="s">
        <v>23</v>
      </c>
      <c r="B1314" s="32" t="s">
        <v>32</v>
      </c>
      <c r="C1314" s="328" t="s">
        <v>2207</v>
      </c>
      <c r="D1314" s="235">
        <v>1.2599199999999999</v>
      </c>
      <c r="E1314" s="48" t="s">
        <v>1460</v>
      </c>
      <c r="F1314" s="48" t="s">
        <v>1454</v>
      </c>
      <c r="G1314" s="48" t="s">
        <v>1452</v>
      </c>
      <c r="H1314" s="48" t="s">
        <v>1427</v>
      </c>
      <c r="I1314" s="48" t="s">
        <v>1425</v>
      </c>
      <c r="J1314" s="236">
        <v>131.14250614250614</v>
      </c>
      <c r="K1314" s="236">
        <v>131.14250999999999</v>
      </c>
      <c r="L1314" s="236" t="s">
        <v>4</v>
      </c>
      <c r="M1314" s="236" t="s">
        <v>4</v>
      </c>
      <c r="N1314" s="236" t="s">
        <v>4</v>
      </c>
      <c r="O1314" s="236" t="s">
        <v>4</v>
      </c>
      <c r="P1314" s="236" t="s">
        <v>4</v>
      </c>
      <c r="Q1314" s="236" t="s">
        <v>4</v>
      </c>
      <c r="R1314" s="236" t="s">
        <v>4</v>
      </c>
      <c r="S1314" s="236" t="s">
        <v>4</v>
      </c>
      <c r="T1314" s="236" t="s">
        <v>4</v>
      </c>
      <c r="U1314" s="236" t="s">
        <v>4</v>
      </c>
      <c r="V1314" s="236" t="s">
        <v>4</v>
      </c>
      <c r="W1314" s="236" t="s">
        <v>4</v>
      </c>
      <c r="X1314" s="291">
        <v>131.14250614250614</v>
      </c>
      <c r="Y1314" s="236">
        <v>131.14250999999999</v>
      </c>
    </row>
    <row r="1315" spans="1:25">
      <c r="A1315" s="32" t="s">
        <v>23</v>
      </c>
      <c r="B1315" s="32" t="s">
        <v>32</v>
      </c>
      <c r="C1315" s="328" t="s">
        <v>2208</v>
      </c>
      <c r="D1315" s="235">
        <v>1.2599199999999999</v>
      </c>
      <c r="E1315" s="48" t="s">
        <v>1460</v>
      </c>
      <c r="F1315" s="48" t="s">
        <v>1454</v>
      </c>
      <c r="G1315" s="48" t="s">
        <v>1452</v>
      </c>
      <c r="H1315" s="48" t="s">
        <v>1427</v>
      </c>
      <c r="I1315" s="48" t="s">
        <v>1425</v>
      </c>
      <c r="J1315" s="236">
        <v>108.16992999999999</v>
      </c>
      <c r="K1315" s="236">
        <v>108.16992999999999</v>
      </c>
      <c r="L1315" s="236" t="s">
        <v>4</v>
      </c>
      <c r="M1315" s="236" t="s">
        <v>4</v>
      </c>
      <c r="N1315" s="236" t="s">
        <v>4</v>
      </c>
      <c r="O1315" s="236" t="s">
        <v>4</v>
      </c>
      <c r="P1315" s="236" t="s">
        <v>4</v>
      </c>
      <c r="Q1315" s="236" t="s">
        <v>4</v>
      </c>
      <c r="R1315" s="236" t="s">
        <v>4</v>
      </c>
      <c r="S1315" s="236" t="s">
        <v>4</v>
      </c>
      <c r="T1315" s="236" t="s">
        <v>4</v>
      </c>
      <c r="U1315" s="236" t="s">
        <v>4</v>
      </c>
      <c r="V1315" s="236" t="s">
        <v>4</v>
      </c>
      <c r="W1315" s="236" t="s">
        <v>4</v>
      </c>
      <c r="X1315" s="291">
        <v>108.16992999999999</v>
      </c>
      <c r="Y1315" s="236">
        <v>108.16992999999999</v>
      </c>
    </row>
    <row r="1316" spans="1:25">
      <c r="A1316" s="32" t="s">
        <v>23</v>
      </c>
      <c r="B1316" s="32" t="s">
        <v>32</v>
      </c>
      <c r="C1316" s="328" t="s">
        <v>2209</v>
      </c>
      <c r="D1316" s="235">
        <v>1.2599199999999999</v>
      </c>
      <c r="E1316" s="48" t="s">
        <v>1460</v>
      </c>
      <c r="F1316" s="48" t="s">
        <v>1454</v>
      </c>
      <c r="G1316" s="48" t="s">
        <v>1452</v>
      </c>
      <c r="H1316" s="48" t="s">
        <v>1427</v>
      </c>
      <c r="I1316" s="48" t="s">
        <v>1425</v>
      </c>
      <c r="J1316" s="236">
        <v>99.752167886089808</v>
      </c>
      <c r="K1316" s="236">
        <v>99.752170000000007</v>
      </c>
      <c r="L1316" s="236" t="s">
        <v>4</v>
      </c>
      <c r="M1316" s="236" t="s">
        <v>4</v>
      </c>
      <c r="N1316" s="236" t="s">
        <v>4</v>
      </c>
      <c r="O1316" s="236" t="s">
        <v>4</v>
      </c>
      <c r="P1316" s="236" t="s">
        <v>4</v>
      </c>
      <c r="Q1316" s="236" t="s">
        <v>4</v>
      </c>
      <c r="R1316" s="236" t="s">
        <v>4</v>
      </c>
      <c r="S1316" s="236" t="s">
        <v>4</v>
      </c>
      <c r="T1316" s="236" t="s">
        <v>4</v>
      </c>
      <c r="U1316" s="236" t="s">
        <v>4</v>
      </c>
      <c r="V1316" s="236" t="s">
        <v>4</v>
      </c>
      <c r="W1316" s="236" t="s">
        <v>4</v>
      </c>
      <c r="X1316" s="291">
        <v>99.752167886089808</v>
      </c>
      <c r="Y1316" s="236">
        <v>99.752170000000007</v>
      </c>
    </row>
    <row r="1317" spans="1:25">
      <c r="A1317" s="32" t="s">
        <v>13</v>
      </c>
      <c r="B1317" s="32" t="s">
        <v>4</v>
      </c>
      <c r="C1317" s="328" t="s">
        <v>1463</v>
      </c>
      <c r="D1317" s="235">
        <v>7</v>
      </c>
      <c r="E1317" s="48" t="s">
        <v>4</v>
      </c>
      <c r="F1317" s="48" t="s">
        <v>4</v>
      </c>
      <c r="G1317" s="48" t="s">
        <v>1463</v>
      </c>
      <c r="H1317" s="48" t="s">
        <v>1427</v>
      </c>
      <c r="I1317" s="48" t="s">
        <v>1425</v>
      </c>
      <c r="J1317" s="236" t="s">
        <v>4</v>
      </c>
      <c r="K1317" s="236" t="s">
        <v>4</v>
      </c>
      <c r="L1317" s="236" t="s">
        <v>4</v>
      </c>
      <c r="M1317" s="236" t="s">
        <v>4</v>
      </c>
      <c r="N1317" s="236" t="s">
        <v>4</v>
      </c>
      <c r="O1317" s="236" t="s">
        <v>4</v>
      </c>
      <c r="P1317" s="236">
        <v>97.936834518769373</v>
      </c>
      <c r="Q1317" s="236">
        <v>97.93683</v>
      </c>
      <c r="R1317" s="236" t="s">
        <v>4</v>
      </c>
      <c r="S1317" s="236" t="s">
        <v>4</v>
      </c>
      <c r="T1317" s="236" t="s">
        <v>4</v>
      </c>
      <c r="U1317" s="236" t="s">
        <v>4</v>
      </c>
      <c r="V1317" s="236" t="s">
        <v>4</v>
      </c>
      <c r="W1317" s="236" t="s">
        <v>4</v>
      </c>
      <c r="X1317" s="291">
        <v>97.936834518769373</v>
      </c>
      <c r="Y1317" s="236">
        <v>97.93683</v>
      </c>
    </row>
    <row r="1318" spans="1:25">
      <c r="A1318" s="32" t="s">
        <v>16</v>
      </c>
      <c r="B1318" s="32" t="s">
        <v>4</v>
      </c>
      <c r="C1318" s="328" t="s">
        <v>1465</v>
      </c>
      <c r="D1318" s="235">
        <v>4</v>
      </c>
      <c r="E1318" s="48" t="s">
        <v>4</v>
      </c>
      <c r="F1318" s="48" t="s">
        <v>1465</v>
      </c>
      <c r="G1318" s="48" t="s">
        <v>1463</v>
      </c>
      <c r="H1318" s="48" t="s">
        <v>1427</v>
      </c>
      <c r="I1318" s="48" t="s">
        <v>1425</v>
      </c>
      <c r="J1318" s="236" t="s">
        <v>4</v>
      </c>
      <c r="K1318" s="236" t="s">
        <v>4</v>
      </c>
      <c r="L1318" s="236" t="s">
        <v>4</v>
      </c>
      <c r="M1318" s="236" t="s">
        <v>4</v>
      </c>
      <c r="N1318" s="236">
        <v>96.389460407846386</v>
      </c>
      <c r="O1318" s="236">
        <v>96.38946</v>
      </c>
      <c r="P1318" s="236" t="s">
        <v>4</v>
      </c>
      <c r="Q1318" s="236" t="s">
        <v>4</v>
      </c>
      <c r="R1318" s="236" t="s">
        <v>4</v>
      </c>
      <c r="S1318" s="236" t="s">
        <v>4</v>
      </c>
      <c r="T1318" s="236" t="s">
        <v>4</v>
      </c>
      <c r="U1318" s="236" t="s">
        <v>4</v>
      </c>
      <c r="V1318" s="236" t="s">
        <v>4</v>
      </c>
      <c r="W1318" s="236" t="s">
        <v>4</v>
      </c>
      <c r="X1318" s="291">
        <v>96.389460407846386</v>
      </c>
      <c r="Y1318" s="236">
        <v>96.38946</v>
      </c>
    </row>
    <row r="1319" spans="1:25">
      <c r="A1319" s="32" t="s">
        <v>19</v>
      </c>
      <c r="B1319" s="32" t="s">
        <v>32</v>
      </c>
      <c r="C1319" s="328" t="s">
        <v>1467</v>
      </c>
      <c r="D1319" s="235">
        <v>4</v>
      </c>
      <c r="E1319" s="48" t="s">
        <v>1467</v>
      </c>
      <c r="F1319" s="48" t="s">
        <v>1465</v>
      </c>
      <c r="G1319" s="48" t="s">
        <v>1463</v>
      </c>
      <c r="H1319" s="48" t="s">
        <v>1427</v>
      </c>
      <c r="I1319" s="48" t="s">
        <v>1425</v>
      </c>
      <c r="J1319" s="236" t="s">
        <v>4</v>
      </c>
      <c r="K1319" s="236" t="s">
        <v>4</v>
      </c>
      <c r="L1319" s="236">
        <v>96.389460407846386</v>
      </c>
      <c r="M1319" s="236">
        <v>96.38946</v>
      </c>
      <c r="N1319" s="236" t="s">
        <v>4</v>
      </c>
      <c r="O1319" s="236" t="s">
        <v>4</v>
      </c>
      <c r="P1319" s="236" t="s">
        <v>4</v>
      </c>
      <c r="Q1319" s="236" t="s">
        <v>4</v>
      </c>
      <c r="R1319" s="236" t="s">
        <v>4</v>
      </c>
      <c r="S1319" s="236" t="s">
        <v>4</v>
      </c>
      <c r="T1319" s="236" t="s">
        <v>4</v>
      </c>
      <c r="U1319" s="236" t="s">
        <v>4</v>
      </c>
      <c r="V1319" s="236" t="s">
        <v>4</v>
      </c>
      <c r="W1319" s="236" t="s">
        <v>4</v>
      </c>
      <c r="X1319" s="291">
        <v>96.389460407846386</v>
      </c>
      <c r="Y1319" s="236">
        <v>96.38946</v>
      </c>
    </row>
    <row r="1320" spans="1:25">
      <c r="A1320" s="32" t="s">
        <v>23</v>
      </c>
      <c r="B1320" s="32" t="s">
        <v>32</v>
      </c>
      <c r="C1320" s="328" t="s">
        <v>1468</v>
      </c>
      <c r="D1320" s="235">
        <v>1.5873999999999999</v>
      </c>
      <c r="E1320" s="48" t="s">
        <v>1467</v>
      </c>
      <c r="F1320" s="48" t="s">
        <v>1465</v>
      </c>
      <c r="G1320" s="48" t="s">
        <v>1463</v>
      </c>
      <c r="H1320" s="48" t="s">
        <v>1427</v>
      </c>
      <c r="I1320" s="48" t="s">
        <v>1425</v>
      </c>
      <c r="J1320" s="236">
        <v>147.95015323771179</v>
      </c>
      <c r="K1320" s="236">
        <v>147.95015000000001</v>
      </c>
      <c r="L1320" s="236" t="s">
        <v>4</v>
      </c>
      <c r="M1320" s="236" t="s">
        <v>4</v>
      </c>
      <c r="N1320" s="236" t="s">
        <v>4</v>
      </c>
      <c r="O1320" s="236" t="s">
        <v>4</v>
      </c>
      <c r="P1320" s="236" t="s">
        <v>4</v>
      </c>
      <c r="Q1320" s="236" t="s">
        <v>4</v>
      </c>
      <c r="R1320" s="236" t="s">
        <v>4</v>
      </c>
      <c r="S1320" s="236" t="s">
        <v>4</v>
      </c>
      <c r="T1320" s="236" t="s">
        <v>4</v>
      </c>
      <c r="U1320" s="236" t="s">
        <v>4</v>
      </c>
      <c r="V1320" s="236" t="s">
        <v>4</v>
      </c>
      <c r="W1320" s="236" t="s">
        <v>4</v>
      </c>
      <c r="X1320" s="291">
        <v>147.95015323771179</v>
      </c>
      <c r="Y1320" s="236">
        <v>147.95015000000001</v>
      </c>
    </row>
    <row r="1321" spans="1:25">
      <c r="A1321" s="32" t="s">
        <v>23</v>
      </c>
      <c r="B1321" s="32" t="s">
        <v>32</v>
      </c>
      <c r="C1321" s="328" t="s">
        <v>2210</v>
      </c>
      <c r="D1321" s="235">
        <v>1.5873999999999999</v>
      </c>
      <c r="E1321" s="48" t="s">
        <v>1467</v>
      </c>
      <c r="F1321" s="48" t="s">
        <v>1465</v>
      </c>
      <c r="G1321" s="48" t="s">
        <v>1463</v>
      </c>
      <c r="H1321" s="48" t="s">
        <v>1427</v>
      </c>
      <c r="I1321" s="48" t="s">
        <v>1425</v>
      </c>
      <c r="J1321" s="236">
        <v>80.064575948369807</v>
      </c>
      <c r="K1321" s="236">
        <v>80.064580000000007</v>
      </c>
      <c r="L1321" s="236" t="s">
        <v>4</v>
      </c>
      <c r="M1321" s="236" t="s">
        <v>4</v>
      </c>
      <c r="N1321" s="236" t="s">
        <v>4</v>
      </c>
      <c r="O1321" s="236" t="s">
        <v>4</v>
      </c>
      <c r="P1321" s="236" t="s">
        <v>4</v>
      </c>
      <c r="Q1321" s="236" t="s">
        <v>4</v>
      </c>
      <c r="R1321" s="236" t="s">
        <v>4</v>
      </c>
      <c r="S1321" s="236" t="s">
        <v>4</v>
      </c>
      <c r="T1321" s="236" t="s">
        <v>4</v>
      </c>
      <c r="U1321" s="236" t="s">
        <v>4</v>
      </c>
      <c r="V1321" s="236" t="s">
        <v>4</v>
      </c>
      <c r="W1321" s="236" t="s">
        <v>4</v>
      </c>
      <c r="X1321" s="291">
        <v>80.064575948369807</v>
      </c>
      <c r="Y1321" s="236">
        <v>80.064580000000007</v>
      </c>
    </row>
    <row r="1322" spans="1:25">
      <c r="A1322" s="32" t="s">
        <v>23</v>
      </c>
      <c r="B1322" s="32" t="s">
        <v>32</v>
      </c>
      <c r="C1322" s="328" t="s">
        <v>2211</v>
      </c>
      <c r="D1322" s="235">
        <v>1.5873999999999999</v>
      </c>
      <c r="E1322" s="48" t="s">
        <v>1467</v>
      </c>
      <c r="F1322" s="48" t="s">
        <v>1465</v>
      </c>
      <c r="G1322" s="48" t="s">
        <v>1463</v>
      </c>
      <c r="H1322" s="48" t="s">
        <v>1427</v>
      </c>
      <c r="I1322" s="48" t="s">
        <v>1425</v>
      </c>
      <c r="J1322" s="236">
        <v>75.601919139598934</v>
      </c>
      <c r="K1322" s="236">
        <v>75.601920000000007</v>
      </c>
      <c r="L1322" s="236" t="s">
        <v>4</v>
      </c>
      <c r="M1322" s="236" t="s">
        <v>4</v>
      </c>
      <c r="N1322" s="236" t="s">
        <v>4</v>
      </c>
      <c r="O1322" s="236" t="s">
        <v>4</v>
      </c>
      <c r="P1322" s="236" t="s">
        <v>4</v>
      </c>
      <c r="Q1322" s="236" t="s">
        <v>4</v>
      </c>
      <c r="R1322" s="236" t="s">
        <v>4</v>
      </c>
      <c r="S1322" s="236" t="s">
        <v>4</v>
      </c>
      <c r="T1322" s="236" t="s">
        <v>4</v>
      </c>
      <c r="U1322" s="236" t="s">
        <v>4</v>
      </c>
      <c r="V1322" s="236" t="s">
        <v>4</v>
      </c>
      <c r="W1322" s="236" t="s">
        <v>4</v>
      </c>
      <c r="X1322" s="291">
        <v>75.601919139598934</v>
      </c>
      <c r="Y1322" s="236">
        <v>75.601920000000007</v>
      </c>
    </row>
    <row r="1323" spans="1:25">
      <c r="A1323" s="32" t="s">
        <v>16</v>
      </c>
      <c r="B1323" s="32" t="s">
        <v>4</v>
      </c>
      <c r="C1323" s="328" t="s">
        <v>1469</v>
      </c>
      <c r="D1323" s="235">
        <v>3</v>
      </c>
      <c r="E1323" s="48" t="s">
        <v>4</v>
      </c>
      <c r="F1323" s="48" t="s">
        <v>1469</v>
      </c>
      <c r="G1323" s="48" t="s">
        <v>1463</v>
      </c>
      <c r="H1323" s="48" t="s">
        <v>1427</v>
      </c>
      <c r="I1323" s="48" t="s">
        <v>1425</v>
      </c>
      <c r="J1323" s="236" t="s">
        <v>4</v>
      </c>
      <c r="K1323" s="236" t="s">
        <v>4</v>
      </c>
      <c r="L1323" s="236" t="s">
        <v>4</v>
      </c>
      <c r="M1323" s="236" t="s">
        <v>4</v>
      </c>
      <c r="N1323" s="236">
        <v>100</v>
      </c>
      <c r="O1323" s="236">
        <v>100</v>
      </c>
      <c r="P1323" s="236" t="s">
        <v>4</v>
      </c>
      <c r="Q1323" s="236" t="s">
        <v>4</v>
      </c>
      <c r="R1323" s="236" t="s">
        <v>4</v>
      </c>
      <c r="S1323" s="236" t="s">
        <v>4</v>
      </c>
      <c r="T1323" s="236" t="s">
        <v>4</v>
      </c>
      <c r="U1323" s="236" t="s">
        <v>4</v>
      </c>
      <c r="V1323" s="236" t="s">
        <v>4</v>
      </c>
      <c r="W1323" s="236" t="s">
        <v>4</v>
      </c>
      <c r="X1323" s="291">
        <v>100</v>
      </c>
      <c r="Y1323" s="236">
        <v>100</v>
      </c>
    </row>
    <row r="1324" spans="1:25">
      <c r="A1324" s="32" t="s">
        <v>19</v>
      </c>
      <c r="B1324" s="32" t="s">
        <v>32</v>
      </c>
      <c r="C1324" s="328" t="s">
        <v>1471</v>
      </c>
      <c r="D1324" s="235">
        <v>3</v>
      </c>
      <c r="E1324" s="48" t="s">
        <v>1471</v>
      </c>
      <c r="F1324" s="48" t="s">
        <v>1469</v>
      </c>
      <c r="G1324" s="48" t="s">
        <v>1463</v>
      </c>
      <c r="H1324" s="48" t="s">
        <v>1427</v>
      </c>
      <c r="I1324" s="48" t="s">
        <v>1425</v>
      </c>
      <c r="J1324" s="236" t="s">
        <v>4</v>
      </c>
      <c r="K1324" s="236" t="s">
        <v>4</v>
      </c>
      <c r="L1324" s="236">
        <v>100</v>
      </c>
      <c r="M1324" s="236">
        <v>100</v>
      </c>
      <c r="N1324" s="236" t="s">
        <v>4</v>
      </c>
      <c r="O1324" s="236" t="s">
        <v>4</v>
      </c>
      <c r="P1324" s="236" t="s">
        <v>4</v>
      </c>
      <c r="Q1324" s="236" t="s">
        <v>4</v>
      </c>
      <c r="R1324" s="236" t="s">
        <v>4</v>
      </c>
      <c r="S1324" s="236" t="s">
        <v>4</v>
      </c>
      <c r="T1324" s="236" t="s">
        <v>4</v>
      </c>
      <c r="U1324" s="236" t="s">
        <v>4</v>
      </c>
      <c r="V1324" s="236" t="s">
        <v>4</v>
      </c>
      <c r="W1324" s="236" t="s">
        <v>4</v>
      </c>
      <c r="X1324" s="291">
        <v>100</v>
      </c>
      <c r="Y1324" s="236">
        <v>100</v>
      </c>
    </row>
    <row r="1325" spans="1:25">
      <c r="A1325" s="32" t="s">
        <v>23</v>
      </c>
      <c r="B1325" s="32" t="s">
        <v>32</v>
      </c>
      <c r="C1325" s="328" t="s">
        <v>1472</v>
      </c>
      <c r="D1325" s="235">
        <v>3</v>
      </c>
      <c r="E1325" s="48" t="s">
        <v>1471</v>
      </c>
      <c r="F1325" s="48" t="s">
        <v>1469</v>
      </c>
      <c r="G1325" s="48" t="s">
        <v>1463</v>
      </c>
      <c r="H1325" s="48" t="s">
        <v>1427</v>
      </c>
      <c r="I1325" s="48" t="s">
        <v>1425</v>
      </c>
      <c r="J1325" s="236">
        <v>100</v>
      </c>
      <c r="K1325" s="236">
        <v>100</v>
      </c>
      <c r="L1325" s="236" t="s">
        <v>4</v>
      </c>
      <c r="M1325" s="236" t="s">
        <v>4</v>
      </c>
      <c r="N1325" s="236" t="s">
        <v>4</v>
      </c>
      <c r="O1325" s="236" t="s">
        <v>4</v>
      </c>
      <c r="P1325" s="236" t="s">
        <v>4</v>
      </c>
      <c r="Q1325" s="236" t="s">
        <v>4</v>
      </c>
      <c r="R1325" s="236" t="s">
        <v>4</v>
      </c>
      <c r="S1325" s="236" t="s">
        <v>4</v>
      </c>
      <c r="T1325" s="236" t="s">
        <v>4</v>
      </c>
      <c r="U1325" s="236" t="s">
        <v>4</v>
      </c>
      <c r="V1325" s="236" t="s">
        <v>4</v>
      </c>
      <c r="W1325" s="236" t="s">
        <v>4</v>
      </c>
      <c r="X1325" s="291">
        <v>100</v>
      </c>
      <c r="Y1325" s="236">
        <v>100</v>
      </c>
    </row>
    <row r="1326" spans="1:25">
      <c r="A1326" s="32" t="s">
        <v>10</v>
      </c>
      <c r="B1326" s="32" t="s">
        <v>4</v>
      </c>
      <c r="C1326" s="328" t="s">
        <v>1473</v>
      </c>
      <c r="D1326" s="235">
        <v>121</v>
      </c>
      <c r="E1326" s="48" t="s">
        <v>4</v>
      </c>
      <c r="F1326" s="48" t="s">
        <v>4</v>
      </c>
      <c r="G1326" s="48" t="s">
        <v>4</v>
      </c>
      <c r="H1326" s="48" t="s">
        <v>1473</v>
      </c>
      <c r="I1326" s="48" t="s">
        <v>1425</v>
      </c>
      <c r="J1326" s="236" t="s">
        <v>4</v>
      </c>
      <c r="K1326" s="236" t="s">
        <v>4</v>
      </c>
      <c r="L1326" s="236" t="s">
        <v>4</v>
      </c>
      <c r="M1326" s="236" t="s">
        <v>4</v>
      </c>
      <c r="N1326" s="236" t="s">
        <v>4</v>
      </c>
      <c r="O1326" s="236" t="s">
        <v>4</v>
      </c>
      <c r="P1326" s="236" t="s">
        <v>4</v>
      </c>
      <c r="Q1326" s="236" t="s">
        <v>4</v>
      </c>
      <c r="R1326" s="236">
        <v>112.78926413283496</v>
      </c>
      <c r="S1326" s="236">
        <v>112.78926</v>
      </c>
      <c r="T1326" s="236" t="s">
        <v>4</v>
      </c>
      <c r="U1326" s="236" t="s">
        <v>4</v>
      </c>
      <c r="V1326" s="236" t="s">
        <v>4</v>
      </c>
      <c r="W1326" s="236" t="s">
        <v>4</v>
      </c>
      <c r="X1326" s="291">
        <v>112.78926413283496</v>
      </c>
      <c r="Y1326" s="236">
        <v>112.78926</v>
      </c>
    </row>
    <row r="1327" spans="1:25">
      <c r="A1327" s="32" t="s">
        <v>13</v>
      </c>
      <c r="B1327" s="32" t="s">
        <v>4</v>
      </c>
      <c r="C1327" s="328" t="s">
        <v>1475</v>
      </c>
      <c r="D1327" s="235">
        <v>40</v>
      </c>
      <c r="E1327" s="48" t="s">
        <v>4</v>
      </c>
      <c r="F1327" s="48" t="s">
        <v>4</v>
      </c>
      <c r="G1327" s="48" t="s">
        <v>1475</v>
      </c>
      <c r="H1327" s="48" t="s">
        <v>1473</v>
      </c>
      <c r="I1327" s="48" t="s">
        <v>1425</v>
      </c>
      <c r="J1327" s="236" t="s">
        <v>4</v>
      </c>
      <c r="K1327" s="236" t="s">
        <v>4</v>
      </c>
      <c r="L1327" s="236" t="s">
        <v>4</v>
      </c>
      <c r="M1327" s="236" t="s">
        <v>4</v>
      </c>
      <c r="N1327" s="236" t="s">
        <v>4</v>
      </c>
      <c r="O1327" s="236" t="s">
        <v>4</v>
      </c>
      <c r="P1327" s="236">
        <v>97.02604696925313</v>
      </c>
      <c r="Q1327" s="236">
        <v>97.026049999999998</v>
      </c>
      <c r="R1327" s="236" t="s">
        <v>4</v>
      </c>
      <c r="S1327" s="236" t="s">
        <v>4</v>
      </c>
      <c r="T1327" s="236" t="s">
        <v>4</v>
      </c>
      <c r="U1327" s="236" t="s">
        <v>4</v>
      </c>
      <c r="V1327" s="236" t="s">
        <v>4</v>
      </c>
      <c r="W1327" s="236" t="s">
        <v>4</v>
      </c>
      <c r="X1327" s="291">
        <v>97.02604696925313</v>
      </c>
      <c r="Y1327" s="236">
        <v>97.026049999999998</v>
      </c>
    </row>
    <row r="1328" spans="1:25">
      <c r="A1328" s="32" t="s">
        <v>16</v>
      </c>
      <c r="B1328" s="32" t="s">
        <v>4</v>
      </c>
      <c r="C1328" s="328" t="s">
        <v>1477</v>
      </c>
      <c r="D1328" s="235">
        <v>40</v>
      </c>
      <c r="E1328" s="48" t="s">
        <v>4</v>
      </c>
      <c r="F1328" s="48" t="s">
        <v>1477</v>
      </c>
      <c r="G1328" s="48" t="s">
        <v>1475</v>
      </c>
      <c r="H1328" s="48" t="s">
        <v>1473</v>
      </c>
      <c r="I1328" s="48" t="s">
        <v>1425</v>
      </c>
      <c r="J1328" s="236" t="s">
        <v>4</v>
      </c>
      <c r="K1328" s="236" t="s">
        <v>4</v>
      </c>
      <c r="L1328" s="236" t="s">
        <v>4</v>
      </c>
      <c r="M1328" s="236" t="s">
        <v>4</v>
      </c>
      <c r="N1328" s="236">
        <v>97.02604696925313</v>
      </c>
      <c r="O1328" s="236">
        <v>97.026049999999998</v>
      </c>
      <c r="P1328" s="236" t="s">
        <v>4</v>
      </c>
      <c r="Q1328" s="236" t="s">
        <v>4</v>
      </c>
      <c r="R1328" s="236" t="s">
        <v>4</v>
      </c>
      <c r="S1328" s="236" t="s">
        <v>4</v>
      </c>
      <c r="T1328" s="236" t="s">
        <v>4</v>
      </c>
      <c r="U1328" s="236" t="s">
        <v>4</v>
      </c>
      <c r="V1328" s="236" t="s">
        <v>4</v>
      </c>
      <c r="W1328" s="236" t="s">
        <v>4</v>
      </c>
      <c r="X1328" s="291">
        <v>97.02604696925313</v>
      </c>
      <c r="Y1328" s="236">
        <v>97.026049999999998</v>
      </c>
    </row>
    <row r="1329" spans="1:25">
      <c r="A1329" s="32" t="s">
        <v>19</v>
      </c>
      <c r="B1329" s="32" t="s">
        <v>32</v>
      </c>
      <c r="C1329" s="328" t="s">
        <v>1478</v>
      </c>
      <c r="D1329" s="235">
        <v>15</v>
      </c>
      <c r="E1329" s="48" t="s">
        <v>1478</v>
      </c>
      <c r="F1329" s="48" t="s">
        <v>1477</v>
      </c>
      <c r="G1329" s="48" t="s">
        <v>1475</v>
      </c>
      <c r="H1329" s="48" t="s">
        <v>1473</v>
      </c>
      <c r="I1329" s="48" t="s">
        <v>1425</v>
      </c>
      <c r="J1329" s="236" t="s">
        <v>4</v>
      </c>
      <c r="K1329" s="236" t="s">
        <v>4</v>
      </c>
      <c r="L1329" s="236">
        <v>91.164138592718103</v>
      </c>
      <c r="M1329" s="236">
        <v>91.164140000000003</v>
      </c>
      <c r="N1329" s="236" t="s">
        <v>4</v>
      </c>
      <c r="O1329" s="236" t="s">
        <v>4</v>
      </c>
      <c r="P1329" s="236" t="s">
        <v>4</v>
      </c>
      <c r="Q1329" s="236" t="s">
        <v>4</v>
      </c>
      <c r="R1329" s="236" t="s">
        <v>4</v>
      </c>
      <c r="S1329" s="236" t="s">
        <v>4</v>
      </c>
      <c r="T1329" s="236" t="s">
        <v>4</v>
      </c>
      <c r="U1329" s="236" t="s">
        <v>4</v>
      </c>
      <c r="V1329" s="236" t="s">
        <v>4</v>
      </c>
      <c r="W1329" s="236" t="s">
        <v>4</v>
      </c>
      <c r="X1329" s="291">
        <v>91.164138592718103</v>
      </c>
      <c r="Y1329" s="236">
        <v>91.164140000000003</v>
      </c>
    </row>
    <row r="1330" spans="1:25">
      <c r="A1330" s="32" t="s">
        <v>23</v>
      </c>
      <c r="B1330" s="32" t="s">
        <v>32</v>
      </c>
      <c r="C1330" s="328" t="s">
        <v>1479</v>
      </c>
      <c r="D1330" s="235">
        <v>2.4662099999999998</v>
      </c>
      <c r="E1330" s="48" t="s">
        <v>1478</v>
      </c>
      <c r="F1330" s="48" t="s">
        <v>1477</v>
      </c>
      <c r="G1330" s="48" t="s">
        <v>1475</v>
      </c>
      <c r="H1330" s="48" t="s">
        <v>1473</v>
      </c>
      <c r="I1330" s="48" t="s">
        <v>1425</v>
      </c>
      <c r="J1330" s="236">
        <v>104.25271074991697</v>
      </c>
      <c r="K1330" s="236">
        <v>104.25270999999999</v>
      </c>
      <c r="L1330" s="236" t="s">
        <v>4</v>
      </c>
      <c r="M1330" s="236" t="s">
        <v>4</v>
      </c>
      <c r="N1330" s="236" t="s">
        <v>4</v>
      </c>
      <c r="O1330" s="236" t="s">
        <v>4</v>
      </c>
      <c r="P1330" s="236" t="s">
        <v>4</v>
      </c>
      <c r="Q1330" s="236" t="s">
        <v>4</v>
      </c>
      <c r="R1330" s="236" t="s">
        <v>4</v>
      </c>
      <c r="S1330" s="236" t="s">
        <v>4</v>
      </c>
      <c r="T1330" s="236" t="s">
        <v>4</v>
      </c>
      <c r="U1330" s="236" t="s">
        <v>4</v>
      </c>
      <c r="V1330" s="236" t="s">
        <v>4</v>
      </c>
      <c r="W1330" s="236" t="s">
        <v>4</v>
      </c>
      <c r="X1330" s="291">
        <v>104.25271074991697</v>
      </c>
      <c r="Y1330" s="236">
        <v>104.25270999999999</v>
      </c>
    </row>
    <row r="1331" spans="1:25">
      <c r="A1331" s="32" t="s">
        <v>23</v>
      </c>
      <c r="B1331" s="32" t="s">
        <v>32</v>
      </c>
      <c r="C1331" s="328" t="s">
        <v>1480</v>
      </c>
      <c r="D1331" s="235">
        <v>2.4662099999999998</v>
      </c>
      <c r="E1331" s="48" t="s">
        <v>1478</v>
      </c>
      <c r="F1331" s="48" t="s">
        <v>1477</v>
      </c>
      <c r="G1331" s="48" t="s">
        <v>1475</v>
      </c>
      <c r="H1331" s="48" t="s">
        <v>1473</v>
      </c>
      <c r="I1331" s="48" t="s">
        <v>1425</v>
      </c>
      <c r="J1331" s="236">
        <v>84.899104815332294</v>
      </c>
      <c r="K1331" s="236">
        <v>84.899100000000004</v>
      </c>
      <c r="L1331" s="236" t="s">
        <v>4</v>
      </c>
      <c r="M1331" s="236" t="s">
        <v>4</v>
      </c>
      <c r="N1331" s="236" t="s">
        <v>4</v>
      </c>
      <c r="O1331" s="236" t="s">
        <v>4</v>
      </c>
      <c r="P1331" s="236" t="s">
        <v>4</v>
      </c>
      <c r="Q1331" s="236" t="s">
        <v>4</v>
      </c>
      <c r="R1331" s="236" t="s">
        <v>4</v>
      </c>
      <c r="S1331" s="236" t="s">
        <v>4</v>
      </c>
      <c r="T1331" s="236" t="s">
        <v>4</v>
      </c>
      <c r="U1331" s="236" t="s">
        <v>4</v>
      </c>
      <c r="V1331" s="236" t="s">
        <v>4</v>
      </c>
      <c r="W1331" s="236" t="s">
        <v>4</v>
      </c>
      <c r="X1331" s="291">
        <v>84.899104815332294</v>
      </c>
      <c r="Y1331" s="236">
        <v>84.899100000000004</v>
      </c>
    </row>
    <row r="1332" spans="1:25">
      <c r="A1332" s="32" t="s">
        <v>23</v>
      </c>
      <c r="B1332" s="32" t="s">
        <v>32</v>
      </c>
      <c r="C1332" s="328" t="s">
        <v>1481</v>
      </c>
      <c r="D1332" s="235">
        <v>2.4662099999999998</v>
      </c>
      <c r="E1332" s="48" t="s">
        <v>1478</v>
      </c>
      <c r="F1332" s="48" t="s">
        <v>1477</v>
      </c>
      <c r="G1332" s="48" t="s">
        <v>1475</v>
      </c>
      <c r="H1332" s="48" t="s">
        <v>1473</v>
      </c>
      <c r="I1332" s="48" t="s">
        <v>1425</v>
      </c>
      <c r="J1332" s="236">
        <v>85.601550447170098</v>
      </c>
      <c r="K1332" s="236">
        <v>85.601550000000003</v>
      </c>
      <c r="L1332" s="236" t="s">
        <v>4</v>
      </c>
      <c r="M1332" s="236" t="s">
        <v>4</v>
      </c>
      <c r="N1332" s="236" t="s">
        <v>4</v>
      </c>
      <c r="O1332" s="236" t="s">
        <v>4</v>
      </c>
      <c r="P1332" s="236" t="s">
        <v>4</v>
      </c>
      <c r="Q1332" s="236" t="s">
        <v>4</v>
      </c>
      <c r="R1332" s="236" t="s">
        <v>4</v>
      </c>
      <c r="S1332" s="236" t="s">
        <v>4</v>
      </c>
      <c r="T1332" s="236" t="s">
        <v>4</v>
      </c>
      <c r="U1332" s="236" t="s">
        <v>4</v>
      </c>
      <c r="V1332" s="236" t="s">
        <v>4</v>
      </c>
      <c r="W1332" s="236" t="s">
        <v>4</v>
      </c>
      <c r="X1332" s="291">
        <v>85.601550447170098</v>
      </c>
      <c r="Y1332" s="236">
        <v>85.601550000000003</v>
      </c>
    </row>
    <row r="1333" spans="1:25">
      <c r="A1333" s="32" t="s">
        <v>19</v>
      </c>
      <c r="B1333" s="32" t="s">
        <v>32</v>
      </c>
      <c r="C1333" s="328" t="s">
        <v>1482</v>
      </c>
      <c r="D1333" s="235">
        <v>13</v>
      </c>
      <c r="E1333" s="48" t="s">
        <v>1482</v>
      </c>
      <c r="F1333" s="48" t="s">
        <v>1477</v>
      </c>
      <c r="G1333" s="48" t="s">
        <v>1475</v>
      </c>
      <c r="H1333" s="48" t="s">
        <v>1473</v>
      </c>
      <c r="I1333" s="48" t="s">
        <v>1425</v>
      </c>
      <c r="J1333" s="236" t="s">
        <v>4</v>
      </c>
      <c r="K1333" s="236" t="s">
        <v>4</v>
      </c>
      <c r="L1333" s="236">
        <v>100.82637005648175</v>
      </c>
      <c r="M1333" s="236">
        <v>100.82637</v>
      </c>
      <c r="N1333" s="236" t="s">
        <v>4</v>
      </c>
      <c r="O1333" s="236" t="s">
        <v>4</v>
      </c>
      <c r="P1333" s="236" t="s">
        <v>4</v>
      </c>
      <c r="Q1333" s="236" t="s">
        <v>4</v>
      </c>
      <c r="R1333" s="236" t="s">
        <v>4</v>
      </c>
      <c r="S1333" s="236" t="s">
        <v>4</v>
      </c>
      <c r="T1333" s="236" t="s">
        <v>4</v>
      </c>
      <c r="U1333" s="236" t="s">
        <v>4</v>
      </c>
      <c r="V1333" s="236" t="s">
        <v>4</v>
      </c>
      <c r="W1333" s="236" t="s">
        <v>4</v>
      </c>
      <c r="X1333" s="291">
        <v>100.82637005648175</v>
      </c>
      <c r="Y1333" s="236">
        <v>100.82637</v>
      </c>
    </row>
    <row r="1334" spans="1:25">
      <c r="A1334" s="32" t="s">
        <v>23</v>
      </c>
      <c r="B1334" s="32" t="s">
        <v>32</v>
      </c>
      <c r="C1334" s="328" t="s">
        <v>1483</v>
      </c>
      <c r="D1334" s="235">
        <v>3.60555</v>
      </c>
      <c r="E1334" s="48" t="s">
        <v>1482</v>
      </c>
      <c r="F1334" s="48" t="s">
        <v>1477</v>
      </c>
      <c r="G1334" s="48" t="s">
        <v>1475</v>
      </c>
      <c r="H1334" s="48" t="s">
        <v>1473</v>
      </c>
      <c r="I1334" s="48" t="s">
        <v>1425</v>
      </c>
      <c r="J1334" s="236">
        <v>102.29937999999999</v>
      </c>
      <c r="K1334" s="236">
        <v>102.29938</v>
      </c>
      <c r="L1334" s="236" t="s">
        <v>4</v>
      </c>
      <c r="M1334" s="236" t="s">
        <v>4</v>
      </c>
      <c r="N1334" s="236" t="s">
        <v>4</v>
      </c>
      <c r="O1334" s="236" t="s">
        <v>4</v>
      </c>
      <c r="P1334" s="236" t="s">
        <v>4</v>
      </c>
      <c r="Q1334" s="236" t="s">
        <v>4</v>
      </c>
      <c r="R1334" s="236" t="s">
        <v>4</v>
      </c>
      <c r="S1334" s="236" t="s">
        <v>4</v>
      </c>
      <c r="T1334" s="236" t="s">
        <v>4</v>
      </c>
      <c r="U1334" s="236" t="s">
        <v>4</v>
      </c>
      <c r="V1334" s="236" t="s">
        <v>4</v>
      </c>
      <c r="W1334" s="236" t="s">
        <v>4</v>
      </c>
      <c r="X1334" s="291">
        <v>102.29937999999999</v>
      </c>
      <c r="Y1334" s="236">
        <v>102.29938</v>
      </c>
    </row>
    <row r="1335" spans="1:25">
      <c r="A1335" s="32" t="s">
        <v>23</v>
      </c>
      <c r="B1335" s="32" t="s">
        <v>32</v>
      </c>
      <c r="C1335" s="328" t="s">
        <v>1484</v>
      </c>
      <c r="D1335" s="235">
        <v>3.60555</v>
      </c>
      <c r="E1335" s="48" t="s">
        <v>1482</v>
      </c>
      <c r="F1335" s="48" t="s">
        <v>1477</v>
      </c>
      <c r="G1335" s="48" t="s">
        <v>1475</v>
      </c>
      <c r="H1335" s="48" t="s">
        <v>1473</v>
      </c>
      <c r="I1335" s="48" t="s">
        <v>1425</v>
      </c>
      <c r="J1335" s="236">
        <v>99.374570000000006</v>
      </c>
      <c r="K1335" s="236">
        <v>99.374570000000006</v>
      </c>
      <c r="L1335" s="236" t="s">
        <v>4</v>
      </c>
      <c r="M1335" s="236" t="s">
        <v>4</v>
      </c>
      <c r="N1335" s="236" t="s">
        <v>4</v>
      </c>
      <c r="O1335" s="236" t="s">
        <v>4</v>
      </c>
      <c r="P1335" s="236" t="s">
        <v>4</v>
      </c>
      <c r="Q1335" s="236" t="s">
        <v>4</v>
      </c>
      <c r="R1335" s="236" t="s">
        <v>4</v>
      </c>
      <c r="S1335" s="236" t="s">
        <v>4</v>
      </c>
      <c r="T1335" s="236" t="s">
        <v>4</v>
      </c>
      <c r="U1335" s="236" t="s">
        <v>4</v>
      </c>
      <c r="V1335" s="236" t="s">
        <v>4</v>
      </c>
      <c r="W1335" s="236" t="s">
        <v>4</v>
      </c>
      <c r="X1335" s="291">
        <v>99.374570000000006</v>
      </c>
      <c r="Y1335" s="236">
        <v>99.374570000000006</v>
      </c>
    </row>
    <row r="1336" spans="1:25">
      <c r="A1336" s="32" t="s">
        <v>19</v>
      </c>
      <c r="B1336" s="32" t="s">
        <v>32</v>
      </c>
      <c r="C1336" s="328" t="s">
        <v>1485</v>
      </c>
      <c r="D1336" s="235">
        <v>3</v>
      </c>
      <c r="E1336" s="48" t="s">
        <v>1485</v>
      </c>
      <c r="F1336" s="48" t="s">
        <v>1477</v>
      </c>
      <c r="G1336" s="48" t="s">
        <v>1475</v>
      </c>
      <c r="H1336" s="48" t="s">
        <v>1473</v>
      </c>
      <c r="I1336" s="48" t="s">
        <v>1425</v>
      </c>
      <c r="J1336" s="236" t="s">
        <v>4</v>
      </c>
      <c r="K1336" s="236" t="s">
        <v>4</v>
      </c>
      <c r="L1336" s="236">
        <v>80.616800596970336</v>
      </c>
      <c r="M1336" s="236">
        <v>80.616799999999998</v>
      </c>
      <c r="N1336" s="236" t="s">
        <v>4</v>
      </c>
      <c r="O1336" s="236" t="s">
        <v>4</v>
      </c>
      <c r="P1336" s="236" t="s">
        <v>4</v>
      </c>
      <c r="Q1336" s="236" t="s">
        <v>4</v>
      </c>
      <c r="R1336" s="236" t="s">
        <v>4</v>
      </c>
      <c r="S1336" s="236" t="s">
        <v>4</v>
      </c>
      <c r="T1336" s="236" t="s">
        <v>4</v>
      </c>
      <c r="U1336" s="236" t="s">
        <v>4</v>
      </c>
      <c r="V1336" s="236" t="s">
        <v>4</v>
      </c>
      <c r="W1336" s="236" t="s">
        <v>4</v>
      </c>
      <c r="X1336" s="291">
        <v>80.616800596970336</v>
      </c>
      <c r="Y1336" s="236">
        <v>80.616799999999998</v>
      </c>
    </row>
    <row r="1337" spans="1:25">
      <c r="A1337" s="32" t="s">
        <v>23</v>
      </c>
      <c r="B1337" s="32" t="s">
        <v>32</v>
      </c>
      <c r="C1337" s="328" t="s">
        <v>2212</v>
      </c>
      <c r="D1337" s="235">
        <v>3</v>
      </c>
      <c r="E1337" s="48" t="s">
        <v>1485</v>
      </c>
      <c r="F1337" s="48" t="s">
        <v>1477</v>
      </c>
      <c r="G1337" s="48" t="s">
        <v>1475</v>
      </c>
      <c r="H1337" s="48" t="s">
        <v>1473</v>
      </c>
      <c r="I1337" s="48" t="s">
        <v>1425</v>
      </c>
      <c r="J1337" s="236">
        <v>80.616800596970336</v>
      </c>
      <c r="K1337" s="236">
        <v>80.616799999999998</v>
      </c>
      <c r="L1337" s="236" t="s">
        <v>4</v>
      </c>
      <c r="M1337" s="236" t="s">
        <v>4</v>
      </c>
      <c r="N1337" s="236" t="s">
        <v>4</v>
      </c>
      <c r="O1337" s="236" t="s">
        <v>4</v>
      </c>
      <c r="P1337" s="236" t="s">
        <v>4</v>
      </c>
      <c r="Q1337" s="236" t="s">
        <v>4</v>
      </c>
      <c r="R1337" s="236" t="s">
        <v>4</v>
      </c>
      <c r="S1337" s="236" t="s">
        <v>4</v>
      </c>
      <c r="T1337" s="236" t="s">
        <v>4</v>
      </c>
      <c r="U1337" s="236" t="s">
        <v>4</v>
      </c>
      <c r="V1337" s="236" t="s">
        <v>4</v>
      </c>
      <c r="W1337" s="236" t="s">
        <v>4</v>
      </c>
      <c r="X1337" s="291">
        <v>80.616800596970336</v>
      </c>
      <c r="Y1337" s="236">
        <v>80.616799999999998</v>
      </c>
    </row>
    <row r="1338" spans="1:25">
      <c r="A1338" s="32" t="s">
        <v>19</v>
      </c>
      <c r="B1338" s="32" t="s">
        <v>32</v>
      </c>
      <c r="C1338" s="328" t="s">
        <v>1486</v>
      </c>
      <c r="D1338" s="235">
        <v>9</v>
      </c>
      <c r="E1338" s="48" t="s">
        <v>1486</v>
      </c>
      <c r="F1338" s="48" t="s">
        <v>1477</v>
      </c>
      <c r="G1338" s="48" t="s">
        <v>1475</v>
      </c>
      <c r="H1338" s="48" t="s">
        <v>1473</v>
      </c>
      <c r="I1338" s="48" t="s">
        <v>1425</v>
      </c>
      <c r="J1338" s="236" t="s">
        <v>4</v>
      </c>
      <c r="K1338" s="236" t="s">
        <v>4</v>
      </c>
      <c r="L1338" s="236">
        <v>106.77628748379774</v>
      </c>
      <c r="M1338" s="236">
        <v>106.77629</v>
      </c>
      <c r="N1338" s="236" t="s">
        <v>4</v>
      </c>
      <c r="O1338" s="236" t="s">
        <v>4</v>
      </c>
      <c r="P1338" s="236" t="s">
        <v>4</v>
      </c>
      <c r="Q1338" s="236" t="s">
        <v>4</v>
      </c>
      <c r="R1338" s="236" t="s">
        <v>4</v>
      </c>
      <c r="S1338" s="236" t="s">
        <v>4</v>
      </c>
      <c r="T1338" s="236" t="s">
        <v>4</v>
      </c>
      <c r="U1338" s="236" t="s">
        <v>4</v>
      </c>
      <c r="V1338" s="236" t="s">
        <v>4</v>
      </c>
      <c r="W1338" s="236" t="s">
        <v>4</v>
      </c>
      <c r="X1338" s="291">
        <v>106.77628748379774</v>
      </c>
      <c r="Y1338" s="236">
        <v>106.77629</v>
      </c>
    </row>
    <row r="1339" spans="1:25">
      <c r="A1339" s="32" t="s">
        <v>23</v>
      </c>
      <c r="B1339" s="32" t="s">
        <v>32</v>
      </c>
      <c r="C1339" s="328" t="s">
        <v>1487</v>
      </c>
      <c r="D1339" s="235">
        <v>9</v>
      </c>
      <c r="E1339" s="48" t="s">
        <v>1486</v>
      </c>
      <c r="F1339" s="48" t="s">
        <v>1477</v>
      </c>
      <c r="G1339" s="48" t="s">
        <v>1475</v>
      </c>
      <c r="H1339" s="48" t="s">
        <v>1473</v>
      </c>
      <c r="I1339" s="48" t="s">
        <v>1425</v>
      </c>
      <c r="J1339" s="236">
        <v>106.77628748379774</v>
      </c>
      <c r="K1339" s="236">
        <v>106.77629</v>
      </c>
      <c r="L1339" s="236" t="s">
        <v>4</v>
      </c>
      <c r="M1339" s="236" t="s">
        <v>4</v>
      </c>
      <c r="N1339" s="236" t="s">
        <v>4</v>
      </c>
      <c r="O1339" s="236" t="s">
        <v>4</v>
      </c>
      <c r="P1339" s="236" t="s">
        <v>4</v>
      </c>
      <c r="Q1339" s="236" t="s">
        <v>4</v>
      </c>
      <c r="R1339" s="236" t="s">
        <v>4</v>
      </c>
      <c r="S1339" s="236" t="s">
        <v>4</v>
      </c>
      <c r="T1339" s="236" t="s">
        <v>4</v>
      </c>
      <c r="U1339" s="236" t="s">
        <v>4</v>
      </c>
      <c r="V1339" s="236" t="s">
        <v>4</v>
      </c>
      <c r="W1339" s="236" t="s">
        <v>4</v>
      </c>
      <c r="X1339" s="291">
        <v>106.77628748379774</v>
      </c>
      <c r="Y1339" s="236">
        <v>106.77629</v>
      </c>
    </row>
    <row r="1340" spans="1:25">
      <c r="A1340" s="32" t="s">
        <v>13</v>
      </c>
      <c r="B1340" s="32" t="s">
        <v>4</v>
      </c>
      <c r="C1340" s="328" t="s">
        <v>1488</v>
      </c>
      <c r="D1340" s="235">
        <v>21</v>
      </c>
      <c r="E1340" s="48" t="s">
        <v>4</v>
      </c>
      <c r="F1340" s="48" t="s">
        <v>4</v>
      </c>
      <c r="G1340" s="48" t="s">
        <v>1488</v>
      </c>
      <c r="H1340" s="48" t="s">
        <v>1473</v>
      </c>
      <c r="I1340" s="48" t="s">
        <v>1425</v>
      </c>
      <c r="J1340" s="236" t="s">
        <v>4</v>
      </c>
      <c r="K1340" s="236" t="s">
        <v>4</v>
      </c>
      <c r="L1340" s="236" t="s">
        <v>4</v>
      </c>
      <c r="M1340" s="236" t="s">
        <v>4</v>
      </c>
      <c r="N1340" s="236" t="s">
        <v>4</v>
      </c>
      <c r="O1340" s="236" t="s">
        <v>4</v>
      </c>
      <c r="P1340" s="236">
        <v>160.83028048516013</v>
      </c>
      <c r="Q1340" s="236">
        <v>160.83027999999999</v>
      </c>
      <c r="R1340" s="236" t="s">
        <v>4</v>
      </c>
      <c r="S1340" s="236" t="s">
        <v>4</v>
      </c>
      <c r="T1340" s="236" t="s">
        <v>4</v>
      </c>
      <c r="U1340" s="236" t="s">
        <v>4</v>
      </c>
      <c r="V1340" s="236" t="s">
        <v>4</v>
      </c>
      <c r="W1340" s="236" t="s">
        <v>4</v>
      </c>
      <c r="X1340" s="291">
        <v>160.83028048516013</v>
      </c>
      <c r="Y1340" s="236">
        <v>160.83027999999999</v>
      </c>
    </row>
    <row r="1341" spans="1:25">
      <c r="A1341" s="32" t="s">
        <v>16</v>
      </c>
      <c r="B1341" s="32" t="s">
        <v>4</v>
      </c>
      <c r="C1341" s="328" t="s">
        <v>1490</v>
      </c>
      <c r="D1341" s="235">
        <v>8</v>
      </c>
      <c r="E1341" s="48" t="s">
        <v>4</v>
      </c>
      <c r="F1341" s="48" t="s">
        <v>1490</v>
      </c>
      <c r="G1341" s="48" t="s">
        <v>1488</v>
      </c>
      <c r="H1341" s="48" t="s">
        <v>1473</v>
      </c>
      <c r="I1341" s="48" t="s">
        <v>1425</v>
      </c>
      <c r="J1341" s="236" t="s">
        <v>4</v>
      </c>
      <c r="K1341" s="236" t="s">
        <v>4</v>
      </c>
      <c r="L1341" s="236" t="s">
        <v>4</v>
      </c>
      <c r="M1341" s="236" t="s">
        <v>4</v>
      </c>
      <c r="N1341" s="236">
        <v>103.49926818437338</v>
      </c>
      <c r="O1341" s="236">
        <v>103.49927</v>
      </c>
      <c r="P1341" s="236" t="s">
        <v>4</v>
      </c>
      <c r="Q1341" s="236" t="s">
        <v>4</v>
      </c>
      <c r="R1341" s="236" t="s">
        <v>4</v>
      </c>
      <c r="S1341" s="236" t="s">
        <v>4</v>
      </c>
      <c r="T1341" s="236" t="s">
        <v>4</v>
      </c>
      <c r="U1341" s="236" t="s">
        <v>4</v>
      </c>
      <c r="V1341" s="236" t="s">
        <v>4</v>
      </c>
      <c r="W1341" s="236" t="s">
        <v>4</v>
      </c>
      <c r="X1341" s="291">
        <v>103.49926818437338</v>
      </c>
      <c r="Y1341" s="236">
        <v>103.49927</v>
      </c>
    </row>
    <row r="1342" spans="1:25">
      <c r="A1342" s="32" t="s">
        <v>19</v>
      </c>
      <c r="B1342" s="32" t="s">
        <v>32</v>
      </c>
      <c r="C1342" s="328" t="s">
        <v>1492</v>
      </c>
      <c r="D1342" s="235">
        <v>5</v>
      </c>
      <c r="E1342" s="48" t="s">
        <v>1492</v>
      </c>
      <c r="F1342" s="48" t="s">
        <v>1490</v>
      </c>
      <c r="G1342" s="48" t="s">
        <v>1488</v>
      </c>
      <c r="H1342" s="48" t="s">
        <v>1473</v>
      </c>
      <c r="I1342" s="48" t="s">
        <v>1425</v>
      </c>
      <c r="J1342" s="236" t="s">
        <v>4</v>
      </c>
      <c r="K1342" s="236" t="s">
        <v>4</v>
      </c>
      <c r="L1342" s="236">
        <v>106.81654344337811</v>
      </c>
      <c r="M1342" s="236">
        <v>106.81654</v>
      </c>
      <c r="N1342" s="236" t="s">
        <v>4</v>
      </c>
      <c r="O1342" s="236" t="s">
        <v>4</v>
      </c>
      <c r="P1342" s="236" t="s">
        <v>4</v>
      </c>
      <c r="Q1342" s="236" t="s">
        <v>4</v>
      </c>
      <c r="R1342" s="236" t="s">
        <v>4</v>
      </c>
      <c r="S1342" s="236" t="s">
        <v>4</v>
      </c>
      <c r="T1342" s="236" t="s">
        <v>4</v>
      </c>
      <c r="U1342" s="236" t="s">
        <v>4</v>
      </c>
      <c r="V1342" s="236" t="s">
        <v>4</v>
      </c>
      <c r="W1342" s="236" t="s">
        <v>4</v>
      </c>
      <c r="X1342" s="291">
        <v>106.81654344337811</v>
      </c>
      <c r="Y1342" s="236">
        <v>106.81654</v>
      </c>
    </row>
    <row r="1343" spans="1:25">
      <c r="A1343" s="32" t="s">
        <v>23</v>
      </c>
      <c r="B1343" s="32" t="s">
        <v>32</v>
      </c>
      <c r="C1343" s="328" t="s">
        <v>1493</v>
      </c>
      <c r="D1343" s="235">
        <v>1.7099800000000001</v>
      </c>
      <c r="E1343" s="48" t="s">
        <v>1492</v>
      </c>
      <c r="F1343" s="48" t="s">
        <v>1490</v>
      </c>
      <c r="G1343" s="48" t="s">
        <v>1488</v>
      </c>
      <c r="H1343" s="48" t="s">
        <v>1473</v>
      </c>
      <c r="I1343" s="48" t="s">
        <v>1425</v>
      </c>
      <c r="J1343" s="236">
        <v>199.93333000000001</v>
      </c>
      <c r="K1343" s="236">
        <v>199.93333000000001</v>
      </c>
      <c r="L1343" s="236" t="s">
        <v>4</v>
      </c>
      <c r="M1343" s="236" t="s">
        <v>4</v>
      </c>
      <c r="N1343" s="236" t="s">
        <v>4</v>
      </c>
      <c r="O1343" s="236" t="s">
        <v>4</v>
      </c>
      <c r="P1343" s="236" t="s">
        <v>4</v>
      </c>
      <c r="Q1343" s="236" t="s">
        <v>4</v>
      </c>
      <c r="R1343" s="236" t="s">
        <v>4</v>
      </c>
      <c r="S1343" s="236" t="s">
        <v>4</v>
      </c>
      <c r="T1343" s="236" t="s">
        <v>4</v>
      </c>
      <c r="U1343" s="236" t="s">
        <v>4</v>
      </c>
      <c r="V1343" s="236" t="s">
        <v>4</v>
      </c>
      <c r="W1343" s="236" t="s">
        <v>4</v>
      </c>
      <c r="X1343" s="291">
        <v>199.93333000000001</v>
      </c>
      <c r="Y1343" s="236">
        <v>199.93333000000001</v>
      </c>
    </row>
    <row r="1344" spans="1:25">
      <c r="A1344" s="32" t="s">
        <v>23</v>
      </c>
      <c r="B1344" s="32" t="s">
        <v>32</v>
      </c>
      <c r="C1344" s="328" t="s">
        <v>1494</v>
      </c>
      <c r="D1344" s="235">
        <v>1.7099800000000001</v>
      </c>
      <c r="E1344" s="48" t="s">
        <v>1492</v>
      </c>
      <c r="F1344" s="48" t="s">
        <v>1490</v>
      </c>
      <c r="G1344" s="48" t="s">
        <v>1488</v>
      </c>
      <c r="H1344" s="48" t="s">
        <v>1473</v>
      </c>
      <c r="I1344" s="48" t="s">
        <v>1425</v>
      </c>
      <c r="J1344" s="236">
        <v>104.73684</v>
      </c>
      <c r="K1344" s="236">
        <v>104.73684</v>
      </c>
      <c r="L1344" s="236" t="s">
        <v>4</v>
      </c>
      <c r="M1344" s="236" t="s">
        <v>4</v>
      </c>
      <c r="N1344" s="236" t="s">
        <v>4</v>
      </c>
      <c r="O1344" s="236" t="s">
        <v>4</v>
      </c>
      <c r="P1344" s="236" t="s">
        <v>4</v>
      </c>
      <c r="Q1344" s="236" t="s">
        <v>4</v>
      </c>
      <c r="R1344" s="236" t="s">
        <v>4</v>
      </c>
      <c r="S1344" s="236" t="s">
        <v>4</v>
      </c>
      <c r="T1344" s="236" t="s">
        <v>4</v>
      </c>
      <c r="U1344" s="236" t="s">
        <v>4</v>
      </c>
      <c r="V1344" s="236" t="s">
        <v>4</v>
      </c>
      <c r="W1344" s="236" t="s">
        <v>4</v>
      </c>
      <c r="X1344" s="291">
        <v>104.73684</v>
      </c>
      <c r="Y1344" s="236">
        <v>104.73684</v>
      </c>
    </row>
    <row r="1345" spans="1:25">
      <c r="A1345" s="32" t="s">
        <v>23</v>
      </c>
      <c r="B1345" s="32" t="s">
        <v>32</v>
      </c>
      <c r="C1345" s="328" t="s">
        <v>1495</v>
      </c>
      <c r="D1345" s="235">
        <v>1.7099800000000001</v>
      </c>
      <c r="E1345" s="48" t="s">
        <v>1492</v>
      </c>
      <c r="F1345" s="48" t="s">
        <v>1490</v>
      </c>
      <c r="G1345" s="48" t="s">
        <v>1488</v>
      </c>
      <c r="H1345" s="48" t="s">
        <v>1473</v>
      </c>
      <c r="I1345" s="48" t="s">
        <v>1425</v>
      </c>
      <c r="J1345" s="236">
        <v>58.201059999999998</v>
      </c>
      <c r="K1345" s="236">
        <v>58.201059999999998</v>
      </c>
      <c r="L1345" s="236" t="s">
        <v>4</v>
      </c>
      <c r="M1345" s="236" t="s">
        <v>4</v>
      </c>
      <c r="N1345" s="236" t="s">
        <v>4</v>
      </c>
      <c r="O1345" s="236" t="s">
        <v>4</v>
      </c>
      <c r="P1345" s="236" t="s">
        <v>4</v>
      </c>
      <c r="Q1345" s="236" t="s">
        <v>4</v>
      </c>
      <c r="R1345" s="236" t="s">
        <v>4</v>
      </c>
      <c r="S1345" s="236" t="s">
        <v>4</v>
      </c>
      <c r="T1345" s="236" t="s">
        <v>4</v>
      </c>
      <c r="U1345" s="236" t="s">
        <v>4</v>
      </c>
      <c r="V1345" s="236" t="s">
        <v>4</v>
      </c>
      <c r="W1345" s="236" t="s">
        <v>4</v>
      </c>
      <c r="X1345" s="291">
        <v>58.201059999999998</v>
      </c>
      <c r="Y1345" s="236">
        <v>58.201059999999998</v>
      </c>
    </row>
    <row r="1346" spans="1:25">
      <c r="A1346" s="32" t="s">
        <v>19</v>
      </c>
      <c r="B1346" s="32" t="s">
        <v>32</v>
      </c>
      <c r="C1346" s="328" t="s">
        <v>1496</v>
      </c>
      <c r="D1346" s="235">
        <v>3</v>
      </c>
      <c r="E1346" s="48" t="s">
        <v>1496</v>
      </c>
      <c r="F1346" s="48" t="s">
        <v>1490</v>
      </c>
      <c r="G1346" s="48" t="s">
        <v>1488</v>
      </c>
      <c r="H1346" s="48" t="s">
        <v>1473</v>
      </c>
      <c r="I1346" s="48" t="s">
        <v>1425</v>
      </c>
      <c r="J1346" s="236" t="s">
        <v>4</v>
      </c>
      <c r="K1346" s="236" t="s">
        <v>4</v>
      </c>
      <c r="L1346" s="236">
        <v>97.970476086032164</v>
      </c>
      <c r="M1346" s="236">
        <v>97.970479999999995</v>
      </c>
      <c r="N1346" s="236" t="s">
        <v>4</v>
      </c>
      <c r="O1346" s="236" t="s">
        <v>4</v>
      </c>
      <c r="P1346" s="236" t="s">
        <v>4</v>
      </c>
      <c r="Q1346" s="236" t="s">
        <v>4</v>
      </c>
      <c r="R1346" s="236" t="s">
        <v>4</v>
      </c>
      <c r="S1346" s="236" t="s">
        <v>4</v>
      </c>
      <c r="T1346" s="236" t="s">
        <v>4</v>
      </c>
      <c r="U1346" s="236" t="s">
        <v>4</v>
      </c>
      <c r="V1346" s="236" t="s">
        <v>4</v>
      </c>
      <c r="W1346" s="236" t="s">
        <v>4</v>
      </c>
      <c r="X1346" s="291">
        <v>97.970476086032164</v>
      </c>
      <c r="Y1346" s="236">
        <v>97.970479999999995</v>
      </c>
    </row>
    <row r="1347" spans="1:25">
      <c r="A1347" s="32" t="s">
        <v>23</v>
      </c>
      <c r="B1347" s="32" t="s">
        <v>32</v>
      </c>
      <c r="C1347" s="328" t="s">
        <v>1497</v>
      </c>
      <c r="D1347" s="235">
        <v>1.7320500000000001</v>
      </c>
      <c r="E1347" s="48" t="s">
        <v>1496</v>
      </c>
      <c r="F1347" s="48" t="s">
        <v>1490</v>
      </c>
      <c r="G1347" s="48" t="s">
        <v>1488</v>
      </c>
      <c r="H1347" s="48" t="s">
        <v>1473</v>
      </c>
      <c r="I1347" s="48" t="s">
        <v>1425</v>
      </c>
      <c r="J1347" s="236">
        <v>89.583330000000004</v>
      </c>
      <c r="K1347" s="236">
        <v>89.583330000000004</v>
      </c>
      <c r="L1347" s="236" t="s">
        <v>4</v>
      </c>
      <c r="M1347" s="236" t="s">
        <v>4</v>
      </c>
      <c r="N1347" s="236" t="s">
        <v>4</v>
      </c>
      <c r="O1347" s="236" t="s">
        <v>4</v>
      </c>
      <c r="P1347" s="236" t="s">
        <v>4</v>
      </c>
      <c r="Q1347" s="236" t="s">
        <v>4</v>
      </c>
      <c r="R1347" s="236" t="s">
        <v>4</v>
      </c>
      <c r="S1347" s="236" t="s">
        <v>4</v>
      </c>
      <c r="T1347" s="236" t="s">
        <v>4</v>
      </c>
      <c r="U1347" s="236" t="s">
        <v>4</v>
      </c>
      <c r="V1347" s="236" t="s">
        <v>4</v>
      </c>
      <c r="W1347" s="236" t="s">
        <v>4</v>
      </c>
      <c r="X1347" s="291">
        <v>89.583330000000004</v>
      </c>
      <c r="Y1347" s="236">
        <v>89.583330000000004</v>
      </c>
    </row>
    <row r="1348" spans="1:25">
      <c r="A1348" s="32" t="s">
        <v>23</v>
      </c>
      <c r="B1348" s="32" t="s">
        <v>32</v>
      </c>
      <c r="C1348" s="328" t="s">
        <v>1498</v>
      </c>
      <c r="D1348" s="235">
        <v>1.7320500000000001</v>
      </c>
      <c r="E1348" s="48" t="s">
        <v>1496</v>
      </c>
      <c r="F1348" s="48" t="s">
        <v>1490</v>
      </c>
      <c r="G1348" s="48" t="s">
        <v>1488</v>
      </c>
      <c r="H1348" s="48" t="s">
        <v>1473</v>
      </c>
      <c r="I1348" s="48" t="s">
        <v>1425</v>
      </c>
      <c r="J1348" s="236">
        <v>107.14286</v>
      </c>
      <c r="K1348" s="236">
        <v>107.14286</v>
      </c>
      <c r="L1348" s="236" t="s">
        <v>4</v>
      </c>
      <c r="M1348" s="236" t="s">
        <v>4</v>
      </c>
      <c r="N1348" s="236" t="s">
        <v>4</v>
      </c>
      <c r="O1348" s="236" t="s">
        <v>4</v>
      </c>
      <c r="P1348" s="236" t="s">
        <v>4</v>
      </c>
      <c r="Q1348" s="236" t="s">
        <v>4</v>
      </c>
      <c r="R1348" s="236" t="s">
        <v>4</v>
      </c>
      <c r="S1348" s="236" t="s">
        <v>4</v>
      </c>
      <c r="T1348" s="236" t="s">
        <v>4</v>
      </c>
      <c r="U1348" s="236" t="s">
        <v>4</v>
      </c>
      <c r="V1348" s="236" t="s">
        <v>4</v>
      </c>
      <c r="W1348" s="236" t="s">
        <v>4</v>
      </c>
      <c r="X1348" s="291">
        <v>107.14286</v>
      </c>
      <c r="Y1348" s="236">
        <v>107.14286</v>
      </c>
    </row>
    <row r="1349" spans="1:25">
      <c r="A1349" s="32" t="s">
        <v>16</v>
      </c>
      <c r="B1349" s="32" t="s">
        <v>4</v>
      </c>
      <c r="C1349" s="328" t="s">
        <v>1499</v>
      </c>
      <c r="D1349" s="235">
        <v>13</v>
      </c>
      <c r="E1349" s="48" t="s">
        <v>4</v>
      </c>
      <c r="F1349" s="48" t="s">
        <v>1499</v>
      </c>
      <c r="G1349" s="48" t="s">
        <v>1488</v>
      </c>
      <c r="H1349" s="48" t="s">
        <v>1473</v>
      </c>
      <c r="I1349" s="48" t="s">
        <v>1425</v>
      </c>
      <c r="J1349" s="236" t="s">
        <v>4</v>
      </c>
      <c r="K1349" s="236" t="s">
        <v>4</v>
      </c>
      <c r="L1349" s="236" t="s">
        <v>4</v>
      </c>
      <c r="M1349" s="236" t="s">
        <v>4</v>
      </c>
      <c r="N1349" s="236">
        <v>196.11090343949047</v>
      </c>
      <c r="O1349" s="236">
        <v>196.11089999999999</v>
      </c>
      <c r="P1349" s="236" t="s">
        <v>4</v>
      </c>
      <c r="Q1349" s="236" t="s">
        <v>4</v>
      </c>
      <c r="R1349" s="236" t="s">
        <v>4</v>
      </c>
      <c r="S1349" s="236" t="s">
        <v>4</v>
      </c>
      <c r="T1349" s="236" t="s">
        <v>4</v>
      </c>
      <c r="U1349" s="236" t="s">
        <v>4</v>
      </c>
      <c r="V1349" s="236" t="s">
        <v>4</v>
      </c>
      <c r="W1349" s="236" t="s">
        <v>4</v>
      </c>
      <c r="X1349" s="291">
        <v>196.11090343949047</v>
      </c>
      <c r="Y1349" s="236">
        <v>196.11089999999999</v>
      </c>
    </row>
    <row r="1350" spans="1:25">
      <c r="A1350" s="32" t="s">
        <v>19</v>
      </c>
      <c r="B1350" s="32" t="s">
        <v>32</v>
      </c>
      <c r="C1350" s="328" t="s">
        <v>1501</v>
      </c>
      <c r="D1350" s="235">
        <v>13</v>
      </c>
      <c r="E1350" s="48" t="s">
        <v>1501</v>
      </c>
      <c r="F1350" s="48" t="s">
        <v>1499</v>
      </c>
      <c r="G1350" s="48" t="s">
        <v>1488</v>
      </c>
      <c r="H1350" s="48" t="s">
        <v>1473</v>
      </c>
      <c r="I1350" s="48" t="s">
        <v>1425</v>
      </c>
      <c r="J1350" s="236" t="s">
        <v>4</v>
      </c>
      <c r="K1350" s="236" t="s">
        <v>4</v>
      </c>
      <c r="L1350" s="236">
        <v>196.11090343949047</v>
      </c>
      <c r="M1350" s="236">
        <v>196.11089999999999</v>
      </c>
      <c r="N1350" s="236" t="s">
        <v>4</v>
      </c>
      <c r="O1350" s="236" t="s">
        <v>4</v>
      </c>
      <c r="P1350" s="236" t="s">
        <v>4</v>
      </c>
      <c r="Q1350" s="236" t="s">
        <v>4</v>
      </c>
      <c r="R1350" s="236" t="s">
        <v>4</v>
      </c>
      <c r="S1350" s="236" t="s">
        <v>4</v>
      </c>
      <c r="T1350" s="236" t="s">
        <v>4</v>
      </c>
      <c r="U1350" s="236" t="s">
        <v>4</v>
      </c>
      <c r="V1350" s="236" t="s">
        <v>4</v>
      </c>
      <c r="W1350" s="236" t="s">
        <v>4</v>
      </c>
      <c r="X1350" s="291">
        <v>196.11090343949047</v>
      </c>
      <c r="Y1350" s="236">
        <v>196.11089999999999</v>
      </c>
    </row>
    <row r="1351" spans="1:25">
      <c r="A1351" s="32" t="s">
        <v>23</v>
      </c>
      <c r="B1351" s="32" t="s">
        <v>32</v>
      </c>
      <c r="C1351" s="328" t="s">
        <v>1502</v>
      </c>
      <c r="D1351" s="235">
        <v>13</v>
      </c>
      <c r="E1351" s="48" t="s">
        <v>1501</v>
      </c>
      <c r="F1351" s="48" t="s">
        <v>1499</v>
      </c>
      <c r="G1351" s="48" t="s">
        <v>1488</v>
      </c>
      <c r="H1351" s="48" t="s">
        <v>1473</v>
      </c>
      <c r="I1351" s="48" t="s">
        <v>1425</v>
      </c>
      <c r="J1351" s="236">
        <v>196.11090343949047</v>
      </c>
      <c r="K1351" s="236">
        <v>196.11089999999999</v>
      </c>
      <c r="L1351" s="236" t="s">
        <v>4</v>
      </c>
      <c r="M1351" s="236" t="s">
        <v>4</v>
      </c>
      <c r="N1351" s="236" t="s">
        <v>4</v>
      </c>
      <c r="O1351" s="236" t="s">
        <v>4</v>
      </c>
      <c r="P1351" s="236" t="s">
        <v>4</v>
      </c>
      <c r="Q1351" s="236" t="s">
        <v>4</v>
      </c>
      <c r="R1351" s="236" t="s">
        <v>4</v>
      </c>
      <c r="S1351" s="236" t="s">
        <v>4</v>
      </c>
      <c r="T1351" s="236" t="s">
        <v>4</v>
      </c>
      <c r="U1351" s="236" t="s">
        <v>4</v>
      </c>
      <c r="V1351" s="236" t="s">
        <v>4</v>
      </c>
      <c r="W1351" s="236" t="s">
        <v>4</v>
      </c>
      <c r="X1351" s="291">
        <v>196.11090343949047</v>
      </c>
      <c r="Y1351" s="236">
        <v>196.11089999999999</v>
      </c>
    </row>
    <row r="1352" spans="1:25">
      <c r="A1352" s="32" t="s">
        <v>13</v>
      </c>
      <c r="B1352" s="32" t="s">
        <v>4</v>
      </c>
      <c r="C1352" s="328" t="s">
        <v>1503</v>
      </c>
      <c r="D1352" s="235">
        <v>19</v>
      </c>
      <c r="E1352" s="48" t="s">
        <v>4</v>
      </c>
      <c r="F1352" s="48" t="s">
        <v>4</v>
      </c>
      <c r="G1352" s="48" t="s">
        <v>1503</v>
      </c>
      <c r="H1352" s="48" t="s">
        <v>1473</v>
      </c>
      <c r="I1352" s="48" t="s">
        <v>1425</v>
      </c>
      <c r="J1352" s="236" t="s">
        <v>4</v>
      </c>
      <c r="K1352" s="236" t="s">
        <v>4</v>
      </c>
      <c r="L1352" s="236" t="s">
        <v>4</v>
      </c>
      <c r="M1352" s="236" t="s">
        <v>4</v>
      </c>
      <c r="N1352" s="236" t="s">
        <v>4</v>
      </c>
      <c r="O1352" s="236" t="s">
        <v>4</v>
      </c>
      <c r="P1352" s="236">
        <v>126.53042810183051</v>
      </c>
      <c r="Q1352" s="236">
        <v>126.53043</v>
      </c>
      <c r="R1352" s="236" t="s">
        <v>4</v>
      </c>
      <c r="S1352" s="236" t="s">
        <v>4</v>
      </c>
      <c r="T1352" s="236" t="s">
        <v>4</v>
      </c>
      <c r="U1352" s="236" t="s">
        <v>4</v>
      </c>
      <c r="V1352" s="236" t="s">
        <v>4</v>
      </c>
      <c r="W1352" s="236" t="s">
        <v>4</v>
      </c>
      <c r="X1352" s="291">
        <v>126.53042810183051</v>
      </c>
      <c r="Y1352" s="236">
        <v>126.53043</v>
      </c>
    </row>
    <row r="1353" spans="1:25">
      <c r="A1353" s="32" t="s">
        <v>16</v>
      </c>
      <c r="B1353" s="32" t="s">
        <v>4</v>
      </c>
      <c r="C1353" s="328" t="s">
        <v>1505</v>
      </c>
      <c r="D1353" s="235">
        <v>13</v>
      </c>
      <c r="E1353" s="48" t="s">
        <v>4</v>
      </c>
      <c r="F1353" s="48" t="s">
        <v>1505</v>
      </c>
      <c r="G1353" s="48" t="s">
        <v>1503</v>
      </c>
      <c r="H1353" s="48" t="s">
        <v>1473</v>
      </c>
      <c r="I1353" s="48" t="s">
        <v>1425</v>
      </c>
      <c r="J1353" s="236" t="s">
        <v>4</v>
      </c>
      <c r="K1353" s="236" t="s">
        <v>4</v>
      </c>
      <c r="L1353" s="236" t="s">
        <v>4</v>
      </c>
      <c r="M1353" s="236" t="s">
        <v>4</v>
      </c>
      <c r="N1353" s="236">
        <v>138.77524107190609</v>
      </c>
      <c r="O1353" s="236">
        <v>138.77524</v>
      </c>
      <c r="P1353" s="236" t="s">
        <v>4</v>
      </c>
      <c r="Q1353" s="236" t="s">
        <v>4</v>
      </c>
      <c r="R1353" s="236" t="s">
        <v>4</v>
      </c>
      <c r="S1353" s="236" t="s">
        <v>4</v>
      </c>
      <c r="T1353" s="236" t="s">
        <v>4</v>
      </c>
      <c r="U1353" s="236" t="s">
        <v>4</v>
      </c>
      <c r="V1353" s="236" t="s">
        <v>4</v>
      </c>
      <c r="W1353" s="236" t="s">
        <v>4</v>
      </c>
      <c r="X1353" s="291">
        <v>138.77524107190609</v>
      </c>
      <c r="Y1353" s="236">
        <v>138.77524</v>
      </c>
    </row>
    <row r="1354" spans="1:25">
      <c r="A1354" s="32" t="s">
        <v>19</v>
      </c>
      <c r="B1354" s="32" t="s">
        <v>32</v>
      </c>
      <c r="C1354" s="328" t="s">
        <v>1507</v>
      </c>
      <c r="D1354" s="235">
        <v>13</v>
      </c>
      <c r="E1354" s="48" t="s">
        <v>1507</v>
      </c>
      <c r="F1354" s="48" t="s">
        <v>1505</v>
      </c>
      <c r="G1354" s="48" t="s">
        <v>1503</v>
      </c>
      <c r="H1354" s="48" t="s">
        <v>1473</v>
      </c>
      <c r="I1354" s="48" t="s">
        <v>1425</v>
      </c>
      <c r="J1354" s="236" t="s">
        <v>4</v>
      </c>
      <c r="K1354" s="236" t="s">
        <v>4</v>
      </c>
      <c r="L1354" s="236">
        <v>138.77524107190609</v>
      </c>
      <c r="M1354" s="236">
        <v>138.77524</v>
      </c>
      <c r="N1354" s="236" t="s">
        <v>4</v>
      </c>
      <c r="O1354" s="236" t="s">
        <v>4</v>
      </c>
      <c r="P1354" s="236" t="s">
        <v>4</v>
      </c>
      <c r="Q1354" s="236" t="s">
        <v>4</v>
      </c>
      <c r="R1354" s="236" t="s">
        <v>4</v>
      </c>
      <c r="S1354" s="236" t="s">
        <v>4</v>
      </c>
      <c r="T1354" s="236" t="s">
        <v>4</v>
      </c>
      <c r="U1354" s="236" t="s">
        <v>4</v>
      </c>
      <c r="V1354" s="236" t="s">
        <v>4</v>
      </c>
      <c r="W1354" s="236" t="s">
        <v>4</v>
      </c>
      <c r="X1354" s="291">
        <v>138.77524107190609</v>
      </c>
      <c r="Y1354" s="236">
        <v>138.77524</v>
      </c>
    </row>
    <row r="1355" spans="1:25">
      <c r="A1355" s="32" t="s">
        <v>23</v>
      </c>
      <c r="B1355" s="32" t="s">
        <v>32</v>
      </c>
      <c r="C1355" s="328" t="s">
        <v>1508</v>
      </c>
      <c r="D1355" s="235">
        <v>2.3513299999999999</v>
      </c>
      <c r="E1355" s="48" t="s">
        <v>1507</v>
      </c>
      <c r="F1355" s="48" t="s">
        <v>1505</v>
      </c>
      <c r="G1355" s="48" t="s">
        <v>1503</v>
      </c>
      <c r="H1355" s="48" t="s">
        <v>1473</v>
      </c>
      <c r="I1355" s="48" t="s">
        <v>1425</v>
      </c>
      <c r="J1355" s="236">
        <v>150</v>
      </c>
      <c r="K1355" s="236">
        <v>150</v>
      </c>
      <c r="L1355" s="236" t="s">
        <v>4</v>
      </c>
      <c r="M1355" s="236" t="s">
        <v>4</v>
      </c>
      <c r="N1355" s="236" t="s">
        <v>4</v>
      </c>
      <c r="O1355" s="236" t="s">
        <v>4</v>
      </c>
      <c r="P1355" s="236" t="s">
        <v>4</v>
      </c>
      <c r="Q1355" s="236" t="s">
        <v>4</v>
      </c>
      <c r="R1355" s="236" t="s">
        <v>4</v>
      </c>
      <c r="S1355" s="236" t="s">
        <v>4</v>
      </c>
      <c r="T1355" s="236" t="s">
        <v>4</v>
      </c>
      <c r="U1355" s="236" t="s">
        <v>4</v>
      </c>
      <c r="V1355" s="236" t="s">
        <v>4</v>
      </c>
      <c r="W1355" s="236" t="s">
        <v>4</v>
      </c>
      <c r="X1355" s="291">
        <v>150</v>
      </c>
      <c r="Y1355" s="236">
        <v>150</v>
      </c>
    </row>
    <row r="1356" spans="1:25">
      <c r="A1356" s="32" t="s">
        <v>23</v>
      </c>
      <c r="B1356" s="32" t="s">
        <v>32</v>
      </c>
      <c r="C1356" s="328" t="s">
        <v>1509</v>
      </c>
      <c r="D1356" s="235">
        <v>2.3513299999999999</v>
      </c>
      <c r="E1356" s="48" t="s">
        <v>1507</v>
      </c>
      <c r="F1356" s="48" t="s">
        <v>1505</v>
      </c>
      <c r="G1356" s="48" t="s">
        <v>1503</v>
      </c>
      <c r="H1356" s="48" t="s">
        <v>1473</v>
      </c>
      <c r="I1356" s="48" t="s">
        <v>1425</v>
      </c>
      <c r="J1356" s="236">
        <v>166.66666249999997</v>
      </c>
      <c r="K1356" s="236">
        <v>166.66666000000001</v>
      </c>
      <c r="L1356" s="236" t="s">
        <v>4</v>
      </c>
      <c r="M1356" s="236" t="s">
        <v>4</v>
      </c>
      <c r="N1356" s="236" t="s">
        <v>4</v>
      </c>
      <c r="O1356" s="236" t="s">
        <v>4</v>
      </c>
      <c r="P1356" s="236" t="s">
        <v>4</v>
      </c>
      <c r="Q1356" s="236" t="s">
        <v>4</v>
      </c>
      <c r="R1356" s="236" t="s">
        <v>4</v>
      </c>
      <c r="S1356" s="236" t="s">
        <v>4</v>
      </c>
      <c r="T1356" s="236" t="s">
        <v>4</v>
      </c>
      <c r="U1356" s="236" t="s">
        <v>4</v>
      </c>
      <c r="V1356" s="236" t="s">
        <v>4</v>
      </c>
      <c r="W1356" s="236" t="s">
        <v>4</v>
      </c>
      <c r="X1356" s="291">
        <v>166.66666249999997</v>
      </c>
      <c r="Y1356" s="236">
        <v>166.66666000000001</v>
      </c>
    </row>
    <row r="1357" spans="1:25">
      <c r="A1357" s="32" t="s">
        <v>23</v>
      </c>
      <c r="B1357" s="32" t="s">
        <v>32</v>
      </c>
      <c r="C1357" s="328" t="s">
        <v>1510</v>
      </c>
      <c r="D1357" s="235">
        <v>2.3513299999999999</v>
      </c>
      <c r="E1357" s="48" t="s">
        <v>1507</v>
      </c>
      <c r="F1357" s="48" t="s">
        <v>1505</v>
      </c>
      <c r="G1357" s="48" t="s">
        <v>1503</v>
      </c>
      <c r="H1357" s="48" t="s">
        <v>1473</v>
      </c>
      <c r="I1357" s="48" t="s">
        <v>1425</v>
      </c>
      <c r="J1357" s="236">
        <v>106.90449676496976</v>
      </c>
      <c r="K1357" s="236">
        <v>106.9045</v>
      </c>
      <c r="L1357" s="236" t="s">
        <v>4</v>
      </c>
      <c r="M1357" s="236" t="s">
        <v>4</v>
      </c>
      <c r="N1357" s="236" t="s">
        <v>4</v>
      </c>
      <c r="O1357" s="236" t="s">
        <v>4</v>
      </c>
      <c r="P1357" s="236" t="s">
        <v>4</v>
      </c>
      <c r="Q1357" s="236" t="s">
        <v>4</v>
      </c>
      <c r="R1357" s="236" t="s">
        <v>4</v>
      </c>
      <c r="S1357" s="236" t="s">
        <v>4</v>
      </c>
      <c r="T1357" s="236" t="s">
        <v>4</v>
      </c>
      <c r="U1357" s="236" t="s">
        <v>4</v>
      </c>
      <c r="V1357" s="236" t="s">
        <v>4</v>
      </c>
      <c r="W1357" s="236" t="s">
        <v>4</v>
      </c>
      <c r="X1357" s="291">
        <v>106.90449676496976</v>
      </c>
      <c r="Y1357" s="236">
        <v>106.9045</v>
      </c>
    </row>
    <row r="1358" spans="1:25">
      <c r="A1358" s="32" t="s">
        <v>16</v>
      </c>
      <c r="B1358" s="32" t="s">
        <v>4</v>
      </c>
      <c r="C1358" s="328" t="s">
        <v>1511</v>
      </c>
      <c r="D1358" s="235">
        <v>6</v>
      </c>
      <c r="E1358" s="48" t="s">
        <v>4</v>
      </c>
      <c r="F1358" s="48" t="s">
        <v>1511</v>
      </c>
      <c r="G1358" s="48" t="s">
        <v>1503</v>
      </c>
      <c r="H1358" s="48" t="s">
        <v>1473</v>
      </c>
      <c r="I1358" s="48" t="s">
        <v>1425</v>
      </c>
      <c r="J1358" s="236" t="s">
        <v>4</v>
      </c>
      <c r="K1358" s="236" t="s">
        <v>4</v>
      </c>
      <c r="L1358" s="236" t="s">
        <v>4</v>
      </c>
      <c r="M1358" s="236" t="s">
        <v>4</v>
      </c>
      <c r="N1358" s="236">
        <v>100</v>
      </c>
      <c r="O1358" s="236">
        <v>100</v>
      </c>
      <c r="P1358" s="236" t="s">
        <v>4</v>
      </c>
      <c r="Q1358" s="236" t="s">
        <v>4</v>
      </c>
      <c r="R1358" s="236" t="s">
        <v>4</v>
      </c>
      <c r="S1358" s="236" t="s">
        <v>4</v>
      </c>
      <c r="T1358" s="236" t="s">
        <v>4</v>
      </c>
      <c r="U1358" s="236" t="s">
        <v>4</v>
      </c>
      <c r="V1358" s="236" t="s">
        <v>4</v>
      </c>
      <c r="W1358" s="236" t="s">
        <v>4</v>
      </c>
      <c r="X1358" s="291">
        <v>100</v>
      </c>
      <c r="Y1358" s="236">
        <v>100</v>
      </c>
    </row>
    <row r="1359" spans="1:25">
      <c r="A1359" s="32" t="s">
        <v>19</v>
      </c>
      <c r="B1359" s="32" t="s">
        <v>32</v>
      </c>
      <c r="C1359" s="328" t="s">
        <v>1513</v>
      </c>
      <c r="D1359" s="235">
        <v>6</v>
      </c>
      <c r="E1359" s="48" t="s">
        <v>1513</v>
      </c>
      <c r="F1359" s="48" t="s">
        <v>1511</v>
      </c>
      <c r="G1359" s="48" t="s">
        <v>1503</v>
      </c>
      <c r="H1359" s="48" t="s">
        <v>1473</v>
      </c>
      <c r="I1359" s="48" t="s">
        <v>1425</v>
      </c>
      <c r="J1359" s="236" t="s">
        <v>4</v>
      </c>
      <c r="K1359" s="236" t="s">
        <v>4</v>
      </c>
      <c r="L1359" s="236">
        <v>100</v>
      </c>
      <c r="M1359" s="236">
        <v>100</v>
      </c>
      <c r="N1359" s="236" t="s">
        <v>4</v>
      </c>
      <c r="O1359" s="236" t="s">
        <v>4</v>
      </c>
      <c r="P1359" s="236" t="s">
        <v>4</v>
      </c>
      <c r="Q1359" s="236" t="s">
        <v>4</v>
      </c>
      <c r="R1359" s="236" t="s">
        <v>4</v>
      </c>
      <c r="S1359" s="236" t="s">
        <v>4</v>
      </c>
      <c r="T1359" s="236" t="s">
        <v>4</v>
      </c>
      <c r="U1359" s="236" t="s">
        <v>4</v>
      </c>
      <c r="V1359" s="236" t="s">
        <v>4</v>
      </c>
      <c r="W1359" s="236" t="s">
        <v>4</v>
      </c>
      <c r="X1359" s="291">
        <v>100</v>
      </c>
      <c r="Y1359" s="236">
        <v>100</v>
      </c>
    </row>
    <row r="1360" spans="1:25">
      <c r="A1360" s="32" t="s">
        <v>23</v>
      </c>
      <c r="B1360" s="32" t="s">
        <v>32</v>
      </c>
      <c r="C1360" s="328" t="s">
        <v>1514</v>
      </c>
      <c r="D1360" s="235">
        <v>2.4494899999999999</v>
      </c>
      <c r="E1360" s="48" t="s">
        <v>1513</v>
      </c>
      <c r="F1360" s="48" t="s">
        <v>1511</v>
      </c>
      <c r="G1360" s="48" t="s">
        <v>1503</v>
      </c>
      <c r="H1360" s="48" t="s">
        <v>1473</v>
      </c>
      <c r="I1360" s="48" t="s">
        <v>1425</v>
      </c>
      <c r="J1360" s="236">
        <v>100</v>
      </c>
      <c r="K1360" s="236">
        <v>100</v>
      </c>
      <c r="L1360" s="236" t="s">
        <v>4</v>
      </c>
      <c r="M1360" s="236" t="s">
        <v>4</v>
      </c>
      <c r="N1360" s="236" t="s">
        <v>4</v>
      </c>
      <c r="O1360" s="236" t="s">
        <v>4</v>
      </c>
      <c r="P1360" s="236" t="s">
        <v>4</v>
      </c>
      <c r="Q1360" s="236" t="s">
        <v>4</v>
      </c>
      <c r="R1360" s="236" t="s">
        <v>4</v>
      </c>
      <c r="S1360" s="236" t="s">
        <v>4</v>
      </c>
      <c r="T1360" s="236" t="s">
        <v>4</v>
      </c>
      <c r="U1360" s="236" t="s">
        <v>4</v>
      </c>
      <c r="V1360" s="236" t="s">
        <v>4</v>
      </c>
      <c r="W1360" s="236" t="s">
        <v>4</v>
      </c>
      <c r="X1360" s="291">
        <v>100</v>
      </c>
      <c r="Y1360" s="236">
        <v>100</v>
      </c>
    </row>
    <row r="1361" spans="1:25">
      <c r="A1361" s="32" t="s">
        <v>23</v>
      </c>
      <c r="B1361" s="32" t="s">
        <v>32</v>
      </c>
      <c r="C1361" s="328" t="s">
        <v>1515</v>
      </c>
      <c r="D1361" s="235">
        <v>2.4494899999999999</v>
      </c>
      <c r="E1361" s="48" t="s">
        <v>1513</v>
      </c>
      <c r="F1361" s="48" t="s">
        <v>1511</v>
      </c>
      <c r="G1361" s="48" t="s">
        <v>1503</v>
      </c>
      <c r="H1361" s="48" t="s">
        <v>1473</v>
      </c>
      <c r="I1361" s="48" t="s">
        <v>1425</v>
      </c>
      <c r="J1361" s="236">
        <v>100</v>
      </c>
      <c r="K1361" s="236">
        <v>100</v>
      </c>
      <c r="L1361" s="236" t="s">
        <v>4</v>
      </c>
      <c r="M1361" s="236" t="s">
        <v>4</v>
      </c>
      <c r="N1361" s="236" t="s">
        <v>4</v>
      </c>
      <c r="O1361" s="236" t="s">
        <v>4</v>
      </c>
      <c r="P1361" s="236" t="s">
        <v>4</v>
      </c>
      <c r="Q1361" s="236" t="s">
        <v>4</v>
      </c>
      <c r="R1361" s="236" t="s">
        <v>4</v>
      </c>
      <c r="S1361" s="236" t="s">
        <v>4</v>
      </c>
      <c r="T1361" s="236" t="s">
        <v>4</v>
      </c>
      <c r="U1361" s="236" t="s">
        <v>4</v>
      </c>
      <c r="V1361" s="236" t="s">
        <v>4</v>
      </c>
      <c r="W1361" s="236" t="s">
        <v>4</v>
      </c>
      <c r="X1361" s="291">
        <v>100</v>
      </c>
      <c r="Y1361" s="236">
        <v>100</v>
      </c>
    </row>
    <row r="1362" spans="1:25">
      <c r="A1362" s="32" t="s">
        <v>13</v>
      </c>
      <c r="B1362" s="32" t="s">
        <v>4</v>
      </c>
      <c r="C1362" s="328" t="s">
        <v>1516</v>
      </c>
      <c r="D1362" s="235">
        <v>41</v>
      </c>
      <c r="E1362" s="48" t="s">
        <v>4</v>
      </c>
      <c r="F1362" s="48" t="s">
        <v>4</v>
      </c>
      <c r="G1362" s="48" t="s">
        <v>1516</v>
      </c>
      <c r="H1362" s="48" t="s">
        <v>1473</v>
      </c>
      <c r="I1362" s="48" t="s">
        <v>1425</v>
      </c>
      <c r="J1362" s="236" t="s">
        <v>4</v>
      </c>
      <c r="K1362" s="236" t="s">
        <v>4</v>
      </c>
      <c r="L1362" s="236" t="s">
        <v>4</v>
      </c>
      <c r="M1362" s="236" t="s">
        <v>4</v>
      </c>
      <c r="N1362" s="236" t="s">
        <v>4</v>
      </c>
      <c r="O1362" s="236" t="s">
        <v>4</v>
      </c>
      <c r="P1362" s="236">
        <v>97.193781882433214</v>
      </c>
      <c r="Q1362" s="236">
        <v>97.193780000000004</v>
      </c>
      <c r="R1362" s="236" t="s">
        <v>4</v>
      </c>
      <c r="S1362" s="236" t="s">
        <v>4</v>
      </c>
      <c r="T1362" s="236" t="s">
        <v>4</v>
      </c>
      <c r="U1362" s="236" t="s">
        <v>4</v>
      </c>
      <c r="V1362" s="236" t="s">
        <v>4</v>
      </c>
      <c r="W1362" s="236" t="s">
        <v>4</v>
      </c>
      <c r="X1362" s="291">
        <v>97.193781882433214</v>
      </c>
      <c r="Y1362" s="236">
        <v>97.193780000000004</v>
      </c>
    </row>
    <row r="1363" spans="1:25">
      <c r="A1363" s="32" t="s">
        <v>16</v>
      </c>
      <c r="B1363" s="32" t="s">
        <v>4</v>
      </c>
      <c r="C1363" s="328" t="s">
        <v>1518</v>
      </c>
      <c r="D1363" s="235">
        <v>41</v>
      </c>
      <c r="E1363" s="48" t="s">
        <v>4</v>
      </c>
      <c r="F1363" s="48" t="s">
        <v>1518</v>
      </c>
      <c r="G1363" s="48" t="s">
        <v>1516</v>
      </c>
      <c r="H1363" s="48" t="s">
        <v>1473</v>
      </c>
      <c r="I1363" s="48" t="s">
        <v>1425</v>
      </c>
      <c r="J1363" s="236" t="s">
        <v>4</v>
      </c>
      <c r="K1363" s="236" t="s">
        <v>4</v>
      </c>
      <c r="L1363" s="236" t="s">
        <v>4</v>
      </c>
      <c r="M1363" s="236" t="s">
        <v>4</v>
      </c>
      <c r="N1363" s="236">
        <v>97.193781882433214</v>
      </c>
      <c r="O1363" s="236">
        <v>97.193780000000004</v>
      </c>
      <c r="P1363" s="236" t="s">
        <v>4</v>
      </c>
      <c r="Q1363" s="236" t="s">
        <v>4</v>
      </c>
      <c r="R1363" s="236" t="s">
        <v>4</v>
      </c>
      <c r="S1363" s="236" t="s">
        <v>4</v>
      </c>
      <c r="T1363" s="236" t="s">
        <v>4</v>
      </c>
      <c r="U1363" s="236" t="s">
        <v>4</v>
      </c>
      <c r="V1363" s="236" t="s">
        <v>4</v>
      </c>
      <c r="W1363" s="236" t="s">
        <v>4</v>
      </c>
      <c r="X1363" s="291">
        <v>97.193781882433214</v>
      </c>
      <c r="Y1363" s="236">
        <v>97.193780000000004</v>
      </c>
    </row>
    <row r="1364" spans="1:25">
      <c r="A1364" s="32" t="s">
        <v>19</v>
      </c>
      <c r="B1364" s="32" t="s">
        <v>32</v>
      </c>
      <c r="C1364" s="328" t="s">
        <v>1520</v>
      </c>
      <c r="D1364" s="235">
        <v>31</v>
      </c>
      <c r="E1364" s="48" t="s">
        <v>1520</v>
      </c>
      <c r="F1364" s="48" t="s">
        <v>1518</v>
      </c>
      <c r="G1364" s="48" t="s">
        <v>1516</v>
      </c>
      <c r="H1364" s="48" t="s">
        <v>1473</v>
      </c>
      <c r="I1364" s="48" t="s">
        <v>1425</v>
      </c>
      <c r="J1364" s="236" t="s">
        <v>4</v>
      </c>
      <c r="K1364" s="236" t="s">
        <v>4</v>
      </c>
      <c r="L1364" s="236">
        <v>96.887779340350136</v>
      </c>
      <c r="M1364" s="236">
        <v>96.887780000000006</v>
      </c>
      <c r="N1364" s="236" t="s">
        <v>4</v>
      </c>
      <c r="O1364" s="236" t="s">
        <v>4</v>
      </c>
      <c r="P1364" s="236" t="s">
        <v>4</v>
      </c>
      <c r="Q1364" s="236" t="s">
        <v>4</v>
      </c>
      <c r="R1364" s="236" t="s">
        <v>4</v>
      </c>
      <c r="S1364" s="236" t="s">
        <v>4</v>
      </c>
      <c r="T1364" s="236" t="s">
        <v>4</v>
      </c>
      <c r="U1364" s="236" t="s">
        <v>4</v>
      </c>
      <c r="V1364" s="236" t="s">
        <v>4</v>
      </c>
      <c r="W1364" s="236" t="s">
        <v>4</v>
      </c>
      <c r="X1364" s="291">
        <v>96.887779340350136</v>
      </c>
      <c r="Y1364" s="236">
        <v>96.887780000000006</v>
      </c>
    </row>
    <row r="1365" spans="1:25">
      <c r="A1365" s="32" t="s">
        <v>23</v>
      </c>
      <c r="B1365" s="32" t="s">
        <v>32</v>
      </c>
      <c r="C1365" s="328" t="s">
        <v>1521</v>
      </c>
      <c r="D1365" s="235">
        <v>5.5677599999999998</v>
      </c>
      <c r="E1365" s="48" t="s">
        <v>1520</v>
      </c>
      <c r="F1365" s="48" t="s">
        <v>1518</v>
      </c>
      <c r="G1365" s="48" t="s">
        <v>1516</v>
      </c>
      <c r="H1365" s="48" t="s">
        <v>1473</v>
      </c>
      <c r="I1365" s="48" t="s">
        <v>1425</v>
      </c>
      <c r="J1365" s="236">
        <v>102.9568482493153</v>
      </c>
      <c r="K1365" s="236">
        <v>102.95685</v>
      </c>
      <c r="L1365" s="236" t="s">
        <v>4</v>
      </c>
      <c r="M1365" s="236" t="s">
        <v>4</v>
      </c>
      <c r="N1365" s="236" t="s">
        <v>4</v>
      </c>
      <c r="O1365" s="236" t="s">
        <v>4</v>
      </c>
      <c r="P1365" s="236" t="s">
        <v>4</v>
      </c>
      <c r="Q1365" s="236" t="s">
        <v>4</v>
      </c>
      <c r="R1365" s="236" t="s">
        <v>4</v>
      </c>
      <c r="S1365" s="236" t="s">
        <v>4</v>
      </c>
      <c r="T1365" s="236" t="s">
        <v>4</v>
      </c>
      <c r="U1365" s="236" t="s">
        <v>4</v>
      </c>
      <c r="V1365" s="236" t="s">
        <v>4</v>
      </c>
      <c r="W1365" s="236" t="s">
        <v>4</v>
      </c>
      <c r="X1365" s="291">
        <v>102.9568482493153</v>
      </c>
      <c r="Y1365" s="236">
        <v>102.95685</v>
      </c>
    </row>
    <row r="1366" spans="1:25">
      <c r="A1366" s="32" t="s">
        <v>23</v>
      </c>
      <c r="B1366" s="32" t="s">
        <v>32</v>
      </c>
      <c r="C1366" s="328" t="s">
        <v>1522</v>
      </c>
      <c r="D1366" s="235">
        <v>5.5677599999999998</v>
      </c>
      <c r="E1366" s="48" t="s">
        <v>1520</v>
      </c>
      <c r="F1366" s="48" t="s">
        <v>1518</v>
      </c>
      <c r="G1366" s="48" t="s">
        <v>1516</v>
      </c>
      <c r="H1366" s="48" t="s">
        <v>1473</v>
      </c>
      <c r="I1366" s="48" t="s">
        <v>1425</v>
      </c>
      <c r="J1366" s="236">
        <v>91.176468055555574</v>
      </c>
      <c r="K1366" s="236">
        <v>91.176469999999995</v>
      </c>
      <c r="L1366" s="236" t="s">
        <v>4</v>
      </c>
      <c r="M1366" s="236" t="s">
        <v>4</v>
      </c>
      <c r="N1366" s="236" t="s">
        <v>4</v>
      </c>
      <c r="O1366" s="236" t="s">
        <v>4</v>
      </c>
      <c r="P1366" s="236" t="s">
        <v>4</v>
      </c>
      <c r="Q1366" s="236" t="s">
        <v>4</v>
      </c>
      <c r="R1366" s="236" t="s">
        <v>4</v>
      </c>
      <c r="S1366" s="236" t="s">
        <v>4</v>
      </c>
      <c r="T1366" s="236" t="s">
        <v>4</v>
      </c>
      <c r="U1366" s="236" t="s">
        <v>4</v>
      </c>
      <c r="V1366" s="236" t="s">
        <v>4</v>
      </c>
      <c r="W1366" s="236" t="s">
        <v>4</v>
      </c>
      <c r="X1366" s="291">
        <v>91.176468055555574</v>
      </c>
      <c r="Y1366" s="236">
        <v>91.176469999999995</v>
      </c>
    </row>
    <row r="1367" spans="1:25">
      <c r="A1367" s="32" t="s">
        <v>19</v>
      </c>
      <c r="B1367" s="32" t="s">
        <v>32</v>
      </c>
      <c r="C1367" s="328" t="s">
        <v>1523</v>
      </c>
      <c r="D1367" s="235">
        <v>7</v>
      </c>
      <c r="E1367" s="48" t="s">
        <v>1523</v>
      </c>
      <c r="F1367" s="48" t="s">
        <v>1518</v>
      </c>
      <c r="G1367" s="48" t="s">
        <v>1516</v>
      </c>
      <c r="H1367" s="48" t="s">
        <v>1473</v>
      </c>
      <c r="I1367" s="48" t="s">
        <v>1425</v>
      </c>
      <c r="J1367" s="236" t="s">
        <v>4</v>
      </c>
      <c r="K1367" s="236" t="s">
        <v>4</v>
      </c>
      <c r="L1367" s="236">
        <v>98.37172605754084</v>
      </c>
      <c r="M1367" s="236">
        <v>98.371729999999999</v>
      </c>
      <c r="N1367" s="236" t="s">
        <v>4</v>
      </c>
      <c r="O1367" s="236" t="s">
        <v>4</v>
      </c>
      <c r="P1367" s="236" t="s">
        <v>4</v>
      </c>
      <c r="Q1367" s="236" t="s">
        <v>4</v>
      </c>
      <c r="R1367" s="236" t="s">
        <v>4</v>
      </c>
      <c r="S1367" s="236" t="s">
        <v>4</v>
      </c>
      <c r="T1367" s="236" t="s">
        <v>4</v>
      </c>
      <c r="U1367" s="236" t="s">
        <v>4</v>
      </c>
      <c r="V1367" s="236" t="s">
        <v>4</v>
      </c>
      <c r="W1367" s="236" t="s">
        <v>4</v>
      </c>
      <c r="X1367" s="291">
        <v>98.37172605754084</v>
      </c>
      <c r="Y1367" s="236">
        <v>98.371729999999999</v>
      </c>
    </row>
    <row r="1368" spans="1:25">
      <c r="A1368" s="32" t="s">
        <v>23</v>
      </c>
      <c r="B1368" s="32" t="s">
        <v>32</v>
      </c>
      <c r="C1368" s="328" t="s">
        <v>1524</v>
      </c>
      <c r="D1368" s="235">
        <v>2.64575</v>
      </c>
      <c r="E1368" s="48" t="s">
        <v>1523</v>
      </c>
      <c r="F1368" s="48" t="s">
        <v>1518</v>
      </c>
      <c r="G1368" s="48" t="s">
        <v>1516</v>
      </c>
      <c r="H1368" s="48" t="s">
        <v>1473</v>
      </c>
      <c r="I1368" s="48" t="s">
        <v>1425</v>
      </c>
      <c r="J1368" s="236">
        <v>96.769962205882379</v>
      </c>
      <c r="K1368" s="236">
        <v>96.769959999999998</v>
      </c>
      <c r="L1368" s="236" t="s">
        <v>4</v>
      </c>
      <c r="M1368" s="236" t="s">
        <v>4</v>
      </c>
      <c r="N1368" s="236" t="s">
        <v>4</v>
      </c>
      <c r="O1368" s="236" t="s">
        <v>4</v>
      </c>
      <c r="P1368" s="236" t="s">
        <v>4</v>
      </c>
      <c r="Q1368" s="236" t="s">
        <v>4</v>
      </c>
      <c r="R1368" s="236" t="s">
        <v>4</v>
      </c>
      <c r="S1368" s="236" t="s">
        <v>4</v>
      </c>
      <c r="T1368" s="236" t="s">
        <v>4</v>
      </c>
      <c r="U1368" s="236" t="s">
        <v>4</v>
      </c>
      <c r="V1368" s="236" t="s">
        <v>4</v>
      </c>
      <c r="W1368" s="236" t="s">
        <v>4</v>
      </c>
      <c r="X1368" s="291">
        <v>96.769962205882379</v>
      </c>
      <c r="Y1368" s="236">
        <v>96.769959999999998</v>
      </c>
    </row>
    <row r="1369" spans="1:25">
      <c r="A1369" s="32" t="s">
        <v>23</v>
      </c>
      <c r="B1369" s="32" t="s">
        <v>32</v>
      </c>
      <c r="C1369" s="328" t="s">
        <v>1525</v>
      </c>
      <c r="D1369" s="235">
        <v>2.64575</v>
      </c>
      <c r="E1369" s="48" t="s">
        <v>1523</v>
      </c>
      <c r="F1369" s="48" t="s">
        <v>1518</v>
      </c>
      <c r="G1369" s="48" t="s">
        <v>1516</v>
      </c>
      <c r="H1369" s="48" t="s">
        <v>1473</v>
      </c>
      <c r="I1369" s="48" t="s">
        <v>1425</v>
      </c>
      <c r="J1369" s="236">
        <v>100.0000027586207</v>
      </c>
      <c r="K1369" s="236">
        <v>100</v>
      </c>
      <c r="L1369" s="236" t="s">
        <v>4</v>
      </c>
      <c r="M1369" s="236" t="s">
        <v>4</v>
      </c>
      <c r="N1369" s="236" t="s">
        <v>4</v>
      </c>
      <c r="O1369" s="236" t="s">
        <v>4</v>
      </c>
      <c r="P1369" s="236" t="s">
        <v>4</v>
      </c>
      <c r="Q1369" s="236" t="s">
        <v>4</v>
      </c>
      <c r="R1369" s="236" t="s">
        <v>4</v>
      </c>
      <c r="S1369" s="236" t="s">
        <v>4</v>
      </c>
      <c r="T1369" s="236" t="s">
        <v>4</v>
      </c>
      <c r="U1369" s="236" t="s">
        <v>4</v>
      </c>
      <c r="V1369" s="236" t="s">
        <v>4</v>
      </c>
      <c r="W1369" s="236" t="s">
        <v>4</v>
      </c>
      <c r="X1369" s="291">
        <v>100.0000027586207</v>
      </c>
      <c r="Y1369" s="236">
        <v>100</v>
      </c>
    </row>
    <row r="1370" spans="1:25">
      <c r="A1370" s="32" t="s">
        <v>19</v>
      </c>
      <c r="B1370" s="32" t="s">
        <v>32</v>
      </c>
      <c r="C1370" s="328" t="s">
        <v>1526</v>
      </c>
      <c r="D1370" s="235">
        <v>3</v>
      </c>
      <c r="E1370" s="48" t="s">
        <v>1526</v>
      </c>
      <c r="F1370" s="48" t="s">
        <v>1518</v>
      </c>
      <c r="G1370" s="48" t="s">
        <v>1516</v>
      </c>
      <c r="H1370" s="48" t="s">
        <v>1473</v>
      </c>
      <c r="I1370" s="48" t="s">
        <v>1425</v>
      </c>
      <c r="J1370" s="236" t="s">
        <v>4</v>
      </c>
      <c r="K1370" s="236" t="s">
        <v>4</v>
      </c>
      <c r="L1370" s="236">
        <v>97.607271742040723</v>
      </c>
      <c r="M1370" s="236">
        <v>97.60727</v>
      </c>
      <c r="N1370" s="236" t="s">
        <v>4</v>
      </c>
      <c r="O1370" s="236" t="s">
        <v>4</v>
      </c>
      <c r="P1370" s="236" t="s">
        <v>4</v>
      </c>
      <c r="Q1370" s="236" t="s">
        <v>4</v>
      </c>
      <c r="R1370" s="236" t="s">
        <v>4</v>
      </c>
      <c r="S1370" s="236" t="s">
        <v>4</v>
      </c>
      <c r="T1370" s="236" t="s">
        <v>4</v>
      </c>
      <c r="U1370" s="236" t="s">
        <v>4</v>
      </c>
      <c r="V1370" s="236" t="s">
        <v>4</v>
      </c>
      <c r="W1370" s="236" t="s">
        <v>4</v>
      </c>
      <c r="X1370" s="291">
        <v>97.607271742040723</v>
      </c>
      <c r="Y1370" s="236">
        <v>97.60727</v>
      </c>
    </row>
    <row r="1371" spans="1:25">
      <c r="A1371" s="32" t="s">
        <v>23</v>
      </c>
      <c r="B1371" s="32" t="s">
        <v>32</v>
      </c>
      <c r="C1371" s="328" t="s">
        <v>1527</v>
      </c>
      <c r="D1371" s="235">
        <v>3</v>
      </c>
      <c r="E1371" s="48" t="s">
        <v>1526</v>
      </c>
      <c r="F1371" s="48" t="s">
        <v>1518</v>
      </c>
      <c r="G1371" s="48" t="s">
        <v>1516</v>
      </c>
      <c r="H1371" s="48" t="s">
        <v>1473</v>
      </c>
      <c r="I1371" s="48" t="s">
        <v>1425</v>
      </c>
      <c r="J1371" s="236">
        <v>97.607271742040723</v>
      </c>
      <c r="K1371" s="236">
        <v>97.60727</v>
      </c>
      <c r="L1371" s="236" t="s">
        <v>4</v>
      </c>
      <c r="M1371" s="236" t="s">
        <v>4</v>
      </c>
      <c r="N1371" s="236" t="s">
        <v>4</v>
      </c>
      <c r="O1371" s="236" t="s">
        <v>4</v>
      </c>
      <c r="P1371" s="236" t="s">
        <v>4</v>
      </c>
      <c r="Q1371" s="236" t="s">
        <v>4</v>
      </c>
      <c r="R1371" s="236" t="s">
        <v>4</v>
      </c>
      <c r="S1371" s="236" t="s">
        <v>4</v>
      </c>
      <c r="T1371" s="236" t="s">
        <v>4</v>
      </c>
      <c r="U1371" s="236" t="s">
        <v>4</v>
      </c>
      <c r="V1371" s="236" t="s">
        <v>4</v>
      </c>
      <c r="W1371" s="236" t="s">
        <v>4</v>
      </c>
      <c r="X1371" s="291">
        <v>97.607271742040723</v>
      </c>
      <c r="Y1371" s="236">
        <v>97.60727</v>
      </c>
    </row>
    <row r="1372" spans="1:25">
      <c r="A1372" s="32" t="s">
        <v>10</v>
      </c>
      <c r="B1372" s="32" t="s">
        <v>4</v>
      </c>
      <c r="C1372" s="328" t="s">
        <v>1528</v>
      </c>
      <c r="D1372" s="235">
        <v>298</v>
      </c>
      <c r="E1372" s="48" t="s">
        <v>4</v>
      </c>
      <c r="F1372" s="48" t="s">
        <v>4</v>
      </c>
      <c r="G1372" s="48" t="s">
        <v>4</v>
      </c>
      <c r="H1372" s="48" t="s">
        <v>1528</v>
      </c>
      <c r="I1372" s="48" t="s">
        <v>1425</v>
      </c>
      <c r="J1372" s="236" t="s">
        <v>4</v>
      </c>
      <c r="K1372" s="236" t="s">
        <v>4</v>
      </c>
      <c r="L1372" s="236" t="s">
        <v>4</v>
      </c>
      <c r="M1372" s="236" t="s">
        <v>4</v>
      </c>
      <c r="N1372" s="236" t="s">
        <v>4</v>
      </c>
      <c r="O1372" s="236" t="s">
        <v>4</v>
      </c>
      <c r="P1372" s="236" t="s">
        <v>4</v>
      </c>
      <c r="Q1372" s="236" t="s">
        <v>4</v>
      </c>
      <c r="R1372" s="236">
        <v>94.792240633965704</v>
      </c>
      <c r="S1372" s="236">
        <v>94.792240000000007</v>
      </c>
      <c r="T1372" s="236" t="s">
        <v>4</v>
      </c>
      <c r="U1372" s="236" t="s">
        <v>4</v>
      </c>
      <c r="V1372" s="236" t="s">
        <v>4</v>
      </c>
      <c r="W1372" s="236" t="s">
        <v>4</v>
      </c>
      <c r="X1372" s="291">
        <v>94.792240633965704</v>
      </c>
      <c r="Y1372" s="236">
        <v>94.792240000000007</v>
      </c>
    </row>
    <row r="1373" spans="1:25">
      <c r="A1373" s="32" t="s">
        <v>13</v>
      </c>
      <c r="B1373" s="32" t="s">
        <v>4</v>
      </c>
      <c r="C1373" s="328" t="s">
        <v>1530</v>
      </c>
      <c r="D1373" s="235">
        <v>17</v>
      </c>
      <c r="E1373" s="48" t="s">
        <v>4</v>
      </c>
      <c r="F1373" s="48" t="s">
        <v>4</v>
      </c>
      <c r="G1373" s="48" t="s">
        <v>1530</v>
      </c>
      <c r="H1373" s="48" t="s">
        <v>1528</v>
      </c>
      <c r="I1373" s="48" t="s">
        <v>1425</v>
      </c>
      <c r="J1373" s="236" t="s">
        <v>4</v>
      </c>
      <c r="K1373" s="236" t="s">
        <v>4</v>
      </c>
      <c r="L1373" s="236" t="s">
        <v>4</v>
      </c>
      <c r="M1373" s="236" t="s">
        <v>4</v>
      </c>
      <c r="N1373" s="236" t="s">
        <v>4</v>
      </c>
      <c r="O1373" s="236" t="s">
        <v>4</v>
      </c>
      <c r="P1373" s="236">
        <v>78.72622722223629</v>
      </c>
      <c r="Q1373" s="236">
        <v>78.726230000000001</v>
      </c>
      <c r="R1373" s="236" t="s">
        <v>4</v>
      </c>
      <c r="S1373" s="236" t="s">
        <v>4</v>
      </c>
      <c r="T1373" s="236" t="s">
        <v>4</v>
      </c>
      <c r="U1373" s="236" t="s">
        <v>4</v>
      </c>
      <c r="V1373" s="236" t="s">
        <v>4</v>
      </c>
      <c r="W1373" s="236" t="s">
        <v>4</v>
      </c>
      <c r="X1373" s="291">
        <v>78.72622722223629</v>
      </c>
      <c r="Y1373" s="236">
        <v>78.726230000000001</v>
      </c>
    </row>
    <row r="1374" spans="1:25">
      <c r="A1374" s="32" t="s">
        <v>16</v>
      </c>
      <c r="B1374" s="32" t="s">
        <v>4</v>
      </c>
      <c r="C1374" s="328" t="s">
        <v>1532</v>
      </c>
      <c r="D1374" s="235">
        <v>17</v>
      </c>
      <c r="E1374" s="48" t="s">
        <v>4</v>
      </c>
      <c r="F1374" s="48" t="s">
        <v>1532</v>
      </c>
      <c r="G1374" s="48" t="s">
        <v>1530</v>
      </c>
      <c r="H1374" s="48" t="s">
        <v>1528</v>
      </c>
      <c r="I1374" s="48" t="s">
        <v>1425</v>
      </c>
      <c r="J1374" s="236" t="s">
        <v>4</v>
      </c>
      <c r="K1374" s="236" t="s">
        <v>4</v>
      </c>
      <c r="L1374" s="236" t="s">
        <v>4</v>
      </c>
      <c r="M1374" s="236" t="s">
        <v>4</v>
      </c>
      <c r="N1374" s="236">
        <v>78.72622722223629</v>
      </c>
      <c r="O1374" s="236">
        <v>78.726230000000001</v>
      </c>
      <c r="P1374" s="236" t="s">
        <v>4</v>
      </c>
      <c r="Q1374" s="236" t="s">
        <v>4</v>
      </c>
      <c r="R1374" s="236" t="s">
        <v>4</v>
      </c>
      <c r="S1374" s="236" t="s">
        <v>4</v>
      </c>
      <c r="T1374" s="236" t="s">
        <v>4</v>
      </c>
      <c r="U1374" s="236" t="s">
        <v>4</v>
      </c>
      <c r="V1374" s="236" t="s">
        <v>4</v>
      </c>
      <c r="W1374" s="236" t="s">
        <v>4</v>
      </c>
      <c r="X1374" s="291">
        <v>78.72622722223629</v>
      </c>
      <c r="Y1374" s="236">
        <v>78.726230000000001</v>
      </c>
    </row>
    <row r="1375" spans="1:25">
      <c r="A1375" s="32" t="s">
        <v>19</v>
      </c>
      <c r="B1375" s="32" t="s">
        <v>32</v>
      </c>
      <c r="C1375" s="328" t="s">
        <v>1533</v>
      </c>
      <c r="D1375" s="235">
        <v>10</v>
      </c>
      <c r="E1375" s="48" t="s">
        <v>1533</v>
      </c>
      <c r="F1375" s="48" t="s">
        <v>1532</v>
      </c>
      <c r="G1375" s="48" t="s">
        <v>1530</v>
      </c>
      <c r="H1375" s="48" t="s">
        <v>1528</v>
      </c>
      <c r="I1375" s="48" t="s">
        <v>1425</v>
      </c>
      <c r="J1375" s="236" t="s">
        <v>4</v>
      </c>
      <c r="K1375" s="236" t="s">
        <v>4</v>
      </c>
      <c r="L1375" s="236">
        <v>78.528128718313411</v>
      </c>
      <c r="M1375" s="236">
        <v>78.528130000000004</v>
      </c>
      <c r="N1375" s="236" t="s">
        <v>4</v>
      </c>
      <c r="O1375" s="236" t="s">
        <v>4</v>
      </c>
      <c r="P1375" s="236" t="s">
        <v>4</v>
      </c>
      <c r="Q1375" s="236" t="s">
        <v>4</v>
      </c>
      <c r="R1375" s="236" t="s">
        <v>4</v>
      </c>
      <c r="S1375" s="236" t="s">
        <v>4</v>
      </c>
      <c r="T1375" s="236" t="s">
        <v>4</v>
      </c>
      <c r="U1375" s="236" t="s">
        <v>4</v>
      </c>
      <c r="V1375" s="236" t="s">
        <v>4</v>
      </c>
      <c r="W1375" s="236" t="s">
        <v>4</v>
      </c>
      <c r="X1375" s="291">
        <v>78.528128718313411</v>
      </c>
      <c r="Y1375" s="236">
        <v>78.528130000000004</v>
      </c>
    </row>
    <row r="1376" spans="1:25">
      <c r="A1376" s="32" t="s">
        <v>23</v>
      </c>
      <c r="B1376" s="32" t="s">
        <v>32</v>
      </c>
      <c r="C1376" s="328" t="s">
        <v>1534</v>
      </c>
      <c r="D1376" s="235">
        <v>3.16228</v>
      </c>
      <c r="E1376" s="48" t="s">
        <v>1533</v>
      </c>
      <c r="F1376" s="48" t="s">
        <v>1532</v>
      </c>
      <c r="G1376" s="48" t="s">
        <v>1530</v>
      </c>
      <c r="H1376" s="48" t="s">
        <v>1528</v>
      </c>
      <c r="I1376" s="48" t="s">
        <v>1425</v>
      </c>
      <c r="J1376" s="236">
        <v>100</v>
      </c>
      <c r="K1376" s="236">
        <v>100</v>
      </c>
      <c r="L1376" s="236" t="s">
        <v>4</v>
      </c>
      <c r="M1376" s="236" t="s">
        <v>4</v>
      </c>
      <c r="N1376" s="236" t="s">
        <v>4</v>
      </c>
      <c r="O1376" s="236" t="s">
        <v>4</v>
      </c>
      <c r="P1376" s="236" t="s">
        <v>4</v>
      </c>
      <c r="Q1376" s="236" t="s">
        <v>4</v>
      </c>
      <c r="R1376" s="236" t="s">
        <v>4</v>
      </c>
      <c r="S1376" s="236" t="s">
        <v>4</v>
      </c>
      <c r="T1376" s="236" t="s">
        <v>4</v>
      </c>
      <c r="U1376" s="236" t="s">
        <v>4</v>
      </c>
      <c r="V1376" s="236" t="s">
        <v>4</v>
      </c>
      <c r="W1376" s="236" t="s">
        <v>4</v>
      </c>
      <c r="X1376" s="291">
        <v>100</v>
      </c>
      <c r="Y1376" s="236">
        <v>100</v>
      </c>
    </row>
    <row r="1377" spans="1:25">
      <c r="A1377" s="32" t="s">
        <v>23</v>
      </c>
      <c r="B1377" s="32" t="s">
        <v>32</v>
      </c>
      <c r="C1377" s="328" t="s">
        <v>1535</v>
      </c>
      <c r="D1377" s="235">
        <v>3.16228</v>
      </c>
      <c r="E1377" s="48" t="s">
        <v>1533</v>
      </c>
      <c r="F1377" s="48" t="s">
        <v>1532</v>
      </c>
      <c r="G1377" s="48" t="s">
        <v>1530</v>
      </c>
      <c r="H1377" s="48" t="s">
        <v>1528</v>
      </c>
      <c r="I1377" s="48" t="s">
        <v>1425</v>
      </c>
      <c r="J1377" s="236">
        <v>61.666670000000003</v>
      </c>
      <c r="K1377" s="236">
        <v>61.666670000000003</v>
      </c>
      <c r="L1377" s="236" t="s">
        <v>4</v>
      </c>
      <c r="M1377" s="236" t="s">
        <v>4</v>
      </c>
      <c r="N1377" s="236" t="s">
        <v>4</v>
      </c>
      <c r="O1377" s="236" t="s">
        <v>4</v>
      </c>
      <c r="P1377" s="236" t="s">
        <v>4</v>
      </c>
      <c r="Q1377" s="236" t="s">
        <v>4</v>
      </c>
      <c r="R1377" s="236" t="s">
        <v>4</v>
      </c>
      <c r="S1377" s="236" t="s">
        <v>4</v>
      </c>
      <c r="T1377" s="236" t="s">
        <v>4</v>
      </c>
      <c r="U1377" s="236" t="s">
        <v>4</v>
      </c>
      <c r="V1377" s="236" t="s">
        <v>4</v>
      </c>
      <c r="W1377" s="236" t="s">
        <v>4</v>
      </c>
      <c r="X1377" s="291">
        <v>61.666670000000003</v>
      </c>
      <c r="Y1377" s="236">
        <v>61.666670000000003</v>
      </c>
    </row>
    <row r="1378" spans="1:25">
      <c r="A1378" s="32" t="s">
        <v>19</v>
      </c>
      <c r="B1378" s="32" t="s">
        <v>32</v>
      </c>
      <c r="C1378" s="328" t="s">
        <v>1536</v>
      </c>
      <c r="D1378" s="235">
        <v>4</v>
      </c>
      <c r="E1378" s="48" t="s">
        <v>1536</v>
      </c>
      <c r="F1378" s="48" t="s">
        <v>1532</v>
      </c>
      <c r="G1378" s="48" t="s">
        <v>1530</v>
      </c>
      <c r="H1378" s="48" t="s">
        <v>1528</v>
      </c>
      <c r="I1378" s="48" t="s">
        <v>1425</v>
      </c>
      <c r="J1378" s="236" t="s">
        <v>4</v>
      </c>
      <c r="K1378" s="236" t="s">
        <v>4</v>
      </c>
      <c r="L1378" s="236">
        <v>61.391142535084356</v>
      </c>
      <c r="M1378" s="236">
        <v>61.39114</v>
      </c>
      <c r="N1378" s="236" t="s">
        <v>4</v>
      </c>
      <c r="O1378" s="236" t="s">
        <v>4</v>
      </c>
      <c r="P1378" s="236" t="s">
        <v>4</v>
      </c>
      <c r="Q1378" s="236" t="s">
        <v>4</v>
      </c>
      <c r="R1378" s="236" t="s">
        <v>4</v>
      </c>
      <c r="S1378" s="236" t="s">
        <v>4</v>
      </c>
      <c r="T1378" s="236" t="s">
        <v>4</v>
      </c>
      <c r="U1378" s="236" t="s">
        <v>4</v>
      </c>
      <c r="V1378" s="236" t="s">
        <v>4</v>
      </c>
      <c r="W1378" s="236" t="s">
        <v>4</v>
      </c>
      <c r="X1378" s="291">
        <v>61.391142535084356</v>
      </c>
      <c r="Y1378" s="236">
        <v>61.39114</v>
      </c>
    </row>
    <row r="1379" spans="1:25">
      <c r="A1379" s="32" t="s">
        <v>23</v>
      </c>
      <c r="B1379" s="32" t="s">
        <v>32</v>
      </c>
      <c r="C1379" s="328" t="s">
        <v>1537</v>
      </c>
      <c r="D1379" s="235">
        <v>1.5873999999999999</v>
      </c>
      <c r="E1379" s="48" t="s">
        <v>1536</v>
      </c>
      <c r="F1379" s="48" t="s">
        <v>1532</v>
      </c>
      <c r="G1379" s="48" t="s">
        <v>1530</v>
      </c>
      <c r="H1379" s="48" t="s">
        <v>1528</v>
      </c>
      <c r="I1379" s="48" t="s">
        <v>1425</v>
      </c>
      <c r="J1379" s="236">
        <v>62.441858328947355</v>
      </c>
      <c r="K1379" s="236">
        <v>62.441859999999998</v>
      </c>
      <c r="L1379" s="236" t="s">
        <v>4</v>
      </c>
      <c r="M1379" s="236" t="s">
        <v>4</v>
      </c>
      <c r="N1379" s="236" t="s">
        <v>4</v>
      </c>
      <c r="O1379" s="236" t="s">
        <v>4</v>
      </c>
      <c r="P1379" s="236" t="s">
        <v>4</v>
      </c>
      <c r="Q1379" s="236" t="s">
        <v>4</v>
      </c>
      <c r="R1379" s="236" t="s">
        <v>4</v>
      </c>
      <c r="S1379" s="236" t="s">
        <v>4</v>
      </c>
      <c r="T1379" s="236" t="s">
        <v>4</v>
      </c>
      <c r="U1379" s="236" t="s">
        <v>4</v>
      </c>
      <c r="V1379" s="236" t="s">
        <v>4</v>
      </c>
      <c r="W1379" s="236" t="s">
        <v>4</v>
      </c>
      <c r="X1379" s="291">
        <v>62.441858328947355</v>
      </c>
      <c r="Y1379" s="236">
        <v>62.441859999999998</v>
      </c>
    </row>
    <row r="1380" spans="1:25">
      <c r="A1380" s="32" t="s">
        <v>23</v>
      </c>
      <c r="B1380" s="32" t="s">
        <v>32</v>
      </c>
      <c r="C1380" s="328" t="s">
        <v>1538</v>
      </c>
      <c r="D1380" s="235">
        <v>1.5873999999999999</v>
      </c>
      <c r="E1380" s="48" t="s">
        <v>1536</v>
      </c>
      <c r="F1380" s="48" t="s">
        <v>1532</v>
      </c>
      <c r="G1380" s="48" t="s">
        <v>1530</v>
      </c>
      <c r="H1380" s="48" t="s">
        <v>1528</v>
      </c>
      <c r="I1380" s="48" t="s">
        <v>1425</v>
      </c>
      <c r="J1380" s="236">
        <v>60.971460119284863</v>
      </c>
      <c r="K1380" s="236">
        <v>60.97146</v>
      </c>
      <c r="L1380" s="236" t="s">
        <v>4</v>
      </c>
      <c r="M1380" s="236" t="s">
        <v>4</v>
      </c>
      <c r="N1380" s="236" t="s">
        <v>4</v>
      </c>
      <c r="O1380" s="236" t="s">
        <v>4</v>
      </c>
      <c r="P1380" s="236" t="s">
        <v>4</v>
      </c>
      <c r="Q1380" s="236" t="s">
        <v>4</v>
      </c>
      <c r="R1380" s="236" t="s">
        <v>4</v>
      </c>
      <c r="S1380" s="236" t="s">
        <v>4</v>
      </c>
      <c r="T1380" s="236" t="s">
        <v>4</v>
      </c>
      <c r="U1380" s="236" t="s">
        <v>4</v>
      </c>
      <c r="V1380" s="236" t="s">
        <v>4</v>
      </c>
      <c r="W1380" s="236" t="s">
        <v>4</v>
      </c>
      <c r="X1380" s="291">
        <v>60.971460119284863</v>
      </c>
      <c r="Y1380" s="236">
        <v>60.97146</v>
      </c>
    </row>
    <row r="1381" spans="1:25">
      <c r="A1381" s="32" t="s">
        <v>23</v>
      </c>
      <c r="B1381" s="32" t="s">
        <v>32</v>
      </c>
      <c r="C1381" s="328" t="s">
        <v>1539</v>
      </c>
      <c r="D1381" s="235">
        <v>1.5873999999999999</v>
      </c>
      <c r="E1381" s="48" t="s">
        <v>1536</v>
      </c>
      <c r="F1381" s="48" t="s">
        <v>1532</v>
      </c>
      <c r="G1381" s="48" t="s">
        <v>1530</v>
      </c>
      <c r="H1381" s="48" t="s">
        <v>1528</v>
      </c>
      <c r="I1381" s="48" t="s">
        <v>1425</v>
      </c>
      <c r="J1381" s="236">
        <v>60.773567796160101</v>
      </c>
      <c r="K1381" s="236">
        <v>60.773569999999999</v>
      </c>
      <c r="L1381" s="236" t="s">
        <v>4</v>
      </c>
      <c r="M1381" s="236" t="s">
        <v>4</v>
      </c>
      <c r="N1381" s="236" t="s">
        <v>4</v>
      </c>
      <c r="O1381" s="236" t="s">
        <v>4</v>
      </c>
      <c r="P1381" s="236" t="s">
        <v>4</v>
      </c>
      <c r="Q1381" s="236" t="s">
        <v>4</v>
      </c>
      <c r="R1381" s="236" t="s">
        <v>4</v>
      </c>
      <c r="S1381" s="236" t="s">
        <v>4</v>
      </c>
      <c r="T1381" s="236" t="s">
        <v>4</v>
      </c>
      <c r="U1381" s="236" t="s">
        <v>4</v>
      </c>
      <c r="V1381" s="236" t="s">
        <v>4</v>
      </c>
      <c r="W1381" s="236" t="s">
        <v>4</v>
      </c>
      <c r="X1381" s="291">
        <v>60.773567796160101</v>
      </c>
      <c r="Y1381" s="236">
        <v>60.773569999999999</v>
      </c>
    </row>
    <row r="1382" spans="1:25">
      <c r="A1382" s="32" t="s">
        <v>19</v>
      </c>
      <c r="B1382" s="32" t="s">
        <v>32</v>
      </c>
      <c r="C1382" s="328" t="s">
        <v>1540</v>
      </c>
      <c r="D1382" s="235">
        <v>3</v>
      </c>
      <c r="E1382" s="48" t="s">
        <v>1540</v>
      </c>
      <c r="F1382" s="48" t="s">
        <v>1532</v>
      </c>
      <c r="G1382" s="48" t="s">
        <v>1530</v>
      </c>
      <c r="H1382" s="48" t="s">
        <v>1528</v>
      </c>
      <c r="I1382" s="48" t="s">
        <v>1425</v>
      </c>
      <c r="J1382" s="236" t="s">
        <v>4</v>
      </c>
      <c r="K1382" s="236" t="s">
        <v>4</v>
      </c>
      <c r="L1382" s="236">
        <v>102.50000181818181</v>
      </c>
      <c r="M1382" s="236">
        <v>102.5</v>
      </c>
      <c r="N1382" s="236" t="s">
        <v>4</v>
      </c>
      <c r="O1382" s="236" t="s">
        <v>4</v>
      </c>
      <c r="P1382" s="236" t="s">
        <v>4</v>
      </c>
      <c r="Q1382" s="236" t="s">
        <v>4</v>
      </c>
      <c r="R1382" s="236" t="s">
        <v>4</v>
      </c>
      <c r="S1382" s="236" t="s">
        <v>4</v>
      </c>
      <c r="T1382" s="236" t="s">
        <v>4</v>
      </c>
      <c r="U1382" s="236" t="s">
        <v>4</v>
      </c>
      <c r="V1382" s="236" t="s">
        <v>4</v>
      </c>
      <c r="W1382" s="236" t="s">
        <v>4</v>
      </c>
      <c r="X1382" s="291">
        <v>102.50000181818181</v>
      </c>
      <c r="Y1382" s="236">
        <v>102.5</v>
      </c>
    </row>
    <row r="1383" spans="1:25">
      <c r="A1383" s="32" t="s">
        <v>23</v>
      </c>
      <c r="B1383" s="32" t="s">
        <v>32</v>
      </c>
      <c r="C1383" s="328" t="s">
        <v>1541</v>
      </c>
      <c r="D1383" s="235">
        <v>3</v>
      </c>
      <c r="E1383" s="48" t="s">
        <v>1540</v>
      </c>
      <c r="F1383" s="48" t="s">
        <v>1532</v>
      </c>
      <c r="G1383" s="48" t="s">
        <v>1530</v>
      </c>
      <c r="H1383" s="48" t="s">
        <v>1528</v>
      </c>
      <c r="I1383" s="48" t="s">
        <v>1425</v>
      </c>
      <c r="J1383" s="236">
        <v>102.50000181818181</v>
      </c>
      <c r="K1383" s="236">
        <v>102.5</v>
      </c>
      <c r="L1383" s="236" t="s">
        <v>4</v>
      </c>
      <c r="M1383" s="236" t="s">
        <v>4</v>
      </c>
      <c r="N1383" s="236" t="s">
        <v>4</v>
      </c>
      <c r="O1383" s="236" t="s">
        <v>4</v>
      </c>
      <c r="P1383" s="236" t="s">
        <v>4</v>
      </c>
      <c r="Q1383" s="236" t="s">
        <v>4</v>
      </c>
      <c r="R1383" s="236" t="s">
        <v>4</v>
      </c>
      <c r="S1383" s="236" t="s">
        <v>4</v>
      </c>
      <c r="T1383" s="236" t="s">
        <v>4</v>
      </c>
      <c r="U1383" s="236" t="s">
        <v>4</v>
      </c>
      <c r="V1383" s="236" t="s">
        <v>4</v>
      </c>
      <c r="W1383" s="236" t="s">
        <v>4</v>
      </c>
      <c r="X1383" s="291">
        <v>102.50000181818181</v>
      </c>
      <c r="Y1383" s="236">
        <v>102.5</v>
      </c>
    </row>
    <row r="1384" spans="1:25">
      <c r="A1384" s="32" t="s">
        <v>13</v>
      </c>
      <c r="B1384" s="32" t="s">
        <v>4</v>
      </c>
      <c r="C1384" s="328" t="s">
        <v>1542</v>
      </c>
      <c r="D1384" s="235">
        <v>281</v>
      </c>
      <c r="E1384" s="48" t="s">
        <v>4</v>
      </c>
      <c r="F1384" s="48" t="s">
        <v>4</v>
      </c>
      <c r="G1384" s="48" t="s">
        <v>1542</v>
      </c>
      <c r="H1384" s="48" t="s">
        <v>1528</v>
      </c>
      <c r="I1384" s="48" t="s">
        <v>1425</v>
      </c>
      <c r="J1384" s="236" t="s">
        <v>4</v>
      </c>
      <c r="K1384" s="236" t="s">
        <v>4</v>
      </c>
      <c r="L1384" s="236" t="s">
        <v>4</v>
      </c>
      <c r="M1384" s="236" t="s">
        <v>4</v>
      </c>
      <c r="N1384" s="236" t="s">
        <v>4</v>
      </c>
      <c r="O1384" s="236" t="s">
        <v>4</v>
      </c>
      <c r="P1384" s="236">
        <v>95.764205858162853</v>
      </c>
      <c r="Q1384" s="236">
        <v>95.764210000000006</v>
      </c>
      <c r="R1384" s="236" t="s">
        <v>4</v>
      </c>
      <c r="S1384" s="236" t="s">
        <v>4</v>
      </c>
      <c r="T1384" s="236" t="s">
        <v>4</v>
      </c>
      <c r="U1384" s="236" t="s">
        <v>4</v>
      </c>
      <c r="V1384" s="236" t="s">
        <v>4</v>
      </c>
      <c r="W1384" s="236" t="s">
        <v>4</v>
      </c>
      <c r="X1384" s="291">
        <v>95.764205858162853</v>
      </c>
      <c r="Y1384" s="236">
        <v>95.764210000000006</v>
      </c>
    </row>
    <row r="1385" spans="1:25">
      <c r="A1385" s="32" t="s">
        <v>16</v>
      </c>
      <c r="B1385" s="32" t="s">
        <v>4</v>
      </c>
      <c r="C1385" s="328" t="s">
        <v>1544</v>
      </c>
      <c r="D1385" s="235">
        <v>14</v>
      </c>
      <c r="E1385" s="48" t="s">
        <v>4</v>
      </c>
      <c r="F1385" s="48" t="s">
        <v>1544</v>
      </c>
      <c r="G1385" s="48" t="s">
        <v>1542</v>
      </c>
      <c r="H1385" s="48" t="s">
        <v>1528</v>
      </c>
      <c r="I1385" s="48" t="s">
        <v>1425</v>
      </c>
      <c r="J1385" s="236" t="s">
        <v>4</v>
      </c>
      <c r="K1385" s="236" t="s">
        <v>4</v>
      </c>
      <c r="L1385" s="236" t="s">
        <v>4</v>
      </c>
      <c r="M1385" s="236" t="s">
        <v>4</v>
      </c>
      <c r="N1385" s="236">
        <v>105.20317812452245</v>
      </c>
      <c r="O1385" s="236">
        <v>105.20318</v>
      </c>
      <c r="P1385" s="236" t="s">
        <v>4</v>
      </c>
      <c r="Q1385" s="236" t="s">
        <v>4</v>
      </c>
      <c r="R1385" s="236" t="s">
        <v>4</v>
      </c>
      <c r="S1385" s="236" t="s">
        <v>4</v>
      </c>
      <c r="T1385" s="236" t="s">
        <v>4</v>
      </c>
      <c r="U1385" s="236" t="s">
        <v>4</v>
      </c>
      <c r="V1385" s="236" t="s">
        <v>4</v>
      </c>
      <c r="W1385" s="236" t="s">
        <v>4</v>
      </c>
      <c r="X1385" s="291">
        <v>105.20317812452245</v>
      </c>
      <c r="Y1385" s="236">
        <v>105.20318</v>
      </c>
    </row>
    <row r="1386" spans="1:25">
      <c r="A1386" s="32" t="s">
        <v>19</v>
      </c>
      <c r="B1386" s="32" t="s">
        <v>32</v>
      </c>
      <c r="C1386" s="328" t="s">
        <v>1546</v>
      </c>
      <c r="D1386" s="235">
        <v>14</v>
      </c>
      <c r="E1386" s="48" t="s">
        <v>1546</v>
      </c>
      <c r="F1386" s="48" t="s">
        <v>1544</v>
      </c>
      <c r="G1386" s="48" t="s">
        <v>1542</v>
      </c>
      <c r="H1386" s="48" t="s">
        <v>1528</v>
      </c>
      <c r="I1386" s="48" t="s">
        <v>1425</v>
      </c>
      <c r="J1386" s="236" t="s">
        <v>4</v>
      </c>
      <c r="K1386" s="236" t="s">
        <v>4</v>
      </c>
      <c r="L1386" s="236">
        <v>105.20317812452245</v>
      </c>
      <c r="M1386" s="236">
        <v>105.20318</v>
      </c>
      <c r="N1386" s="236" t="s">
        <v>4</v>
      </c>
      <c r="O1386" s="236" t="s">
        <v>4</v>
      </c>
      <c r="P1386" s="236" t="s">
        <v>4</v>
      </c>
      <c r="Q1386" s="236" t="s">
        <v>4</v>
      </c>
      <c r="R1386" s="236" t="s">
        <v>4</v>
      </c>
      <c r="S1386" s="236" t="s">
        <v>4</v>
      </c>
      <c r="T1386" s="236" t="s">
        <v>4</v>
      </c>
      <c r="U1386" s="236" t="s">
        <v>4</v>
      </c>
      <c r="V1386" s="236" t="s">
        <v>4</v>
      </c>
      <c r="W1386" s="236" t="s">
        <v>4</v>
      </c>
      <c r="X1386" s="291">
        <v>105.20317812452245</v>
      </c>
      <c r="Y1386" s="236">
        <v>105.20318</v>
      </c>
    </row>
    <row r="1387" spans="1:25">
      <c r="A1387" s="32" t="s">
        <v>23</v>
      </c>
      <c r="B1387" s="32" t="s">
        <v>32</v>
      </c>
      <c r="C1387" s="328" t="s">
        <v>1547</v>
      </c>
      <c r="D1387" s="235">
        <v>3.74166</v>
      </c>
      <c r="E1387" s="48" t="s">
        <v>1546</v>
      </c>
      <c r="F1387" s="48" t="s">
        <v>1544</v>
      </c>
      <c r="G1387" s="48" t="s">
        <v>1542</v>
      </c>
      <c r="H1387" s="48" t="s">
        <v>1528</v>
      </c>
      <c r="I1387" s="48" t="s">
        <v>1425</v>
      </c>
      <c r="J1387" s="236">
        <v>106.25</v>
      </c>
      <c r="K1387" s="236">
        <v>106.25</v>
      </c>
      <c r="L1387" s="236" t="s">
        <v>4</v>
      </c>
      <c r="M1387" s="236" t="s">
        <v>4</v>
      </c>
      <c r="N1387" s="236" t="s">
        <v>4</v>
      </c>
      <c r="O1387" s="236" t="s">
        <v>4</v>
      </c>
      <c r="P1387" s="236" t="s">
        <v>4</v>
      </c>
      <c r="Q1387" s="236" t="s">
        <v>4</v>
      </c>
      <c r="R1387" s="236" t="s">
        <v>4</v>
      </c>
      <c r="S1387" s="236" t="s">
        <v>4</v>
      </c>
      <c r="T1387" s="236" t="s">
        <v>4</v>
      </c>
      <c r="U1387" s="236" t="s">
        <v>4</v>
      </c>
      <c r="V1387" s="236" t="s">
        <v>4</v>
      </c>
      <c r="W1387" s="236" t="s">
        <v>4</v>
      </c>
      <c r="X1387" s="291">
        <v>106.25</v>
      </c>
      <c r="Y1387" s="236">
        <v>106.25</v>
      </c>
    </row>
    <row r="1388" spans="1:25">
      <c r="A1388" s="32" t="s">
        <v>23</v>
      </c>
      <c r="B1388" s="32" t="s">
        <v>32</v>
      </c>
      <c r="C1388" s="328" t="s">
        <v>1548</v>
      </c>
      <c r="D1388" s="235">
        <v>3.74166</v>
      </c>
      <c r="E1388" s="48" t="s">
        <v>1546</v>
      </c>
      <c r="F1388" s="48" t="s">
        <v>1544</v>
      </c>
      <c r="G1388" s="48" t="s">
        <v>1542</v>
      </c>
      <c r="H1388" s="48" t="s">
        <v>1528</v>
      </c>
      <c r="I1388" s="48" t="s">
        <v>1425</v>
      </c>
      <c r="J1388" s="236">
        <v>104.16667</v>
      </c>
      <c r="K1388" s="236">
        <v>104.16667</v>
      </c>
      <c r="L1388" s="236" t="s">
        <v>4</v>
      </c>
      <c r="M1388" s="236" t="s">
        <v>4</v>
      </c>
      <c r="N1388" s="236" t="s">
        <v>4</v>
      </c>
      <c r="O1388" s="236" t="s">
        <v>4</v>
      </c>
      <c r="P1388" s="236" t="s">
        <v>4</v>
      </c>
      <c r="Q1388" s="236" t="s">
        <v>4</v>
      </c>
      <c r="R1388" s="236" t="s">
        <v>4</v>
      </c>
      <c r="S1388" s="236" t="s">
        <v>4</v>
      </c>
      <c r="T1388" s="236" t="s">
        <v>4</v>
      </c>
      <c r="U1388" s="236" t="s">
        <v>4</v>
      </c>
      <c r="V1388" s="236" t="s">
        <v>4</v>
      </c>
      <c r="W1388" s="236" t="s">
        <v>4</v>
      </c>
      <c r="X1388" s="291">
        <v>104.16667</v>
      </c>
      <c r="Y1388" s="236">
        <v>104.16667</v>
      </c>
    </row>
    <row r="1389" spans="1:25">
      <c r="A1389" s="32" t="s">
        <v>16</v>
      </c>
      <c r="B1389" s="32" t="s">
        <v>4</v>
      </c>
      <c r="C1389" s="328" t="s">
        <v>1549</v>
      </c>
      <c r="D1389" s="235">
        <v>260</v>
      </c>
      <c r="E1389" s="48" t="s">
        <v>4</v>
      </c>
      <c r="F1389" s="48" t="s">
        <v>1549</v>
      </c>
      <c r="G1389" s="48" t="s">
        <v>1542</v>
      </c>
      <c r="H1389" s="48" t="s">
        <v>1528</v>
      </c>
      <c r="I1389" s="48" t="s">
        <v>1425</v>
      </c>
      <c r="J1389" s="236" t="s">
        <v>4</v>
      </c>
      <c r="K1389" s="236" t="s">
        <v>4</v>
      </c>
      <c r="L1389" s="236" t="s">
        <v>4</v>
      </c>
      <c r="M1389" s="236" t="s">
        <v>4</v>
      </c>
      <c r="N1389" s="236">
        <v>94.9693251533742</v>
      </c>
      <c r="O1389" s="236">
        <v>94.969329999999999</v>
      </c>
      <c r="P1389" s="236" t="s">
        <v>4</v>
      </c>
      <c r="Q1389" s="236" t="s">
        <v>4</v>
      </c>
      <c r="R1389" s="236" t="s">
        <v>4</v>
      </c>
      <c r="S1389" s="236" t="s">
        <v>4</v>
      </c>
      <c r="T1389" s="236" t="s">
        <v>4</v>
      </c>
      <c r="U1389" s="236" t="s">
        <v>4</v>
      </c>
      <c r="V1389" s="236" t="s">
        <v>4</v>
      </c>
      <c r="W1389" s="236" t="s">
        <v>4</v>
      </c>
      <c r="X1389" s="291">
        <v>94.9693251533742</v>
      </c>
      <c r="Y1389" s="236">
        <v>94.969329999999999</v>
      </c>
    </row>
    <row r="1390" spans="1:25">
      <c r="A1390" s="32" t="s">
        <v>19</v>
      </c>
      <c r="B1390" s="32" t="s">
        <v>32</v>
      </c>
      <c r="C1390" s="328" t="s">
        <v>1551</v>
      </c>
      <c r="D1390" s="235">
        <v>260</v>
      </c>
      <c r="E1390" s="48" t="s">
        <v>1551</v>
      </c>
      <c r="F1390" s="48" t="s">
        <v>1549</v>
      </c>
      <c r="G1390" s="48" t="s">
        <v>1542</v>
      </c>
      <c r="H1390" s="48" t="s">
        <v>1528</v>
      </c>
      <c r="I1390" s="48" t="s">
        <v>1425</v>
      </c>
      <c r="J1390" s="236" t="s">
        <v>4</v>
      </c>
      <c r="K1390" s="236" t="s">
        <v>4</v>
      </c>
      <c r="L1390" s="236">
        <v>94.9693251533742</v>
      </c>
      <c r="M1390" s="236">
        <v>94.969329999999999</v>
      </c>
      <c r="N1390" s="236" t="s">
        <v>4</v>
      </c>
      <c r="O1390" s="236" t="s">
        <v>4</v>
      </c>
      <c r="P1390" s="236" t="s">
        <v>4</v>
      </c>
      <c r="Q1390" s="236" t="s">
        <v>4</v>
      </c>
      <c r="R1390" s="236" t="s">
        <v>4</v>
      </c>
      <c r="S1390" s="236" t="s">
        <v>4</v>
      </c>
      <c r="T1390" s="236" t="s">
        <v>4</v>
      </c>
      <c r="U1390" s="236" t="s">
        <v>4</v>
      </c>
      <c r="V1390" s="236" t="s">
        <v>4</v>
      </c>
      <c r="W1390" s="236" t="s">
        <v>4</v>
      </c>
      <c r="X1390" s="291">
        <v>94.9693251533742</v>
      </c>
      <c r="Y1390" s="236">
        <v>94.969329999999999</v>
      </c>
    </row>
    <row r="1391" spans="1:25">
      <c r="A1391" s="32" t="s">
        <v>23</v>
      </c>
      <c r="B1391" s="32" t="s">
        <v>32</v>
      </c>
      <c r="C1391" s="328" t="s">
        <v>1552</v>
      </c>
      <c r="D1391" s="235">
        <v>260</v>
      </c>
      <c r="E1391" s="48" t="s">
        <v>1551</v>
      </c>
      <c r="F1391" s="48" t="s">
        <v>1549</v>
      </c>
      <c r="G1391" s="48" t="s">
        <v>1542</v>
      </c>
      <c r="H1391" s="48" t="s">
        <v>1528</v>
      </c>
      <c r="I1391" s="48" t="s">
        <v>1425</v>
      </c>
      <c r="J1391" s="236">
        <v>94.9693251533742</v>
      </c>
      <c r="K1391" s="236">
        <v>94.969329999999999</v>
      </c>
      <c r="L1391" s="236" t="s">
        <v>4</v>
      </c>
      <c r="M1391" s="236" t="s">
        <v>4</v>
      </c>
      <c r="N1391" s="236" t="s">
        <v>4</v>
      </c>
      <c r="O1391" s="236" t="s">
        <v>4</v>
      </c>
      <c r="P1391" s="236" t="s">
        <v>4</v>
      </c>
      <c r="Q1391" s="236" t="s">
        <v>4</v>
      </c>
      <c r="R1391" s="236" t="s">
        <v>4</v>
      </c>
      <c r="S1391" s="236" t="s">
        <v>4</v>
      </c>
      <c r="T1391" s="236" t="s">
        <v>4</v>
      </c>
      <c r="U1391" s="236" t="s">
        <v>4</v>
      </c>
      <c r="V1391" s="236" t="s">
        <v>4</v>
      </c>
      <c r="W1391" s="236" t="s">
        <v>4</v>
      </c>
      <c r="X1391" s="291">
        <v>94.9693251533742</v>
      </c>
      <c r="Y1391" s="236">
        <v>94.969329999999999</v>
      </c>
    </row>
    <row r="1392" spans="1:25">
      <c r="A1392" s="32" t="s">
        <v>16</v>
      </c>
      <c r="B1392" s="32" t="s">
        <v>4</v>
      </c>
      <c r="C1392" s="328" t="s">
        <v>1553</v>
      </c>
      <c r="D1392" s="235">
        <v>7</v>
      </c>
      <c r="E1392" s="48" t="s">
        <v>4</v>
      </c>
      <c r="F1392" s="48" t="s">
        <v>1553</v>
      </c>
      <c r="G1392" s="48" t="s">
        <v>1542</v>
      </c>
      <c r="H1392" s="48" t="s">
        <v>1528</v>
      </c>
      <c r="I1392" s="48" t="s">
        <v>1425</v>
      </c>
      <c r="J1392" s="236" t="s">
        <v>4</v>
      </c>
      <c r="K1392" s="236" t="s">
        <v>4</v>
      </c>
      <c r="L1392" s="236" t="s">
        <v>4</v>
      </c>
      <c r="M1392" s="236" t="s">
        <v>4</v>
      </c>
      <c r="N1392" s="236">
        <v>106.41040178902173</v>
      </c>
      <c r="O1392" s="236">
        <v>106.4104</v>
      </c>
      <c r="P1392" s="236" t="s">
        <v>4</v>
      </c>
      <c r="Q1392" s="236" t="s">
        <v>4</v>
      </c>
      <c r="R1392" s="236" t="s">
        <v>4</v>
      </c>
      <c r="S1392" s="236" t="s">
        <v>4</v>
      </c>
      <c r="T1392" s="236" t="s">
        <v>4</v>
      </c>
      <c r="U1392" s="236" t="s">
        <v>4</v>
      </c>
      <c r="V1392" s="236" t="s">
        <v>4</v>
      </c>
      <c r="W1392" s="236" t="s">
        <v>4</v>
      </c>
      <c r="X1392" s="291">
        <v>106.41040178902173</v>
      </c>
      <c r="Y1392" s="236">
        <v>106.4104</v>
      </c>
    </row>
    <row r="1393" spans="1:25">
      <c r="A1393" s="32" t="s">
        <v>19</v>
      </c>
      <c r="B1393" s="32" t="s">
        <v>32</v>
      </c>
      <c r="C1393" s="328" t="s">
        <v>1555</v>
      </c>
      <c r="D1393" s="235">
        <v>7</v>
      </c>
      <c r="E1393" s="48" t="s">
        <v>1555</v>
      </c>
      <c r="F1393" s="48" t="s">
        <v>1553</v>
      </c>
      <c r="G1393" s="48" t="s">
        <v>1542</v>
      </c>
      <c r="H1393" s="48" t="s">
        <v>1528</v>
      </c>
      <c r="I1393" s="48" t="s">
        <v>1425</v>
      </c>
      <c r="J1393" s="236" t="s">
        <v>4</v>
      </c>
      <c r="K1393" s="236" t="s">
        <v>4</v>
      </c>
      <c r="L1393" s="236">
        <v>106.41040178902173</v>
      </c>
      <c r="M1393" s="236">
        <v>106.4104</v>
      </c>
      <c r="N1393" s="236" t="s">
        <v>4</v>
      </c>
      <c r="O1393" s="236" t="s">
        <v>4</v>
      </c>
      <c r="P1393" s="236" t="s">
        <v>4</v>
      </c>
      <c r="Q1393" s="236" t="s">
        <v>4</v>
      </c>
      <c r="R1393" s="236" t="s">
        <v>4</v>
      </c>
      <c r="S1393" s="236" t="s">
        <v>4</v>
      </c>
      <c r="T1393" s="236" t="s">
        <v>4</v>
      </c>
      <c r="U1393" s="236" t="s">
        <v>4</v>
      </c>
      <c r="V1393" s="236" t="s">
        <v>4</v>
      </c>
      <c r="W1393" s="236" t="s">
        <v>4</v>
      </c>
      <c r="X1393" s="291">
        <v>106.41040178902173</v>
      </c>
      <c r="Y1393" s="236">
        <v>106.4104</v>
      </c>
    </row>
    <row r="1394" spans="1:25">
      <c r="A1394" s="32" t="s">
        <v>23</v>
      </c>
      <c r="B1394" s="32" t="s">
        <v>32</v>
      </c>
      <c r="C1394" s="328" t="s">
        <v>1556</v>
      </c>
      <c r="D1394" s="235">
        <v>2.64575</v>
      </c>
      <c r="E1394" s="48" t="s">
        <v>1555</v>
      </c>
      <c r="F1394" s="48" t="s">
        <v>1553</v>
      </c>
      <c r="G1394" s="48" t="s">
        <v>1542</v>
      </c>
      <c r="H1394" s="48" t="s">
        <v>1528</v>
      </c>
      <c r="I1394" s="48" t="s">
        <v>1425</v>
      </c>
      <c r="J1394" s="236">
        <v>99.999995387323949</v>
      </c>
      <c r="K1394" s="236">
        <v>100</v>
      </c>
      <c r="L1394" s="236" t="s">
        <v>4</v>
      </c>
      <c r="M1394" s="236" t="s">
        <v>4</v>
      </c>
      <c r="N1394" s="236" t="s">
        <v>4</v>
      </c>
      <c r="O1394" s="236" t="s">
        <v>4</v>
      </c>
      <c r="P1394" s="236" t="s">
        <v>4</v>
      </c>
      <c r="Q1394" s="236" t="s">
        <v>4</v>
      </c>
      <c r="R1394" s="236" t="s">
        <v>4</v>
      </c>
      <c r="S1394" s="236" t="s">
        <v>4</v>
      </c>
      <c r="T1394" s="236" t="s">
        <v>4</v>
      </c>
      <c r="U1394" s="236" t="s">
        <v>4</v>
      </c>
      <c r="V1394" s="236" t="s">
        <v>4</v>
      </c>
      <c r="W1394" s="236" t="s">
        <v>4</v>
      </c>
      <c r="X1394" s="291">
        <v>99.999995387323949</v>
      </c>
      <c r="Y1394" s="236">
        <v>100</v>
      </c>
    </row>
    <row r="1395" spans="1:25">
      <c r="A1395" s="32" t="s">
        <v>23</v>
      </c>
      <c r="B1395" s="32" t="s">
        <v>32</v>
      </c>
      <c r="C1395" s="328" t="s">
        <v>1557</v>
      </c>
      <c r="D1395" s="235">
        <v>2.64575</v>
      </c>
      <c r="E1395" s="48" t="s">
        <v>1555</v>
      </c>
      <c r="F1395" s="48" t="s">
        <v>1553</v>
      </c>
      <c r="G1395" s="48" t="s">
        <v>1542</v>
      </c>
      <c r="H1395" s="48" t="s">
        <v>1528</v>
      </c>
      <c r="I1395" s="48" t="s">
        <v>1425</v>
      </c>
      <c r="J1395" s="236">
        <v>113.23174131202379</v>
      </c>
      <c r="K1395" s="236">
        <v>113.23174</v>
      </c>
      <c r="L1395" s="236" t="s">
        <v>4</v>
      </c>
      <c r="M1395" s="236" t="s">
        <v>4</v>
      </c>
      <c r="N1395" s="236" t="s">
        <v>4</v>
      </c>
      <c r="O1395" s="236" t="s">
        <v>4</v>
      </c>
      <c r="P1395" s="236" t="s">
        <v>4</v>
      </c>
      <c r="Q1395" s="236" t="s">
        <v>4</v>
      </c>
      <c r="R1395" s="236" t="s">
        <v>4</v>
      </c>
      <c r="S1395" s="236" t="s">
        <v>4</v>
      </c>
      <c r="T1395" s="236" t="s">
        <v>4</v>
      </c>
      <c r="U1395" s="236" t="s">
        <v>4</v>
      </c>
      <c r="V1395" s="236" t="s">
        <v>4</v>
      </c>
      <c r="W1395" s="236" t="s">
        <v>4</v>
      </c>
      <c r="X1395" s="291">
        <v>113.23174131202379</v>
      </c>
      <c r="Y1395" s="236">
        <v>113.23174</v>
      </c>
    </row>
    <row r="1396" spans="1:25">
      <c r="A1396" s="32" t="s">
        <v>10</v>
      </c>
      <c r="B1396" s="32" t="s">
        <v>4</v>
      </c>
      <c r="C1396" s="328" t="s">
        <v>1558</v>
      </c>
      <c r="D1396" s="235">
        <v>107</v>
      </c>
      <c r="E1396" s="48" t="s">
        <v>4</v>
      </c>
      <c r="F1396" s="48" t="s">
        <v>4</v>
      </c>
      <c r="G1396" s="48" t="s">
        <v>4</v>
      </c>
      <c r="H1396" s="48" t="s">
        <v>1558</v>
      </c>
      <c r="I1396" s="48" t="s">
        <v>1425</v>
      </c>
      <c r="J1396" s="236" t="s">
        <v>4</v>
      </c>
      <c r="K1396" s="236" t="s">
        <v>4</v>
      </c>
      <c r="L1396" s="236" t="s">
        <v>4</v>
      </c>
      <c r="M1396" s="236" t="s">
        <v>4</v>
      </c>
      <c r="N1396" s="236" t="s">
        <v>4</v>
      </c>
      <c r="O1396" s="236" t="s">
        <v>4</v>
      </c>
      <c r="P1396" s="236" t="s">
        <v>4</v>
      </c>
      <c r="Q1396" s="236" t="s">
        <v>4</v>
      </c>
      <c r="R1396" s="236">
        <v>112.02235260387255</v>
      </c>
      <c r="S1396" s="236">
        <v>112.02235</v>
      </c>
      <c r="T1396" s="236" t="s">
        <v>4</v>
      </c>
      <c r="U1396" s="236" t="s">
        <v>4</v>
      </c>
      <c r="V1396" s="236" t="s">
        <v>4</v>
      </c>
      <c r="W1396" s="236" t="s">
        <v>4</v>
      </c>
      <c r="X1396" s="291">
        <v>112.02235260387255</v>
      </c>
      <c r="Y1396" s="236">
        <v>112.02235</v>
      </c>
    </row>
    <row r="1397" spans="1:25">
      <c r="A1397" s="32" t="s">
        <v>13</v>
      </c>
      <c r="B1397" s="32" t="s">
        <v>4</v>
      </c>
      <c r="C1397" s="328" t="s">
        <v>1560</v>
      </c>
      <c r="D1397" s="235">
        <v>48</v>
      </c>
      <c r="E1397" s="48" t="s">
        <v>4</v>
      </c>
      <c r="F1397" s="48" t="s">
        <v>4</v>
      </c>
      <c r="G1397" s="48" t="s">
        <v>1560</v>
      </c>
      <c r="H1397" s="48" t="s">
        <v>1558</v>
      </c>
      <c r="I1397" s="48" t="s">
        <v>1425</v>
      </c>
      <c r="J1397" s="236" t="s">
        <v>4</v>
      </c>
      <c r="K1397" s="236" t="s">
        <v>4</v>
      </c>
      <c r="L1397" s="236" t="s">
        <v>4</v>
      </c>
      <c r="M1397" s="236" t="s">
        <v>4</v>
      </c>
      <c r="N1397" s="236" t="s">
        <v>4</v>
      </c>
      <c r="O1397" s="236" t="s">
        <v>4</v>
      </c>
      <c r="P1397" s="236">
        <v>106.83120469412533</v>
      </c>
      <c r="Q1397" s="236">
        <v>106.8312</v>
      </c>
      <c r="R1397" s="236" t="s">
        <v>4</v>
      </c>
      <c r="S1397" s="236" t="s">
        <v>4</v>
      </c>
      <c r="T1397" s="236" t="s">
        <v>4</v>
      </c>
      <c r="U1397" s="236" t="s">
        <v>4</v>
      </c>
      <c r="V1397" s="236" t="s">
        <v>4</v>
      </c>
      <c r="W1397" s="236" t="s">
        <v>4</v>
      </c>
      <c r="X1397" s="291">
        <v>106.83120469412533</v>
      </c>
      <c r="Y1397" s="236">
        <v>106.8312</v>
      </c>
    </row>
    <row r="1398" spans="1:25">
      <c r="A1398" s="32" t="s">
        <v>16</v>
      </c>
      <c r="B1398" s="32" t="s">
        <v>4</v>
      </c>
      <c r="C1398" s="328" t="s">
        <v>1562</v>
      </c>
      <c r="D1398" s="235">
        <v>48</v>
      </c>
      <c r="E1398" s="48" t="s">
        <v>4</v>
      </c>
      <c r="F1398" s="48" t="s">
        <v>1562</v>
      </c>
      <c r="G1398" s="48" t="s">
        <v>1560</v>
      </c>
      <c r="H1398" s="48" t="s">
        <v>1558</v>
      </c>
      <c r="I1398" s="48" t="s">
        <v>1425</v>
      </c>
      <c r="J1398" s="236" t="s">
        <v>4</v>
      </c>
      <c r="K1398" s="236" t="s">
        <v>4</v>
      </c>
      <c r="L1398" s="236" t="s">
        <v>4</v>
      </c>
      <c r="M1398" s="236" t="s">
        <v>4</v>
      </c>
      <c r="N1398" s="236">
        <v>106.83120469412533</v>
      </c>
      <c r="O1398" s="236">
        <v>106.8312</v>
      </c>
      <c r="P1398" s="236" t="s">
        <v>4</v>
      </c>
      <c r="Q1398" s="236" t="s">
        <v>4</v>
      </c>
      <c r="R1398" s="236" t="s">
        <v>4</v>
      </c>
      <c r="S1398" s="236" t="s">
        <v>4</v>
      </c>
      <c r="T1398" s="236" t="s">
        <v>4</v>
      </c>
      <c r="U1398" s="236" t="s">
        <v>4</v>
      </c>
      <c r="V1398" s="236" t="s">
        <v>4</v>
      </c>
      <c r="W1398" s="236" t="s">
        <v>4</v>
      </c>
      <c r="X1398" s="291">
        <v>106.83120469412533</v>
      </c>
      <c r="Y1398" s="236">
        <v>106.8312</v>
      </c>
    </row>
    <row r="1399" spans="1:25">
      <c r="A1399" s="32" t="s">
        <v>19</v>
      </c>
      <c r="B1399" s="32" t="s">
        <v>32</v>
      </c>
      <c r="C1399" s="328" t="s">
        <v>1563</v>
      </c>
      <c r="D1399" s="235">
        <v>12</v>
      </c>
      <c r="E1399" s="48" t="s">
        <v>1563</v>
      </c>
      <c r="F1399" s="48" t="s">
        <v>1562</v>
      </c>
      <c r="G1399" s="48" t="s">
        <v>1560</v>
      </c>
      <c r="H1399" s="48" t="s">
        <v>1558</v>
      </c>
      <c r="I1399" s="48" t="s">
        <v>1425</v>
      </c>
      <c r="J1399" s="236" t="s">
        <v>4</v>
      </c>
      <c r="K1399" s="236" t="s">
        <v>4</v>
      </c>
      <c r="L1399" s="236">
        <v>93.654569412150423</v>
      </c>
      <c r="M1399" s="236">
        <v>93.654570000000007</v>
      </c>
      <c r="N1399" s="236" t="s">
        <v>4</v>
      </c>
      <c r="O1399" s="236" t="s">
        <v>4</v>
      </c>
      <c r="P1399" s="236" t="s">
        <v>4</v>
      </c>
      <c r="Q1399" s="236" t="s">
        <v>4</v>
      </c>
      <c r="R1399" s="236" t="s">
        <v>4</v>
      </c>
      <c r="S1399" s="236" t="s">
        <v>4</v>
      </c>
      <c r="T1399" s="236" t="s">
        <v>4</v>
      </c>
      <c r="U1399" s="236" t="s">
        <v>4</v>
      </c>
      <c r="V1399" s="236" t="s">
        <v>4</v>
      </c>
      <c r="W1399" s="236" t="s">
        <v>4</v>
      </c>
      <c r="X1399" s="291">
        <v>93.654569412150423</v>
      </c>
      <c r="Y1399" s="236">
        <v>93.654570000000007</v>
      </c>
    </row>
    <row r="1400" spans="1:25">
      <c r="A1400" s="32" t="s">
        <v>23</v>
      </c>
      <c r="B1400" s="32" t="s">
        <v>32</v>
      </c>
      <c r="C1400" s="328" t="s">
        <v>1564</v>
      </c>
      <c r="D1400" s="235">
        <v>3.4641000000000002</v>
      </c>
      <c r="E1400" s="48" t="s">
        <v>1563</v>
      </c>
      <c r="F1400" s="48" t="s">
        <v>1562</v>
      </c>
      <c r="G1400" s="48" t="s">
        <v>1560</v>
      </c>
      <c r="H1400" s="48" t="s">
        <v>1558</v>
      </c>
      <c r="I1400" s="48" t="s">
        <v>1425</v>
      </c>
      <c r="J1400" s="236">
        <v>86.910030000000006</v>
      </c>
      <c r="K1400" s="236">
        <v>86.910030000000006</v>
      </c>
      <c r="L1400" s="236" t="s">
        <v>4</v>
      </c>
      <c r="M1400" s="236" t="s">
        <v>4</v>
      </c>
      <c r="N1400" s="236" t="s">
        <v>4</v>
      </c>
      <c r="O1400" s="236" t="s">
        <v>4</v>
      </c>
      <c r="P1400" s="236" t="s">
        <v>4</v>
      </c>
      <c r="Q1400" s="236" t="s">
        <v>4</v>
      </c>
      <c r="R1400" s="236" t="s">
        <v>4</v>
      </c>
      <c r="S1400" s="236" t="s">
        <v>4</v>
      </c>
      <c r="T1400" s="236" t="s">
        <v>4</v>
      </c>
      <c r="U1400" s="236" t="s">
        <v>4</v>
      </c>
      <c r="V1400" s="236" t="s">
        <v>4</v>
      </c>
      <c r="W1400" s="236" t="s">
        <v>4</v>
      </c>
      <c r="X1400" s="291">
        <v>86.910030000000006</v>
      </c>
      <c r="Y1400" s="236">
        <v>86.910030000000006</v>
      </c>
    </row>
    <row r="1401" spans="1:25">
      <c r="A1401" s="32" t="s">
        <v>23</v>
      </c>
      <c r="B1401" s="32" t="s">
        <v>32</v>
      </c>
      <c r="C1401" s="328" t="s">
        <v>1565</v>
      </c>
      <c r="D1401" s="235">
        <v>3.4641000000000002</v>
      </c>
      <c r="E1401" s="48" t="s">
        <v>1563</v>
      </c>
      <c r="F1401" s="48" t="s">
        <v>1562</v>
      </c>
      <c r="G1401" s="48" t="s">
        <v>1560</v>
      </c>
      <c r="H1401" s="48" t="s">
        <v>1558</v>
      </c>
      <c r="I1401" s="48" t="s">
        <v>1425</v>
      </c>
      <c r="J1401" s="236">
        <v>100.92251</v>
      </c>
      <c r="K1401" s="236">
        <v>100.92251</v>
      </c>
      <c r="L1401" s="236" t="s">
        <v>4</v>
      </c>
      <c r="M1401" s="236" t="s">
        <v>4</v>
      </c>
      <c r="N1401" s="236" t="s">
        <v>4</v>
      </c>
      <c r="O1401" s="236" t="s">
        <v>4</v>
      </c>
      <c r="P1401" s="236" t="s">
        <v>4</v>
      </c>
      <c r="Q1401" s="236" t="s">
        <v>4</v>
      </c>
      <c r="R1401" s="236" t="s">
        <v>4</v>
      </c>
      <c r="S1401" s="236" t="s">
        <v>4</v>
      </c>
      <c r="T1401" s="236" t="s">
        <v>4</v>
      </c>
      <c r="U1401" s="236" t="s">
        <v>4</v>
      </c>
      <c r="V1401" s="236" t="s">
        <v>4</v>
      </c>
      <c r="W1401" s="236" t="s">
        <v>4</v>
      </c>
      <c r="X1401" s="291">
        <v>100.92251</v>
      </c>
      <c r="Y1401" s="236">
        <v>100.92251</v>
      </c>
    </row>
    <row r="1402" spans="1:25">
      <c r="A1402" s="32" t="s">
        <v>19</v>
      </c>
      <c r="B1402" s="32" t="s">
        <v>32</v>
      </c>
      <c r="C1402" s="328" t="s">
        <v>1566</v>
      </c>
      <c r="D1402" s="235">
        <v>33</v>
      </c>
      <c r="E1402" s="48" t="s">
        <v>1566</v>
      </c>
      <c r="F1402" s="48" t="s">
        <v>1562</v>
      </c>
      <c r="G1402" s="48" t="s">
        <v>1560</v>
      </c>
      <c r="H1402" s="48" t="s">
        <v>1558</v>
      </c>
      <c r="I1402" s="48" t="s">
        <v>1425</v>
      </c>
      <c r="J1402" s="236" t="s">
        <v>4</v>
      </c>
      <c r="K1402" s="236" t="s">
        <v>4</v>
      </c>
      <c r="L1402" s="236">
        <v>112.62331463777826</v>
      </c>
      <c r="M1402" s="236">
        <v>112.62331</v>
      </c>
      <c r="N1402" s="236" t="s">
        <v>4</v>
      </c>
      <c r="O1402" s="236" t="s">
        <v>4</v>
      </c>
      <c r="P1402" s="236" t="s">
        <v>4</v>
      </c>
      <c r="Q1402" s="236" t="s">
        <v>4</v>
      </c>
      <c r="R1402" s="236" t="s">
        <v>4</v>
      </c>
      <c r="S1402" s="236" t="s">
        <v>4</v>
      </c>
      <c r="T1402" s="236" t="s">
        <v>4</v>
      </c>
      <c r="U1402" s="236" t="s">
        <v>4</v>
      </c>
      <c r="V1402" s="236" t="s">
        <v>4</v>
      </c>
      <c r="W1402" s="236" t="s">
        <v>4</v>
      </c>
      <c r="X1402" s="291">
        <v>112.62331463777826</v>
      </c>
      <c r="Y1402" s="236">
        <v>112.62331</v>
      </c>
    </row>
    <row r="1403" spans="1:25">
      <c r="A1403" s="32" t="s">
        <v>23</v>
      </c>
      <c r="B1403" s="32" t="s">
        <v>32</v>
      </c>
      <c r="C1403" s="328" t="s">
        <v>1567</v>
      </c>
      <c r="D1403" s="235">
        <v>5.7445599999999999</v>
      </c>
      <c r="E1403" s="48" t="s">
        <v>1566</v>
      </c>
      <c r="F1403" s="48" t="s">
        <v>1562</v>
      </c>
      <c r="G1403" s="48" t="s">
        <v>1560</v>
      </c>
      <c r="H1403" s="48" t="s">
        <v>1558</v>
      </c>
      <c r="I1403" s="48" t="s">
        <v>1425</v>
      </c>
      <c r="J1403" s="236">
        <v>126.84011000000001</v>
      </c>
      <c r="K1403" s="236">
        <v>126.84011</v>
      </c>
      <c r="L1403" s="236" t="s">
        <v>4</v>
      </c>
      <c r="M1403" s="236" t="s">
        <v>4</v>
      </c>
      <c r="N1403" s="236" t="s">
        <v>4</v>
      </c>
      <c r="O1403" s="236" t="s">
        <v>4</v>
      </c>
      <c r="P1403" s="236" t="s">
        <v>4</v>
      </c>
      <c r="Q1403" s="236" t="s">
        <v>4</v>
      </c>
      <c r="R1403" s="236" t="s">
        <v>4</v>
      </c>
      <c r="S1403" s="236" t="s">
        <v>4</v>
      </c>
      <c r="T1403" s="236" t="s">
        <v>4</v>
      </c>
      <c r="U1403" s="236" t="s">
        <v>4</v>
      </c>
      <c r="V1403" s="236" t="s">
        <v>4</v>
      </c>
      <c r="W1403" s="236" t="s">
        <v>4</v>
      </c>
      <c r="X1403" s="291">
        <v>126.84011000000001</v>
      </c>
      <c r="Y1403" s="236">
        <v>126.84011</v>
      </c>
    </row>
    <row r="1404" spans="1:25">
      <c r="A1404" s="32" t="s">
        <v>23</v>
      </c>
      <c r="B1404" s="32" t="s">
        <v>32</v>
      </c>
      <c r="C1404" s="328" t="s">
        <v>1568</v>
      </c>
      <c r="D1404" s="235">
        <v>5.7445599999999999</v>
      </c>
      <c r="E1404" s="48" t="s">
        <v>1566</v>
      </c>
      <c r="F1404" s="48" t="s">
        <v>1562</v>
      </c>
      <c r="G1404" s="48" t="s">
        <v>1560</v>
      </c>
      <c r="H1404" s="48" t="s">
        <v>1558</v>
      </c>
      <c r="I1404" s="48" t="s">
        <v>1425</v>
      </c>
      <c r="J1404" s="236">
        <v>100</v>
      </c>
      <c r="K1404" s="236">
        <v>100</v>
      </c>
      <c r="L1404" s="236" t="s">
        <v>4</v>
      </c>
      <c r="M1404" s="236" t="s">
        <v>4</v>
      </c>
      <c r="N1404" s="236" t="s">
        <v>4</v>
      </c>
      <c r="O1404" s="236" t="s">
        <v>4</v>
      </c>
      <c r="P1404" s="236" t="s">
        <v>4</v>
      </c>
      <c r="Q1404" s="236" t="s">
        <v>4</v>
      </c>
      <c r="R1404" s="236" t="s">
        <v>4</v>
      </c>
      <c r="S1404" s="236" t="s">
        <v>4</v>
      </c>
      <c r="T1404" s="236" t="s">
        <v>4</v>
      </c>
      <c r="U1404" s="236" t="s">
        <v>4</v>
      </c>
      <c r="V1404" s="236" t="s">
        <v>4</v>
      </c>
      <c r="W1404" s="236" t="s">
        <v>4</v>
      </c>
      <c r="X1404" s="291">
        <v>100</v>
      </c>
      <c r="Y1404" s="236">
        <v>100</v>
      </c>
    </row>
    <row r="1405" spans="1:25">
      <c r="A1405" s="32" t="s">
        <v>19</v>
      </c>
      <c r="B1405" s="32" t="s">
        <v>32</v>
      </c>
      <c r="C1405" s="328" t="s">
        <v>1569</v>
      </c>
      <c r="D1405" s="235">
        <v>3</v>
      </c>
      <c r="E1405" s="48" t="s">
        <v>1569</v>
      </c>
      <c r="F1405" s="48" t="s">
        <v>1562</v>
      </c>
      <c r="G1405" s="48" t="s">
        <v>1560</v>
      </c>
      <c r="H1405" s="48" t="s">
        <v>1558</v>
      </c>
      <c r="I1405" s="48" t="s">
        <v>1425</v>
      </c>
      <c r="J1405" s="236" t="s">
        <v>4</v>
      </c>
      <c r="K1405" s="236" t="s">
        <v>4</v>
      </c>
      <c r="L1405" s="236">
        <v>95.824536441842625</v>
      </c>
      <c r="M1405" s="236">
        <v>95.824539999999999</v>
      </c>
      <c r="N1405" s="236" t="s">
        <v>4</v>
      </c>
      <c r="O1405" s="236" t="s">
        <v>4</v>
      </c>
      <c r="P1405" s="236" t="s">
        <v>4</v>
      </c>
      <c r="Q1405" s="236" t="s">
        <v>4</v>
      </c>
      <c r="R1405" s="236" t="s">
        <v>4</v>
      </c>
      <c r="S1405" s="236" t="s">
        <v>4</v>
      </c>
      <c r="T1405" s="236" t="s">
        <v>4</v>
      </c>
      <c r="U1405" s="236" t="s">
        <v>4</v>
      </c>
      <c r="V1405" s="236" t="s">
        <v>4</v>
      </c>
      <c r="W1405" s="236" t="s">
        <v>4</v>
      </c>
      <c r="X1405" s="291">
        <v>95.824536441842625</v>
      </c>
      <c r="Y1405" s="236">
        <v>95.824539999999999</v>
      </c>
    </row>
    <row r="1406" spans="1:25">
      <c r="A1406" s="32" t="s">
        <v>23</v>
      </c>
      <c r="B1406" s="32" t="s">
        <v>32</v>
      </c>
      <c r="C1406" s="328" t="s">
        <v>1570</v>
      </c>
      <c r="D1406" s="235">
        <v>1.3160700000000001</v>
      </c>
      <c r="E1406" s="48" t="s">
        <v>1569</v>
      </c>
      <c r="F1406" s="48" t="s">
        <v>1562</v>
      </c>
      <c r="G1406" s="48" t="s">
        <v>1560</v>
      </c>
      <c r="H1406" s="48" t="s">
        <v>1558</v>
      </c>
      <c r="I1406" s="48" t="s">
        <v>1425</v>
      </c>
      <c r="J1406" s="236">
        <v>90.042076335007053</v>
      </c>
      <c r="K1406" s="236">
        <v>90.042079999999999</v>
      </c>
      <c r="L1406" s="236" t="s">
        <v>4</v>
      </c>
      <c r="M1406" s="236" t="s">
        <v>4</v>
      </c>
      <c r="N1406" s="236" t="s">
        <v>4</v>
      </c>
      <c r="O1406" s="236" t="s">
        <v>4</v>
      </c>
      <c r="P1406" s="236" t="s">
        <v>4</v>
      </c>
      <c r="Q1406" s="236" t="s">
        <v>4</v>
      </c>
      <c r="R1406" s="236" t="s">
        <v>4</v>
      </c>
      <c r="S1406" s="236" t="s">
        <v>4</v>
      </c>
      <c r="T1406" s="236" t="s">
        <v>4</v>
      </c>
      <c r="U1406" s="236" t="s">
        <v>4</v>
      </c>
      <c r="V1406" s="236" t="s">
        <v>4</v>
      </c>
      <c r="W1406" s="236" t="s">
        <v>4</v>
      </c>
      <c r="X1406" s="291">
        <v>90.042076335007053</v>
      </c>
      <c r="Y1406" s="236">
        <v>90.042079999999999</v>
      </c>
    </row>
    <row r="1407" spans="1:25">
      <c r="A1407" s="32" t="s">
        <v>23</v>
      </c>
      <c r="B1407" s="32" t="s">
        <v>32</v>
      </c>
      <c r="C1407" s="328" t="s">
        <v>1571</v>
      </c>
      <c r="D1407" s="235">
        <v>1.3160700000000001</v>
      </c>
      <c r="E1407" s="48" t="s">
        <v>1569</v>
      </c>
      <c r="F1407" s="48" t="s">
        <v>1562</v>
      </c>
      <c r="G1407" s="48" t="s">
        <v>1560</v>
      </c>
      <c r="H1407" s="48" t="s">
        <v>1558</v>
      </c>
      <c r="I1407" s="48" t="s">
        <v>1425</v>
      </c>
      <c r="J1407" s="236">
        <v>120.28501897236455</v>
      </c>
      <c r="K1407" s="236">
        <v>120.28502</v>
      </c>
      <c r="L1407" s="236" t="s">
        <v>4</v>
      </c>
      <c r="M1407" s="236" t="s">
        <v>4</v>
      </c>
      <c r="N1407" s="236" t="s">
        <v>4</v>
      </c>
      <c r="O1407" s="236" t="s">
        <v>4</v>
      </c>
      <c r="P1407" s="236" t="s">
        <v>4</v>
      </c>
      <c r="Q1407" s="236" t="s">
        <v>4</v>
      </c>
      <c r="R1407" s="236" t="s">
        <v>4</v>
      </c>
      <c r="S1407" s="236" t="s">
        <v>4</v>
      </c>
      <c r="T1407" s="236" t="s">
        <v>4</v>
      </c>
      <c r="U1407" s="236" t="s">
        <v>4</v>
      </c>
      <c r="V1407" s="236" t="s">
        <v>4</v>
      </c>
      <c r="W1407" s="236" t="s">
        <v>4</v>
      </c>
      <c r="X1407" s="291">
        <v>120.28501897236455</v>
      </c>
      <c r="Y1407" s="236">
        <v>120.28502</v>
      </c>
    </row>
    <row r="1408" spans="1:25">
      <c r="A1408" s="32" t="s">
        <v>23</v>
      </c>
      <c r="B1408" s="32" t="s">
        <v>32</v>
      </c>
      <c r="C1408" s="328" t="s">
        <v>1572</v>
      </c>
      <c r="D1408" s="235">
        <v>1.3160700000000001</v>
      </c>
      <c r="E1408" s="48" t="s">
        <v>1569</v>
      </c>
      <c r="F1408" s="48" t="s">
        <v>1562</v>
      </c>
      <c r="G1408" s="48" t="s">
        <v>1560</v>
      </c>
      <c r="H1408" s="48" t="s">
        <v>1558</v>
      </c>
      <c r="I1408" s="48" t="s">
        <v>1425</v>
      </c>
      <c r="J1408" s="236">
        <v>86.29732356310295</v>
      </c>
      <c r="K1408" s="236">
        <v>86.297319999999999</v>
      </c>
      <c r="L1408" s="236" t="s">
        <v>4</v>
      </c>
      <c r="M1408" s="236" t="s">
        <v>4</v>
      </c>
      <c r="N1408" s="236" t="s">
        <v>4</v>
      </c>
      <c r="O1408" s="236" t="s">
        <v>4</v>
      </c>
      <c r="P1408" s="236" t="s">
        <v>4</v>
      </c>
      <c r="Q1408" s="236" t="s">
        <v>4</v>
      </c>
      <c r="R1408" s="236" t="s">
        <v>4</v>
      </c>
      <c r="S1408" s="236" t="s">
        <v>4</v>
      </c>
      <c r="T1408" s="236" t="s">
        <v>4</v>
      </c>
      <c r="U1408" s="236" t="s">
        <v>4</v>
      </c>
      <c r="V1408" s="236" t="s">
        <v>4</v>
      </c>
      <c r="W1408" s="236" t="s">
        <v>4</v>
      </c>
      <c r="X1408" s="291">
        <v>86.29732356310295</v>
      </c>
      <c r="Y1408" s="236">
        <v>86.297319999999999</v>
      </c>
    </row>
    <row r="1409" spans="1:25">
      <c r="A1409" s="32" t="s">
        <v>23</v>
      </c>
      <c r="B1409" s="32" t="s">
        <v>32</v>
      </c>
      <c r="C1409" s="328" t="s">
        <v>1573</v>
      </c>
      <c r="D1409" s="235">
        <v>1.3160700000000001</v>
      </c>
      <c r="E1409" s="48" t="s">
        <v>1569</v>
      </c>
      <c r="F1409" s="48" t="s">
        <v>1562</v>
      </c>
      <c r="G1409" s="48" t="s">
        <v>1560</v>
      </c>
      <c r="H1409" s="48" t="s">
        <v>1558</v>
      </c>
      <c r="I1409" s="48" t="s">
        <v>1425</v>
      </c>
      <c r="J1409" s="236">
        <v>90.209554738181211</v>
      </c>
      <c r="K1409" s="236">
        <v>90.209549999999993</v>
      </c>
      <c r="L1409" s="236" t="s">
        <v>4</v>
      </c>
      <c r="M1409" s="236" t="s">
        <v>4</v>
      </c>
      <c r="N1409" s="236" t="s">
        <v>4</v>
      </c>
      <c r="O1409" s="236" t="s">
        <v>4</v>
      </c>
      <c r="P1409" s="236" t="s">
        <v>4</v>
      </c>
      <c r="Q1409" s="236" t="s">
        <v>4</v>
      </c>
      <c r="R1409" s="236" t="s">
        <v>4</v>
      </c>
      <c r="S1409" s="236" t="s">
        <v>4</v>
      </c>
      <c r="T1409" s="236" t="s">
        <v>4</v>
      </c>
      <c r="U1409" s="236" t="s">
        <v>4</v>
      </c>
      <c r="V1409" s="236" t="s">
        <v>4</v>
      </c>
      <c r="W1409" s="236" t="s">
        <v>4</v>
      </c>
      <c r="X1409" s="291">
        <v>90.209554738181211</v>
      </c>
      <c r="Y1409" s="236">
        <v>90.209549999999993</v>
      </c>
    </row>
    <row r="1410" spans="1:25">
      <c r="A1410" s="32" t="s">
        <v>13</v>
      </c>
      <c r="B1410" s="32" t="s">
        <v>4</v>
      </c>
      <c r="C1410" s="328" t="s">
        <v>1574</v>
      </c>
      <c r="D1410" s="235">
        <v>9</v>
      </c>
      <c r="E1410" s="48" t="s">
        <v>4</v>
      </c>
      <c r="F1410" s="48" t="s">
        <v>4</v>
      </c>
      <c r="G1410" s="48" t="s">
        <v>1574</v>
      </c>
      <c r="H1410" s="48" t="s">
        <v>1558</v>
      </c>
      <c r="I1410" s="48" t="s">
        <v>1425</v>
      </c>
      <c r="J1410" s="236" t="s">
        <v>4</v>
      </c>
      <c r="K1410" s="236" t="s">
        <v>4</v>
      </c>
      <c r="L1410" s="236" t="s">
        <v>4</v>
      </c>
      <c r="M1410" s="236" t="s">
        <v>4</v>
      </c>
      <c r="N1410" s="236" t="s">
        <v>4</v>
      </c>
      <c r="O1410" s="236" t="s">
        <v>4</v>
      </c>
      <c r="P1410" s="236">
        <v>148.12188237030776</v>
      </c>
      <c r="Q1410" s="236">
        <v>148.12188</v>
      </c>
      <c r="R1410" s="236" t="s">
        <v>4</v>
      </c>
      <c r="S1410" s="236" t="s">
        <v>4</v>
      </c>
      <c r="T1410" s="236" t="s">
        <v>4</v>
      </c>
      <c r="U1410" s="236" t="s">
        <v>4</v>
      </c>
      <c r="V1410" s="236" t="s">
        <v>4</v>
      </c>
      <c r="W1410" s="236" t="s">
        <v>4</v>
      </c>
      <c r="X1410" s="291">
        <v>148.12188237030776</v>
      </c>
      <c r="Y1410" s="236">
        <v>148.12188</v>
      </c>
    </row>
    <row r="1411" spans="1:25">
      <c r="A1411" s="32" t="s">
        <v>16</v>
      </c>
      <c r="B1411" s="32" t="s">
        <v>4</v>
      </c>
      <c r="C1411" s="328" t="s">
        <v>1576</v>
      </c>
      <c r="D1411" s="235">
        <v>6</v>
      </c>
      <c r="E1411" s="48" t="s">
        <v>4</v>
      </c>
      <c r="F1411" s="48" t="s">
        <v>1576</v>
      </c>
      <c r="G1411" s="48" t="s">
        <v>1574</v>
      </c>
      <c r="H1411" s="48" t="s">
        <v>1558</v>
      </c>
      <c r="I1411" s="48" t="s">
        <v>1425</v>
      </c>
      <c r="J1411" s="236" t="s">
        <v>4</v>
      </c>
      <c r="K1411" s="236" t="s">
        <v>4</v>
      </c>
      <c r="L1411" s="236" t="s">
        <v>4</v>
      </c>
      <c r="M1411" s="236" t="s">
        <v>4</v>
      </c>
      <c r="N1411" s="236">
        <v>167.70509831248424</v>
      </c>
      <c r="O1411" s="236">
        <v>167.70509999999999</v>
      </c>
      <c r="P1411" s="236" t="s">
        <v>4</v>
      </c>
      <c r="Q1411" s="236" t="s">
        <v>4</v>
      </c>
      <c r="R1411" s="236" t="s">
        <v>4</v>
      </c>
      <c r="S1411" s="236" t="s">
        <v>4</v>
      </c>
      <c r="T1411" s="236" t="s">
        <v>4</v>
      </c>
      <c r="U1411" s="236" t="s">
        <v>4</v>
      </c>
      <c r="V1411" s="236" t="s">
        <v>4</v>
      </c>
      <c r="W1411" s="236" t="s">
        <v>4</v>
      </c>
      <c r="X1411" s="291">
        <v>167.70509831248424</v>
      </c>
      <c r="Y1411" s="236">
        <v>167.70509999999999</v>
      </c>
    </row>
    <row r="1412" spans="1:25">
      <c r="A1412" s="32" t="s">
        <v>19</v>
      </c>
      <c r="B1412" s="32" t="s">
        <v>32</v>
      </c>
      <c r="C1412" s="328" t="s">
        <v>1578</v>
      </c>
      <c r="D1412" s="235">
        <v>6</v>
      </c>
      <c r="E1412" s="48" t="s">
        <v>1578</v>
      </c>
      <c r="F1412" s="48" t="s">
        <v>1576</v>
      </c>
      <c r="G1412" s="48" t="s">
        <v>1574</v>
      </c>
      <c r="H1412" s="48" t="s">
        <v>1558</v>
      </c>
      <c r="I1412" s="48" t="s">
        <v>1425</v>
      </c>
      <c r="J1412" s="236" t="s">
        <v>4</v>
      </c>
      <c r="K1412" s="236" t="s">
        <v>4</v>
      </c>
      <c r="L1412" s="236">
        <v>167.70509831248424</v>
      </c>
      <c r="M1412" s="236">
        <v>167.70509999999999</v>
      </c>
      <c r="N1412" s="236" t="s">
        <v>4</v>
      </c>
      <c r="O1412" s="236" t="s">
        <v>4</v>
      </c>
      <c r="P1412" s="236" t="s">
        <v>4</v>
      </c>
      <c r="Q1412" s="236" t="s">
        <v>4</v>
      </c>
      <c r="R1412" s="236" t="s">
        <v>4</v>
      </c>
      <c r="S1412" s="236" t="s">
        <v>4</v>
      </c>
      <c r="T1412" s="236" t="s">
        <v>4</v>
      </c>
      <c r="U1412" s="236" t="s">
        <v>4</v>
      </c>
      <c r="V1412" s="236" t="s">
        <v>4</v>
      </c>
      <c r="W1412" s="236" t="s">
        <v>4</v>
      </c>
      <c r="X1412" s="291">
        <v>167.70509831248424</v>
      </c>
      <c r="Y1412" s="236">
        <v>167.70509999999999</v>
      </c>
    </row>
    <row r="1413" spans="1:25">
      <c r="A1413" s="32" t="s">
        <v>23</v>
      </c>
      <c r="B1413" s="32" t="s">
        <v>32</v>
      </c>
      <c r="C1413" s="328" t="s">
        <v>1579</v>
      </c>
      <c r="D1413" s="235">
        <v>2.4494899999999999</v>
      </c>
      <c r="E1413" s="48" t="s">
        <v>1578</v>
      </c>
      <c r="F1413" s="48" t="s">
        <v>1576</v>
      </c>
      <c r="G1413" s="48" t="s">
        <v>1574</v>
      </c>
      <c r="H1413" s="48" t="s">
        <v>1558</v>
      </c>
      <c r="I1413" s="48" t="s">
        <v>1425</v>
      </c>
      <c r="J1413" s="236">
        <v>187.5</v>
      </c>
      <c r="K1413" s="236">
        <v>187.5</v>
      </c>
      <c r="L1413" s="236" t="s">
        <v>4</v>
      </c>
      <c r="M1413" s="236" t="s">
        <v>4</v>
      </c>
      <c r="N1413" s="236" t="s">
        <v>4</v>
      </c>
      <c r="O1413" s="236" t="s">
        <v>4</v>
      </c>
      <c r="P1413" s="236" t="s">
        <v>4</v>
      </c>
      <c r="Q1413" s="236" t="s">
        <v>4</v>
      </c>
      <c r="R1413" s="236" t="s">
        <v>4</v>
      </c>
      <c r="S1413" s="236" t="s">
        <v>4</v>
      </c>
      <c r="T1413" s="236" t="s">
        <v>4</v>
      </c>
      <c r="U1413" s="236" t="s">
        <v>4</v>
      </c>
      <c r="V1413" s="236" t="s">
        <v>4</v>
      </c>
      <c r="W1413" s="236" t="s">
        <v>4</v>
      </c>
      <c r="X1413" s="291">
        <v>187.5</v>
      </c>
      <c r="Y1413" s="236">
        <v>187.5</v>
      </c>
    </row>
    <row r="1414" spans="1:25">
      <c r="A1414" s="32" t="s">
        <v>23</v>
      </c>
      <c r="B1414" s="32" t="s">
        <v>32</v>
      </c>
      <c r="C1414" s="328" t="s">
        <v>1580</v>
      </c>
      <c r="D1414" s="235">
        <v>2.4494899999999999</v>
      </c>
      <c r="E1414" s="48" t="s">
        <v>1578</v>
      </c>
      <c r="F1414" s="48" t="s">
        <v>1576</v>
      </c>
      <c r="G1414" s="48" t="s">
        <v>1574</v>
      </c>
      <c r="H1414" s="48" t="s">
        <v>1558</v>
      </c>
      <c r="I1414" s="48" t="s">
        <v>1425</v>
      </c>
      <c r="J1414" s="236">
        <v>150</v>
      </c>
      <c r="K1414" s="236">
        <v>150</v>
      </c>
      <c r="L1414" s="236" t="s">
        <v>4</v>
      </c>
      <c r="M1414" s="236" t="s">
        <v>4</v>
      </c>
      <c r="N1414" s="236" t="s">
        <v>4</v>
      </c>
      <c r="O1414" s="236" t="s">
        <v>4</v>
      </c>
      <c r="P1414" s="236" t="s">
        <v>4</v>
      </c>
      <c r="Q1414" s="236" t="s">
        <v>4</v>
      </c>
      <c r="R1414" s="236" t="s">
        <v>4</v>
      </c>
      <c r="S1414" s="236" t="s">
        <v>4</v>
      </c>
      <c r="T1414" s="236" t="s">
        <v>4</v>
      </c>
      <c r="U1414" s="236" t="s">
        <v>4</v>
      </c>
      <c r="V1414" s="236" t="s">
        <v>4</v>
      </c>
      <c r="W1414" s="236" t="s">
        <v>4</v>
      </c>
      <c r="X1414" s="291">
        <v>150</v>
      </c>
      <c r="Y1414" s="236">
        <v>150</v>
      </c>
    </row>
    <row r="1415" spans="1:25">
      <c r="A1415" s="32" t="s">
        <v>16</v>
      </c>
      <c r="B1415" s="32" t="s">
        <v>4</v>
      </c>
      <c r="C1415" s="328" t="s">
        <v>1581</v>
      </c>
      <c r="D1415" s="235">
        <v>3</v>
      </c>
      <c r="E1415" s="48" t="s">
        <v>4</v>
      </c>
      <c r="F1415" s="48" t="s">
        <v>1581</v>
      </c>
      <c r="G1415" s="48" t="s">
        <v>1574</v>
      </c>
      <c r="H1415" s="48" t="s">
        <v>1558</v>
      </c>
      <c r="I1415" s="48" t="s">
        <v>1425</v>
      </c>
      <c r="J1415" s="236" t="s">
        <v>4</v>
      </c>
      <c r="K1415" s="236" t="s">
        <v>4</v>
      </c>
      <c r="L1415" s="236" t="s">
        <v>4</v>
      </c>
      <c r="M1415" s="236" t="s">
        <v>4</v>
      </c>
      <c r="N1415" s="236">
        <v>108.95545048595473</v>
      </c>
      <c r="O1415" s="236">
        <v>108.95545</v>
      </c>
      <c r="P1415" s="236" t="s">
        <v>4</v>
      </c>
      <c r="Q1415" s="236" t="s">
        <v>4</v>
      </c>
      <c r="R1415" s="236" t="s">
        <v>4</v>
      </c>
      <c r="S1415" s="236" t="s">
        <v>4</v>
      </c>
      <c r="T1415" s="236" t="s">
        <v>4</v>
      </c>
      <c r="U1415" s="236" t="s">
        <v>4</v>
      </c>
      <c r="V1415" s="236" t="s">
        <v>4</v>
      </c>
      <c r="W1415" s="236" t="s">
        <v>4</v>
      </c>
      <c r="X1415" s="291">
        <v>108.95545048595473</v>
      </c>
      <c r="Y1415" s="236">
        <v>108.95545</v>
      </c>
    </row>
    <row r="1416" spans="1:25">
      <c r="A1416" s="32" t="s">
        <v>19</v>
      </c>
      <c r="B1416" s="32" t="s">
        <v>32</v>
      </c>
      <c r="C1416" s="328" t="s">
        <v>1583</v>
      </c>
      <c r="D1416" s="235">
        <v>3</v>
      </c>
      <c r="E1416" s="48" t="s">
        <v>1583</v>
      </c>
      <c r="F1416" s="48" t="s">
        <v>1581</v>
      </c>
      <c r="G1416" s="48" t="s">
        <v>1574</v>
      </c>
      <c r="H1416" s="48" t="s">
        <v>1558</v>
      </c>
      <c r="I1416" s="48" t="s">
        <v>1425</v>
      </c>
      <c r="J1416" s="236" t="s">
        <v>4</v>
      </c>
      <c r="K1416" s="236" t="s">
        <v>4</v>
      </c>
      <c r="L1416" s="236">
        <v>108.95545048595474</v>
      </c>
      <c r="M1416" s="236">
        <v>108.95545</v>
      </c>
      <c r="N1416" s="236" t="s">
        <v>4</v>
      </c>
      <c r="O1416" s="236" t="s">
        <v>4</v>
      </c>
      <c r="P1416" s="236" t="s">
        <v>4</v>
      </c>
      <c r="Q1416" s="236" t="s">
        <v>4</v>
      </c>
      <c r="R1416" s="236" t="s">
        <v>4</v>
      </c>
      <c r="S1416" s="236" t="s">
        <v>4</v>
      </c>
      <c r="T1416" s="236" t="s">
        <v>4</v>
      </c>
      <c r="U1416" s="236" t="s">
        <v>4</v>
      </c>
      <c r="V1416" s="236" t="s">
        <v>4</v>
      </c>
      <c r="W1416" s="236" t="s">
        <v>4</v>
      </c>
      <c r="X1416" s="291">
        <v>108.95545048595474</v>
      </c>
      <c r="Y1416" s="236">
        <v>108.95545</v>
      </c>
    </row>
    <row r="1417" spans="1:25">
      <c r="A1417" s="32" t="s">
        <v>23</v>
      </c>
      <c r="B1417" s="32" t="s">
        <v>32</v>
      </c>
      <c r="C1417" s="328" t="s">
        <v>1584</v>
      </c>
      <c r="D1417" s="235">
        <v>1.44225</v>
      </c>
      <c r="E1417" s="48" t="s">
        <v>1583</v>
      </c>
      <c r="F1417" s="48" t="s">
        <v>1581</v>
      </c>
      <c r="G1417" s="48" t="s">
        <v>1574</v>
      </c>
      <c r="H1417" s="48" t="s">
        <v>1558</v>
      </c>
      <c r="I1417" s="48" t="s">
        <v>1425</v>
      </c>
      <c r="J1417" s="236">
        <v>101.41643000000001</v>
      </c>
      <c r="K1417" s="236">
        <v>101.41643000000001</v>
      </c>
      <c r="L1417" s="236" t="s">
        <v>4</v>
      </c>
      <c r="M1417" s="236" t="s">
        <v>4</v>
      </c>
      <c r="N1417" s="236" t="s">
        <v>4</v>
      </c>
      <c r="O1417" s="236" t="s">
        <v>4</v>
      </c>
      <c r="P1417" s="236" t="s">
        <v>4</v>
      </c>
      <c r="Q1417" s="236" t="s">
        <v>4</v>
      </c>
      <c r="R1417" s="236" t="s">
        <v>4</v>
      </c>
      <c r="S1417" s="236" t="s">
        <v>4</v>
      </c>
      <c r="T1417" s="236" t="s">
        <v>4</v>
      </c>
      <c r="U1417" s="236" t="s">
        <v>4</v>
      </c>
      <c r="V1417" s="236" t="s">
        <v>4</v>
      </c>
      <c r="W1417" s="236" t="s">
        <v>4</v>
      </c>
      <c r="X1417" s="291">
        <v>101.41643000000001</v>
      </c>
      <c r="Y1417" s="236">
        <v>101.41643000000001</v>
      </c>
    </row>
    <row r="1418" spans="1:25">
      <c r="A1418" s="32" t="s">
        <v>23</v>
      </c>
      <c r="B1418" s="32" t="s">
        <v>32</v>
      </c>
      <c r="C1418" s="328" t="s">
        <v>1585</v>
      </c>
      <c r="D1418" s="235">
        <v>1.44225</v>
      </c>
      <c r="E1418" s="48" t="s">
        <v>1583</v>
      </c>
      <c r="F1418" s="48" t="s">
        <v>1581</v>
      </c>
      <c r="G1418" s="48" t="s">
        <v>1574</v>
      </c>
      <c r="H1418" s="48" t="s">
        <v>1558</v>
      </c>
      <c r="I1418" s="48" t="s">
        <v>1425</v>
      </c>
      <c r="J1418" s="236">
        <v>111.88368</v>
      </c>
      <c r="K1418" s="236">
        <v>111.88368</v>
      </c>
      <c r="L1418" s="236" t="s">
        <v>4</v>
      </c>
      <c r="M1418" s="236" t="s">
        <v>4</v>
      </c>
      <c r="N1418" s="236" t="s">
        <v>4</v>
      </c>
      <c r="O1418" s="236" t="s">
        <v>4</v>
      </c>
      <c r="P1418" s="236" t="s">
        <v>4</v>
      </c>
      <c r="Q1418" s="236" t="s">
        <v>4</v>
      </c>
      <c r="R1418" s="236" t="s">
        <v>4</v>
      </c>
      <c r="S1418" s="236" t="s">
        <v>4</v>
      </c>
      <c r="T1418" s="236" t="s">
        <v>4</v>
      </c>
      <c r="U1418" s="236" t="s">
        <v>4</v>
      </c>
      <c r="V1418" s="236" t="s">
        <v>4</v>
      </c>
      <c r="W1418" s="236" t="s">
        <v>4</v>
      </c>
      <c r="X1418" s="291">
        <v>111.88368</v>
      </c>
      <c r="Y1418" s="236">
        <v>111.88368</v>
      </c>
    </row>
    <row r="1419" spans="1:25">
      <c r="A1419" s="32" t="s">
        <v>23</v>
      </c>
      <c r="B1419" s="32" t="s">
        <v>32</v>
      </c>
      <c r="C1419" s="328" t="s">
        <v>1586</v>
      </c>
      <c r="D1419" s="235">
        <v>1.44225</v>
      </c>
      <c r="E1419" s="48" t="s">
        <v>1583</v>
      </c>
      <c r="F1419" s="48" t="s">
        <v>1581</v>
      </c>
      <c r="G1419" s="48" t="s">
        <v>1574</v>
      </c>
      <c r="H1419" s="48" t="s">
        <v>1558</v>
      </c>
      <c r="I1419" s="48" t="s">
        <v>1425</v>
      </c>
      <c r="J1419" s="236">
        <v>113.99133</v>
      </c>
      <c r="K1419" s="236">
        <v>113.99133</v>
      </c>
      <c r="L1419" s="236" t="s">
        <v>4</v>
      </c>
      <c r="M1419" s="236" t="s">
        <v>4</v>
      </c>
      <c r="N1419" s="236" t="s">
        <v>4</v>
      </c>
      <c r="O1419" s="236" t="s">
        <v>4</v>
      </c>
      <c r="P1419" s="236" t="s">
        <v>4</v>
      </c>
      <c r="Q1419" s="236" t="s">
        <v>4</v>
      </c>
      <c r="R1419" s="236" t="s">
        <v>4</v>
      </c>
      <c r="S1419" s="236" t="s">
        <v>4</v>
      </c>
      <c r="T1419" s="236" t="s">
        <v>4</v>
      </c>
      <c r="U1419" s="236" t="s">
        <v>4</v>
      </c>
      <c r="V1419" s="236" t="s">
        <v>4</v>
      </c>
      <c r="W1419" s="236" t="s">
        <v>4</v>
      </c>
      <c r="X1419" s="291">
        <v>113.99133</v>
      </c>
      <c r="Y1419" s="236">
        <v>113.99133</v>
      </c>
    </row>
    <row r="1420" spans="1:25">
      <c r="A1420" s="32" t="s">
        <v>13</v>
      </c>
      <c r="B1420" s="32" t="s">
        <v>4</v>
      </c>
      <c r="C1420" s="328" t="s">
        <v>1587</v>
      </c>
      <c r="D1420" s="235">
        <v>50</v>
      </c>
      <c r="E1420" s="48" t="s">
        <v>4</v>
      </c>
      <c r="F1420" s="48" t="s">
        <v>4</v>
      </c>
      <c r="G1420" s="48" t="s">
        <v>1587</v>
      </c>
      <c r="H1420" s="48" t="s">
        <v>1558</v>
      </c>
      <c r="I1420" s="48" t="s">
        <v>1425</v>
      </c>
      <c r="J1420" s="236" t="s">
        <v>4</v>
      </c>
      <c r="K1420" s="236" t="s">
        <v>4</v>
      </c>
      <c r="L1420" s="236" t="s">
        <v>4</v>
      </c>
      <c r="M1420" s="236" t="s">
        <v>4</v>
      </c>
      <c r="N1420" s="236" t="s">
        <v>4</v>
      </c>
      <c r="O1420" s="236" t="s">
        <v>4</v>
      </c>
      <c r="P1420" s="236">
        <v>110.50793923927152</v>
      </c>
      <c r="Q1420" s="236">
        <v>110.50794</v>
      </c>
      <c r="R1420" s="236" t="s">
        <v>4</v>
      </c>
      <c r="S1420" s="236" t="s">
        <v>4</v>
      </c>
      <c r="T1420" s="236" t="s">
        <v>4</v>
      </c>
      <c r="U1420" s="236" t="s">
        <v>4</v>
      </c>
      <c r="V1420" s="236" t="s">
        <v>4</v>
      </c>
      <c r="W1420" s="236" t="s">
        <v>4</v>
      </c>
      <c r="X1420" s="291">
        <v>110.50793923927152</v>
      </c>
      <c r="Y1420" s="236">
        <v>110.50794</v>
      </c>
    </row>
    <row r="1421" spans="1:25">
      <c r="A1421" s="32" t="s">
        <v>16</v>
      </c>
      <c r="B1421" s="32" t="s">
        <v>4</v>
      </c>
      <c r="C1421" s="328" t="s">
        <v>1589</v>
      </c>
      <c r="D1421" s="235">
        <v>50</v>
      </c>
      <c r="E1421" s="48" t="s">
        <v>4</v>
      </c>
      <c r="F1421" s="48" t="s">
        <v>1589</v>
      </c>
      <c r="G1421" s="48" t="s">
        <v>1587</v>
      </c>
      <c r="H1421" s="48" t="s">
        <v>1558</v>
      </c>
      <c r="I1421" s="48" t="s">
        <v>1425</v>
      </c>
      <c r="J1421" s="236" t="s">
        <v>4</v>
      </c>
      <c r="K1421" s="236" t="s">
        <v>4</v>
      </c>
      <c r="L1421" s="236" t="s">
        <v>4</v>
      </c>
      <c r="M1421" s="236" t="s">
        <v>4</v>
      </c>
      <c r="N1421" s="236">
        <v>110.50793923927152</v>
      </c>
      <c r="O1421" s="236">
        <v>110.50794</v>
      </c>
      <c r="P1421" s="236" t="s">
        <v>4</v>
      </c>
      <c r="Q1421" s="236" t="s">
        <v>4</v>
      </c>
      <c r="R1421" s="236" t="s">
        <v>4</v>
      </c>
      <c r="S1421" s="236" t="s">
        <v>4</v>
      </c>
      <c r="T1421" s="236" t="s">
        <v>4</v>
      </c>
      <c r="U1421" s="236" t="s">
        <v>4</v>
      </c>
      <c r="V1421" s="236" t="s">
        <v>4</v>
      </c>
      <c r="W1421" s="236" t="s">
        <v>4</v>
      </c>
      <c r="X1421" s="291">
        <v>110.50793923927152</v>
      </c>
      <c r="Y1421" s="236">
        <v>110.50794</v>
      </c>
    </row>
    <row r="1422" spans="1:25">
      <c r="A1422" s="32" t="s">
        <v>19</v>
      </c>
      <c r="B1422" s="32" t="s">
        <v>32</v>
      </c>
      <c r="C1422" s="328" t="s">
        <v>1590</v>
      </c>
      <c r="D1422" s="235">
        <v>4</v>
      </c>
      <c r="E1422" s="48" t="s">
        <v>1590</v>
      </c>
      <c r="F1422" s="48" t="s">
        <v>1589</v>
      </c>
      <c r="G1422" s="48" t="s">
        <v>1587</v>
      </c>
      <c r="H1422" s="48" t="s">
        <v>1558</v>
      </c>
      <c r="I1422" s="48" t="s">
        <v>1425</v>
      </c>
      <c r="J1422" s="236" t="s">
        <v>4</v>
      </c>
      <c r="K1422" s="236" t="s">
        <v>4</v>
      </c>
      <c r="L1422" s="236">
        <v>95.509233335485447</v>
      </c>
      <c r="M1422" s="236">
        <v>95.509230000000002</v>
      </c>
      <c r="N1422" s="236" t="s">
        <v>4</v>
      </c>
      <c r="O1422" s="236" t="s">
        <v>4</v>
      </c>
      <c r="P1422" s="236" t="s">
        <v>4</v>
      </c>
      <c r="Q1422" s="236" t="s">
        <v>4</v>
      </c>
      <c r="R1422" s="236" t="s">
        <v>4</v>
      </c>
      <c r="S1422" s="236" t="s">
        <v>4</v>
      </c>
      <c r="T1422" s="236" t="s">
        <v>4</v>
      </c>
      <c r="U1422" s="236" t="s">
        <v>4</v>
      </c>
      <c r="V1422" s="236" t="s">
        <v>4</v>
      </c>
      <c r="W1422" s="236" t="s">
        <v>4</v>
      </c>
      <c r="X1422" s="291">
        <v>95.509233335485447</v>
      </c>
      <c r="Y1422" s="236">
        <v>95.509230000000002</v>
      </c>
    </row>
    <row r="1423" spans="1:25">
      <c r="A1423" s="32" t="s">
        <v>23</v>
      </c>
      <c r="B1423" s="32" t="s">
        <v>32</v>
      </c>
      <c r="C1423" s="328" t="s">
        <v>1591</v>
      </c>
      <c r="D1423" s="235">
        <v>2</v>
      </c>
      <c r="E1423" s="48" t="s">
        <v>1590</v>
      </c>
      <c r="F1423" s="48" t="s">
        <v>1589</v>
      </c>
      <c r="G1423" s="48" t="s">
        <v>1587</v>
      </c>
      <c r="H1423" s="48" t="s">
        <v>1558</v>
      </c>
      <c r="I1423" s="48" t="s">
        <v>1425</v>
      </c>
      <c r="J1423" s="236">
        <v>101.38493</v>
      </c>
      <c r="K1423" s="236">
        <v>101.38493</v>
      </c>
      <c r="L1423" s="236" t="s">
        <v>4</v>
      </c>
      <c r="M1423" s="236" t="s">
        <v>4</v>
      </c>
      <c r="N1423" s="236" t="s">
        <v>4</v>
      </c>
      <c r="O1423" s="236" t="s">
        <v>4</v>
      </c>
      <c r="P1423" s="236" t="s">
        <v>4</v>
      </c>
      <c r="Q1423" s="236" t="s">
        <v>4</v>
      </c>
      <c r="R1423" s="236" t="s">
        <v>4</v>
      </c>
      <c r="S1423" s="236" t="s">
        <v>4</v>
      </c>
      <c r="T1423" s="236" t="s">
        <v>4</v>
      </c>
      <c r="U1423" s="236" t="s">
        <v>4</v>
      </c>
      <c r="V1423" s="236" t="s">
        <v>4</v>
      </c>
      <c r="W1423" s="236" t="s">
        <v>4</v>
      </c>
      <c r="X1423" s="291">
        <v>101.38493</v>
      </c>
      <c r="Y1423" s="236">
        <v>101.38493</v>
      </c>
    </row>
    <row r="1424" spans="1:25">
      <c r="A1424" s="32" t="s">
        <v>23</v>
      </c>
      <c r="B1424" s="32" t="s">
        <v>32</v>
      </c>
      <c r="C1424" s="328" t="s">
        <v>1592</v>
      </c>
      <c r="D1424" s="235">
        <v>2</v>
      </c>
      <c r="E1424" s="48" t="s">
        <v>1590</v>
      </c>
      <c r="F1424" s="48" t="s">
        <v>1589</v>
      </c>
      <c r="G1424" s="48" t="s">
        <v>1587</v>
      </c>
      <c r="H1424" s="48" t="s">
        <v>1558</v>
      </c>
      <c r="I1424" s="48" t="s">
        <v>1425</v>
      </c>
      <c r="J1424" s="236">
        <v>89.974058790909098</v>
      </c>
      <c r="K1424" s="236">
        <v>89.974059999999994</v>
      </c>
      <c r="L1424" s="236" t="s">
        <v>4</v>
      </c>
      <c r="M1424" s="236" t="s">
        <v>4</v>
      </c>
      <c r="N1424" s="236" t="s">
        <v>4</v>
      </c>
      <c r="O1424" s="236" t="s">
        <v>4</v>
      </c>
      <c r="P1424" s="236" t="s">
        <v>4</v>
      </c>
      <c r="Q1424" s="236" t="s">
        <v>4</v>
      </c>
      <c r="R1424" s="236" t="s">
        <v>4</v>
      </c>
      <c r="S1424" s="236" t="s">
        <v>4</v>
      </c>
      <c r="T1424" s="236" t="s">
        <v>4</v>
      </c>
      <c r="U1424" s="236" t="s">
        <v>4</v>
      </c>
      <c r="V1424" s="236" t="s">
        <v>4</v>
      </c>
      <c r="W1424" s="236" t="s">
        <v>4</v>
      </c>
      <c r="X1424" s="291">
        <v>89.974058790909098</v>
      </c>
      <c r="Y1424" s="236">
        <v>89.974059999999994</v>
      </c>
    </row>
    <row r="1425" spans="1:25">
      <c r="A1425" s="32" t="s">
        <v>19</v>
      </c>
      <c r="B1425" s="32" t="s">
        <v>32</v>
      </c>
      <c r="C1425" s="328" t="s">
        <v>1593</v>
      </c>
      <c r="D1425" s="235">
        <v>14</v>
      </c>
      <c r="E1425" s="48" t="s">
        <v>1593</v>
      </c>
      <c r="F1425" s="48" t="s">
        <v>1589</v>
      </c>
      <c r="G1425" s="48" t="s">
        <v>1587</v>
      </c>
      <c r="H1425" s="48" t="s">
        <v>1558</v>
      </c>
      <c r="I1425" s="48" t="s">
        <v>1425</v>
      </c>
      <c r="J1425" s="236" t="s">
        <v>4</v>
      </c>
      <c r="K1425" s="236" t="s">
        <v>4</v>
      </c>
      <c r="L1425" s="236">
        <v>104.61460860319735</v>
      </c>
      <c r="M1425" s="236">
        <v>104.61461</v>
      </c>
      <c r="N1425" s="236" t="s">
        <v>4</v>
      </c>
      <c r="O1425" s="236" t="s">
        <v>4</v>
      </c>
      <c r="P1425" s="236" t="s">
        <v>4</v>
      </c>
      <c r="Q1425" s="236" t="s">
        <v>4</v>
      </c>
      <c r="R1425" s="236" t="s">
        <v>4</v>
      </c>
      <c r="S1425" s="236" t="s">
        <v>4</v>
      </c>
      <c r="T1425" s="236" t="s">
        <v>4</v>
      </c>
      <c r="U1425" s="236" t="s">
        <v>4</v>
      </c>
      <c r="V1425" s="236" t="s">
        <v>4</v>
      </c>
      <c r="W1425" s="236" t="s">
        <v>4</v>
      </c>
      <c r="X1425" s="291">
        <v>104.61460860319735</v>
      </c>
      <c r="Y1425" s="236">
        <v>104.61461</v>
      </c>
    </row>
    <row r="1426" spans="1:25">
      <c r="A1426" s="32" t="s">
        <v>23</v>
      </c>
      <c r="B1426" s="32" t="s">
        <v>32</v>
      </c>
      <c r="C1426" s="328" t="s">
        <v>1594</v>
      </c>
      <c r="D1426" s="235">
        <v>14</v>
      </c>
      <c r="E1426" s="48" t="s">
        <v>1593</v>
      </c>
      <c r="F1426" s="48" t="s">
        <v>1589</v>
      </c>
      <c r="G1426" s="48" t="s">
        <v>1587</v>
      </c>
      <c r="H1426" s="48" t="s">
        <v>1558</v>
      </c>
      <c r="I1426" s="48" t="s">
        <v>1425</v>
      </c>
      <c r="J1426" s="236">
        <v>104.61460860319735</v>
      </c>
      <c r="K1426" s="236">
        <v>104.61461</v>
      </c>
      <c r="L1426" s="236" t="s">
        <v>4</v>
      </c>
      <c r="M1426" s="236" t="s">
        <v>4</v>
      </c>
      <c r="N1426" s="236" t="s">
        <v>4</v>
      </c>
      <c r="O1426" s="236" t="s">
        <v>4</v>
      </c>
      <c r="P1426" s="236" t="s">
        <v>4</v>
      </c>
      <c r="Q1426" s="236" t="s">
        <v>4</v>
      </c>
      <c r="R1426" s="236" t="s">
        <v>4</v>
      </c>
      <c r="S1426" s="236" t="s">
        <v>4</v>
      </c>
      <c r="T1426" s="236" t="s">
        <v>4</v>
      </c>
      <c r="U1426" s="236" t="s">
        <v>4</v>
      </c>
      <c r="V1426" s="236" t="s">
        <v>4</v>
      </c>
      <c r="W1426" s="236" t="s">
        <v>4</v>
      </c>
      <c r="X1426" s="291">
        <v>104.61460860319735</v>
      </c>
      <c r="Y1426" s="236">
        <v>104.61461</v>
      </c>
    </row>
    <row r="1427" spans="1:25">
      <c r="A1427" s="32" t="s">
        <v>19</v>
      </c>
      <c r="B1427" s="32" t="s">
        <v>32</v>
      </c>
      <c r="C1427" s="328" t="s">
        <v>1595</v>
      </c>
      <c r="D1427" s="235">
        <v>3</v>
      </c>
      <c r="E1427" s="48" t="s">
        <v>1595</v>
      </c>
      <c r="F1427" s="48" t="s">
        <v>1589</v>
      </c>
      <c r="G1427" s="48" t="s">
        <v>1587</v>
      </c>
      <c r="H1427" s="48" t="s">
        <v>1558</v>
      </c>
      <c r="I1427" s="48" t="s">
        <v>1425</v>
      </c>
      <c r="J1427" s="236" t="s">
        <v>4</v>
      </c>
      <c r="K1427" s="236" t="s">
        <v>4</v>
      </c>
      <c r="L1427" s="236">
        <v>121.81348639997472</v>
      </c>
      <c r="M1427" s="236">
        <v>121.81349</v>
      </c>
      <c r="N1427" s="236" t="s">
        <v>4</v>
      </c>
      <c r="O1427" s="236" t="s">
        <v>4</v>
      </c>
      <c r="P1427" s="236" t="s">
        <v>4</v>
      </c>
      <c r="Q1427" s="236" t="s">
        <v>4</v>
      </c>
      <c r="R1427" s="236" t="s">
        <v>4</v>
      </c>
      <c r="S1427" s="236" t="s">
        <v>4</v>
      </c>
      <c r="T1427" s="236" t="s">
        <v>4</v>
      </c>
      <c r="U1427" s="236" t="s">
        <v>4</v>
      </c>
      <c r="V1427" s="236" t="s">
        <v>4</v>
      </c>
      <c r="W1427" s="236" t="s">
        <v>4</v>
      </c>
      <c r="X1427" s="291">
        <v>121.81348639997472</v>
      </c>
      <c r="Y1427" s="236">
        <v>121.81349</v>
      </c>
    </row>
    <row r="1428" spans="1:25">
      <c r="A1428" s="32" t="s">
        <v>23</v>
      </c>
      <c r="B1428" s="32" t="s">
        <v>32</v>
      </c>
      <c r="C1428" s="328" t="s">
        <v>1596</v>
      </c>
      <c r="D1428" s="235">
        <v>3</v>
      </c>
      <c r="E1428" s="48" t="s">
        <v>1595</v>
      </c>
      <c r="F1428" s="48" t="s">
        <v>1589</v>
      </c>
      <c r="G1428" s="48" t="s">
        <v>1587</v>
      </c>
      <c r="H1428" s="48" t="s">
        <v>1558</v>
      </c>
      <c r="I1428" s="48" t="s">
        <v>1425</v>
      </c>
      <c r="J1428" s="236">
        <v>121.81348639997472</v>
      </c>
      <c r="K1428" s="236">
        <v>121.81349</v>
      </c>
      <c r="L1428" s="236" t="s">
        <v>4</v>
      </c>
      <c r="M1428" s="236" t="s">
        <v>4</v>
      </c>
      <c r="N1428" s="236" t="s">
        <v>4</v>
      </c>
      <c r="O1428" s="236" t="s">
        <v>4</v>
      </c>
      <c r="P1428" s="236" t="s">
        <v>4</v>
      </c>
      <c r="Q1428" s="236" t="s">
        <v>4</v>
      </c>
      <c r="R1428" s="236" t="s">
        <v>4</v>
      </c>
      <c r="S1428" s="236" t="s">
        <v>4</v>
      </c>
      <c r="T1428" s="236" t="s">
        <v>4</v>
      </c>
      <c r="U1428" s="236" t="s">
        <v>4</v>
      </c>
      <c r="V1428" s="236" t="s">
        <v>4</v>
      </c>
      <c r="W1428" s="236" t="s">
        <v>4</v>
      </c>
      <c r="X1428" s="291">
        <v>121.81348639997472</v>
      </c>
      <c r="Y1428" s="236">
        <v>121.81349</v>
      </c>
    </row>
    <row r="1429" spans="1:25">
      <c r="A1429" s="32" t="s">
        <v>19</v>
      </c>
      <c r="B1429" s="32" t="s">
        <v>32</v>
      </c>
      <c r="C1429" s="328" t="s">
        <v>1597</v>
      </c>
      <c r="D1429" s="235">
        <v>4</v>
      </c>
      <c r="E1429" s="48" t="s">
        <v>1597</v>
      </c>
      <c r="F1429" s="48" t="s">
        <v>1589</v>
      </c>
      <c r="G1429" s="48" t="s">
        <v>1587</v>
      </c>
      <c r="H1429" s="48" t="s">
        <v>1558</v>
      </c>
      <c r="I1429" s="48" t="s">
        <v>1425</v>
      </c>
      <c r="J1429" s="236" t="s">
        <v>4</v>
      </c>
      <c r="K1429" s="236" t="s">
        <v>4</v>
      </c>
      <c r="L1429" s="236">
        <v>115.08528351849843</v>
      </c>
      <c r="M1429" s="236">
        <v>115.08528</v>
      </c>
      <c r="N1429" s="236" t="s">
        <v>4</v>
      </c>
      <c r="O1429" s="236" t="s">
        <v>4</v>
      </c>
      <c r="P1429" s="236" t="s">
        <v>4</v>
      </c>
      <c r="Q1429" s="236" t="s">
        <v>4</v>
      </c>
      <c r="R1429" s="236" t="s">
        <v>4</v>
      </c>
      <c r="S1429" s="236" t="s">
        <v>4</v>
      </c>
      <c r="T1429" s="236" t="s">
        <v>4</v>
      </c>
      <c r="U1429" s="236" t="s">
        <v>4</v>
      </c>
      <c r="V1429" s="236" t="s">
        <v>4</v>
      </c>
      <c r="W1429" s="236" t="s">
        <v>4</v>
      </c>
      <c r="X1429" s="291">
        <v>115.08528351849843</v>
      </c>
      <c r="Y1429" s="236">
        <v>115.08528</v>
      </c>
    </row>
    <row r="1430" spans="1:25">
      <c r="A1430" s="32" t="s">
        <v>23</v>
      </c>
      <c r="B1430" s="32" t="s">
        <v>32</v>
      </c>
      <c r="C1430" s="328" t="s">
        <v>1598</v>
      </c>
      <c r="D1430" s="235">
        <v>4</v>
      </c>
      <c r="E1430" s="48" t="s">
        <v>1597</v>
      </c>
      <c r="F1430" s="48" t="s">
        <v>1589</v>
      </c>
      <c r="G1430" s="48" t="s">
        <v>1587</v>
      </c>
      <c r="H1430" s="48" t="s">
        <v>1558</v>
      </c>
      <c r="I1430" s="48" t="s">
        <v>1425</v>
      </c>
      <c r="J1430" s="236">
        <v>115.08528351849843</v>
      </c>
      <c r="K1430" s="236">
        <v>115.08528</v>
      </c>
      <c r="L1430" s="236" t="s">
        <v>4</v>
      </c>
      <c r="M1430" s="236" t="s">
        <v>4</v>
      </c>
      <c r="N1430" s="236" t="s">
        <v>4</v>
      </c>
      <c r="O1430" s="236" t="s">
        <v>4</v>
      </c>
      <c r="P1430" s="236" t="s">
        <v>4</v>
      </c>
      <c r="Q1430" s="236" t="s">
        <v>4</v>
      </c>
      <c r="R1430" s="236" t="s">
        <v>4</v>
      </c>
      <c r="S1430" s="236" t="s">
        <v>4</v>
      </c>
      <c r="T1430" s="236" t="s">
        <v>4</v>
      </c>
      <c r="U1430" s="236" t="s">
        <v>4</v>
      </c>
      <c r="V1430" s="236" t="s">
        <v>4</v>
      </c>
      <c r="W1430" s="236" t="s">
        <v>4</v>
      </c>
      <c r="X1430" s="291">
        <v>115.08528351849843</v>
      </c>
      <c r="Y1430" s="236">
        <v>115.08528</v>
      </c>
    </row>
    <row r="1431" spans="1:25">
      <c r="A1431" s="32" t="s">
        <v>19</v>
      </c>
      <c r="B1431" s="32" t="s">
        <v>32</v>
      </c>
      <c r="C1431" s="328" t="s">
        <v>1599</v>
      </c>
      <c r="D1431" s="235">
        <v>6</v>
      </c>
      <c r="E1431" s="48" t="s">
        <v>1599</v>
      </c>
      <c r="F1431" s="48" t="s">
        <v>1589</v>
      </c>
      <c r="G1431" s="48" t="s">
        <v>1587</v>
      </c>
      <c r="H1431" s="48" t="s">
        <v>1558</v>
      </c>
      <c r="I1431" s="48" t="s">
        <v>1425</v>
      </c>
      <c r="J1431" s="236" t="s">
        <v>4</v>
      </c>
      <c r="K1431" s="236" t="s">
        <v>4</v>
      </c>
      <c r="L1431" s="236">
        <v>182.96747044407365</v>
      </c>
      <c r="M1431" s="236">
        <v>182.96746999999999</v>
      </c>
      <c r="N1431" s="236" t="s">
        <v>4</v>
      </c>
      <c r="O1431" s="236" t="s">
        <v>4</v>
      </c>
      <c r="P1431" s="236" t="s">
        <v>4</v>
      </c>
      <c r="Q1431" s="236" t="s">
        <v>4</v>
      </c>
      <c r="R1431" s="236" t="s">
        <v>4</v>
      </c>
      <c r="S1431" s="236" t="s">
        <v>4</v>
      </c>
      <c r="T1431" s="236" t="s">
        <v>4</v>
      </c>
      <c r="U1431" s="236" t="s">
        <v>4</v>
      </c>
      <c r="V1431" s="236" t="s">
        <v>4</v>
      </c>
      <c r="W1431" s="236" t="s">
        <v>4</v>
      </c>
      <c r="X1431" s="291">
        <v>182.96747044407365</v>
      </c>
      <c r="Y1431" s="236">
        <v>182.96746999999999</v>
      </c>
    </row>
    <row r="1432" spans="1:25">
      <c r="A1432" s="32" t="s">
        <v>23</v>
      </c>
      <c r="B1432" s="32" t="s">
        <v>32</v>
      </c>
      <c r="C1432" s="328" t="s">
        <v>1600</v>
      </c>
      <c r="D1432" s="235">
        <v>2.4494899999999999</v>
      </c>
      <c r="E1432" s="48" t="s">
        <v>1599</v>
      </c>
      <c r="F1432" s="48" t="s">
        <v>1589</v>
      </c>
      <c r="G1432" s="48" t="s">
        <v>1587</v>
      </c>
      <c r="H1432" s="48" t="s">
        <v>1558</v>
      </c>
      <c r="I1432" s="48" t="s">
        <v>1425</v>
      </c>
      <c r="J1432" s="236">
        <v>121.73489178437444</v>
      </c>
      <c r="K1432" s="236">
        <v>121.73488999999999</v>
      </c>
      <c r="L1432" s="236" t="s">
        <v>4</v>
      </c>
      <c r="M1432" s="236" t="s">
        <v>4</v>
      </c>
      <c r="N1432" s="236" t="s">
        <v>4</v>
      </c>
      <c r="O1432" s="236" t="s">
        <v>4</v>
      </c>
      <c r="P1432" s="236" t="s">
        <v>4</v>
      </c>
      <c r="Q1432" s="236" t="s">
        <v>4</v>
      </c>
      <c r="R1432" s="236" t="s">
        <v>4</v>
      </c>
      <c r="S1432" s="236" t="s">
        <v>4</v>
      </c>
      <c r="T1432" s="236" t="s">
        <v>4</v>
      </c>
      <c r="U1432" s="236" t="s">
        <v>4</v>
      </c>
      <c r="V1432" s="236" t="s">
        <v>4</v>
      </c>
      <c r="W1432" s="236" t="s">
        <v>4</v>
      </c>
      <c r="X1432" s="291">
        <v>121.73489178437444</v>
      </c>
      <c r="Y1432" s="236">
        <v>121.73488999999999</v>
      </c>
    </row>
    <row r="1433" spans="1:25">
      <c r="A1433" s="32" t="s">
        <v>23</v>
      </c>
      <c r="B1433" s="32" t="s">
        <v>32</v>
      </c>
      <c r="C1433" s="328" t="s">
        <v>1601</v>
      </c>
      <c r="D1433" s="235">
        <v>2.4494899999999999</v>
      </c>
      <c r="E1433" s="48" t="s">
        <v>1599</v>
      </c>
      <c r="F1433" s="48" t="s">
        <v>1589</v>
      </c>
      <c r="G1433" s="48" t="s">
        <v>1587</v>
      </c>
      <c r="H1433" s="48" t="s">
        <v>1558</v>
      </c>
      <c r="I1433" s="48" t="s">
        <v>1425</v>
      </c>
      <c r="J1433" s="236">
        <v>275</v>
      </c>
      <c r="K1433" s="236">
        <v>275</v>
      </c>
      <c r="L1433" s="236" t="s">
        <v>4</v>
      </c>
      <c r="M1433" s="236" t="s">
        <v>4</v>
      </c>
      <c r="N1433" s="236" t="s">
        <v>4</v>
      </c>
      <c r="O1433" s="236" t="s">
        <v>4</v>
      </c>
      <c r="P1433" s="236" t="s">
        <v>4</v>
      </c>
      <c r="Q1433" s="236" t="s">
        <v>4</v>
      </c>
      <c r="R1433" s="236" t="s">
        <v>4</v>
      </c>
      <c r="S1433" s="236" t="s">
        <v>4</v>
      </c>
      <c r="T1433" s="236" t="s">
        <v>4</v>
      </c>
      <c r="U1433" s="236" t="s">
        <v>4</v>
      </c>
      <c r="V1433" s="236" t="s">
        <v>4</v>
      </c>
      <c r="W1433" s="236" t="s">
        <v>4</v>
      </c>
      <c r="X1433" s="291">
        <v>275</v>
      </c>
      <c r="Y1433" s="236">
        <v>275</v>
      </c>
    </row>
    <row r="1434" spans="1:25">
      <c r="A1434" s="32" t="s">
        <v>19</v>
      </c>
      <c r="B1434" s="32" t="s">
        <v>32</v>
      </c>
      <c r="C1434" s="328" t="s">
        <v>1602</v>
      </c>
      <c r="D1434" s="235">
        <v>9</v>
      </c>
      <c r="E1434" s="48" t="s">
        <v>1602</v>
      </c>
      <c r="F1434" s="48" t="s">
        <v>1589</v>
      </c>
      <c r="G1434" s="48" t="s">
        <v>1587</v>
      </c>
      <c r="H1434" s="48" t="s">
        <v>1558</v>
      </c>
      <c r="I1434" s="48" t="s">
        <v>1425</v>
      </c>
      <c r="J1434" s="236" t="s">
        <v>4</v>
      </c>
      <c r="K1434" s="236" t="s">
        <v>4</v>
      </c>
      <c r="L1434" s="236">
        <v>96.447512942942112</v>
      </c>
      <c r="M1434" s="236">
        <v>96.447509999999994</v>
      </c>
      <c r="N1434" s="236" t="s">
        <v>4</v>
      </c>
      <c r="O1434" s="236" t="s">
        <v>4</v>
      </c>
      <c r="P1434" s="236" t="s">
        <v>4</v>
      </c>
      <c r="Q1434" s="236" t="s">
        <v>4</v>
      </c>
      <c r="R1434" s="236" t="s">
        <v>4</v>
      </c>
      <c r="S1434" s="236" t="s">
        <v>4</v>
      </c>
      <c r="T1434" s="236" t="s">
        <v>4</v>
      </c>
      <c r="U1434" s="236" t="s">
        <v>4</v>
      </c>
      <c r="V1434" s="236" t="s">
        <v>4</v>
      </c>
      <c r="W1434" s="236" t="s">
        <v>4</v>
      </c>
      <c r="X1434" s="291">
        <v>96.447512942942112</v>
      </c>
      <c r="Y1434" s="236">
        <v>96.447509999999994</v>
      </c>
    </row>
    <row r="1435" spans="1:25">
      <c r="A1435" s="32" t="s">
        <v>23</v>
      </c>
      <c r="B1435" s="32" t="s">
        <v>32</v>
      </c>
      <c r="C1435" s="328" t="s">
        <v>1603</v>
      </c>
      <c r="D1435" s="235">
        <v>3</v>
      </c>
      <c r="E1435" s="48" t="s">
        <v>1602</v>
      </c>
      <c r="F1435" s="48" t="s">
        <v>1589</v>
      </c>
      <c r="G1435" s="48" t="s">
        <v>1587</v>
      </c>
      <c r="H1435" s="48" t="s">
        <v>1558</v>
      </c>
      <c r="I1435" s="48" t="s">
        <v>1425</v>
      </c>
      <c r="J1435" s="236">
        <v>93.021227528789879</v>
      </c>
      <c r="K1435" s="236">
        <v>93.021230000000003</v>
      </c>
      <c r="L1435" s="236" t="s">
        <v>4</v>
      </c>
      <c r="M1435" s="236" t="s">
        <v>4</v>
      </c>
      <c r="N1435" s="236" t="s">
        <v>4</v>
      </c>
      <c r="O1435" s="236" t="s">
        <v>4</v>
      </c>
      <c r="P1435" s="236" t="s">
        <v>4</v>
      </c>
      <c r="Q1435" s="236" t="s">
        <v>4</v>
      </c>
      <c r="R1435" s="236" t="s">
        <v>4</v>
      </c>
      <c r="S1435" s="236" t="s">
        <v>4</v>
      </c>
      <c r="T1435" s="236" t="s">
        <v>4</v>
      </c>
      <c r="U1435" s="236" t="s">
        <v>4</v>
      </c>
      <c r="V1435" s="236" t="s">
        <v>4</v>
      </c>
      <c r="W1435" s="236" t="s">
        <v>4</v>
      </c>
      <c r="X1435" s="291">
        <v>93.021227528789879</v>
      </c>
      <c r="Y1435" s="236">
        <v>93.021230000000003</v>
      </c>
    </row>
    <row r="1436" spans="1:25">
      <c r="A1436" s="32" t="s">
        <v>23</v>
      </c>
      <c r="B1436" s="32" t="s">
        <v>32</v>
      </c>
      <c r="C1436" s="328" t="s">
        <v>1604</v>
      </c>
      <c r="D1436" s="235">
        <v>3</v>
      </c>
      <c r="E1436" s="48" t="s">
        <v>1602</v>
      </c>
      <c r="F1436" s="48" t="s">
        <v>1589</v>
      </c>
      <c r="G1436" s="48" t="s">
        <v>1587</v>
      </c>
      <c r="H1436" s="48" t="s">
        <v>1558</v>
      </c>
      <c r="I1436" s="48" t="s">
        <v>1425</v>
      </c>
      <c r="J1436" s="236">
        <v>100</v>
      </c>
      <c r="K1436" s="236">
        <v>100</v>
      </c>
      <c r="L1436" s="236" t="s">
        <v>4</v>
      </c>
      <c r="M1436" s="236" t="s">
        <v>4</v>
      </c>
      <c r="N1436" s="236" t="s">
        <v>4</v>
      </c>
      <c r="O1436" s="236" t="s">
        <v>4</v>
      </c>
      <c r="P1436" s="236" t="s">
        <v>4</v>
      </c>
      <c r="Q1436" s="236" t="s">
        <v>4</v>
      </c>
      <c r="R1436" s="236" t="s">
        <v>4</v>
      </c>
      <c r="S1436" s="236" t="s">
        <v>4</v>
      </c>
      <c r="T1436" s="236" t="s">
        <v>4</v>
      </c>
      <c r="U1436" s="236" t="s">
        <v>4</v>
      </c>
      <c r="V1436" s="236" t="s">
        <v>4</v>
      </c>
      <c r="W1436" s="236" t="s">
        <v>4</v>
      </c>
      <c r="X1436" s="291">
        <v>100</v>
      </c>
      <c r="Y1436" s="236">
        <v>100</v>
      </c>
    </row>
    <row r="1437" spans="1:25">
      <c r="A1437" s="32" t="s">
        <v>19</v>
      </c>
      <c r="B1437" s="32" t="s">
        <v>32</v>
      </c>
      <c r="C1437" s="328" t="s">
        <v>1605</v>
      </c>
      <c r="D1437" s="235">
        <v>3</v>
      </c>
      <c r="E1437" s="48" t="s">
        <v>1605</v>
      </c>
      <c r="F1437" s="48" t="s">
        <v>1589</v>
      </c>
      <c r="G1437" s="48" t="s">
        <v>1587</v>
      </c>
      <c r="H1437" s="48" t="s">
        <v>1558</v>
      </c>
      <c r="I1437" s="48" t="s">
        <v>1425</v>
      </c>
      <c r="J1437" s="236" t="s">
        <v>4</v>
      </c>
      <c r="K1437" s="236" t="s">
        <v>4</v>
      </c>
      <c r="L1437" s="236">
        <v>103.2311771247938</v>
      </c>
      <c r="M1437" s="236">
        <v>103.23117999999999</v>
      </c>
      <c r="N1437" s="236" t="s">
        <v>4</v>
      </c>
      <c r="O1437" s="236" t="s">
        <v>4</v>
      </c>
      <c r="P1437" s="236" t="s">
        <v>4</v>
      </c>
      <c r="Q1437" s="236" t="s">
        <v>4</v>
      </c>
      <c r="R1437" s="236" t="s">
        <v>4</v>
      </c>
      <c r="S1437" s="236" t="s">
        <v>4</v>
      </c>
      <c r="T1437" s="236" t="s">
        <v>4</v>
      </c>
      <c r="U1437" s="236" t="s">
        <v>4</v>
      </c>
      <c r="V1437" s="236" t="s">
        <v>4</v>
      </c>
      <c r="W1437" s="236" t="s">
        <v>4</v>
      </c>
      <c r="X1437" s="291">
        <v>103.2311771247938</v>
      </c>
      <c r="Y1437" s="236">
        <v>103.23117999999999</v>
      </c>
    </row>
    <row r="1438" spans="1:25">
      <c r="A1438" s="32" t="s">
        <v>23</v>
      </c>
      <c r="B1438" s="32" t="s">
        <v>32</v>
      </c>
      <c r="C1438" s="328" t="s">
        <v>1606</v>
      </c>
      <c r="D1438" s="235">
        <v>3</v>
      </c>
      <c r="E1438" s="48" t="s">
        <v>1605</v>
      </c>
      <c r="F1438" s="48" t="s">
        <v>1589</v>
      </c>
      <c r="G1438" s="48" t="s">
        <v>1587</v>
      </c>
      <c r="H1438" s="48" t="s">
        <v>1558</v>
      </c>
      <c r="I1438" s="48" t="s">
        <v>1425</v>
      </c>
      <c r="J1438" s="236">
        <v>103.2311771247938</v>
      </c>
      <c r="K1438" s="236">
        <v>103.23117999999999</v>
      </c>
      <c r="L1438" s="236" t="s">
        <v>4</v>
      </c>
      <c r="M1438" s="236" t="s">
        <v>4</v>
      </c>
      <c r="N1438" s="236" t="s">
        <v>4</v>
      </c>
      <c r="O1438" s="236" t="s">
        <v>4</v>
      </c>
      <c r="P1438" s="236" t="s">
        <v>4</v>
      </c>
      <c r="Q1438" s="236" t="s">
        <v>4</v>
      </c>
      <c r="R1438" s="236" t="s">
        <v>4</v>
      </c>
      <c r="S1438" s="236" t="s">
        <v>4</v>
      </c>
      <c r="T1438" s="236" t="s">
        <v>4</v>
      </c>
      <c r="U1438" s="236" t="s">
        <v>4</v>
      </c>
      <c r="V1438" s="236" t="s">
        <v>4</v>
      </c>
      <c r="W1438" s="236" t="s">
        <v>4</v>
      </c>
      <c r="X1438" s="291">
        <v>103.2311771247938</v>
      </c>
      <c r="Y1438" s="236">
        <v>103.23117999999999</v>
      </c>
    </row>
    <row r="1439" spans="1:25">
      <c r="A1439" s="32" t="s">
        <v>19</v>
      </c>
      <c r="B1439" s="32" t="s">
        <v>32</v>
      </c>
      <c r="C1439" s="328" t="s">
        <v>1607</v>
      </c>
      <c r="D1439" s="235">
        <v>2</v>
      </c>
      <c r="E1439" s="48" t="s">
        <v>1607</v>
      </c>
      <c r="F1439" s="48" t="s">
        <v>1589</v>
      </c>
      <c r="G1439" s="48" t="s">
        <v>1587</v>
      </c>
      <c r="H1439" s="48" t="s">
        <v>1558</v>
      </c>
      <c r="I1439" s="48" t="s">
        <v>1425</v>
      </c>
      <c r="J1439" s="236" t="s">
        <v>4</v>
      </c>
      <c r="K1439" s="236" t="s">
        <v>4</v>
      </c>
      <c r="L1439" s="236">
        <v>71.10630643150833</v>
      </c>
      <c r="M1439" s="236">
        <v>71.106309999999993</v>
      </c>
      <c r="N1439" s="236" t="s">
        <v>4</v>
      </c>
      <c r="O1439" s="236" t="s">
        <v>4</v>
      </c>
      <c r="P1439" s="236" t="s">
        <v>4</v>
      </c>
      <c r="Q1439" s="236" t="s">
        <v>4</v>
      </c>
      <c r="R1439" s="236" t="s">
        <v>4</v>
      </c>
      <c r="S1439" s="236" t="s">
        <v>4</v>
      </c>
      <c r="T1439" s="236" t="s">
        <v>4</v>
      </c>
      <c r="U1439" s="236" t="s">
        <v>4</v>
      </c>
      <c r="V1439" s="236" t="s">
        <v>4</v>
      </c>
      <c r="W1439" s="236" t="s">
        <v>4</v>
      </c>
      <c r="X1439" s="291">
        <v>71.10630643150833</v>
      </c>
      <c r="Y1439" s="236">
        <v>71.106309999999993</v>
      </c>
    </row>
    <row r="1440" spans="1:25">
      <c r="A1440" s="32" t="s">
        <v>23</v>
      </c>
      <c r="B1440" s="32" t="s">
        <v>32</v>
      </c>
      <c r="C1440" s="328" t="s">
        <v>1608</v>
      </c>
      <c r="D1440" s="235">
        <v>2</v>
      </c>
      <c r="E1440" s="48" t="s">
        <v>1607</v>
      </c>
      <c r="F1440" s="48" t="s">
        <v>1589</v>
      </c>
      <c r="G1440" s="48" t="s">
        <v>1587</v>
      </c>
      <c r="H1440" s="48" t="s">
        <v>1558</v>
      </c>
      <c r="I1440" s="48" t="s">
        <v>1425</v>
      </c>
      <c r="J1440" s="236">
        <v>71.10630643150833</v>
      </c>
      <c r="K1440" s="236">
        <v>71.106309999999993</v>
      </c>
      <c r="L1440" s="236" t="s">
        <v>4</v>
      </c>
      <c r="M1440" s="236" t="s">
        <v>4</v>
      </c>
      <c r="N1440" s="236" t="s">
        <v>4</v>
      </c>
      <c r="O1440" s="236" t="s">
        <v>4</v>
      </c>
      <c r="P1440" s="236" t="s">
        <v>4</v>
      </c>
      <c r="Q1440" s="236" t="s">
        <v>4</v>
      </c>
      <c r="R1440" s="236" t="s">
        <v>4</v>
      </c>
      <c r="S1440" s="236" t="s">
        <v>4</v>
      </c>
      <c r="T1440" s="236" t="s">
        <v>4</v>
      </c>
      <c r="U1440" s="236" t="s">
        <v>4</v>
      </c>
      <c r="V1440" s="236" t="s">
        <v>4</v>
      </c>
      <c r="W1440" s="236" t="s">
        <v>4</v>
      </c>
      <c r="X1440" s="291">
        <v>71.10630643150833</v>
      </c>
      <c r="Y1440" s="236">
        <v>71.106309999999993</v>
      </c>
    </row>
    <row r="1441" spans="1:25">
      <c r="A1441" s="32" t="s">
        <v>19</v>
      </c>
      <c r="B1441" s="32" t="s">
        <v>32</v>
      </c>
      <c r="C1441" s="328" t="s">
        <v>1609</v>
      </c>
      <c r="D1441" s="235">
        <v>5</v>
      </c>
      <c r="E1441" s="48" t="s">
        <v>1609</v>
      </c>
      <c r="F1441" s="48" t="s">
        <v>1589</v>
      </c>
      <c r="G1441" s="48" t="s">
        <v>1587</v>
      </c>
      <c r="H1441" s="48" t="s">
        <v>1558</v>
      </c>
      <c r="I1441" s="48" t="s">
        <v>1425</v>
      </c>
      <c r="J1441" s="236" t="s">
        <v>4</v>
      </c>
      <c r="K1441" s="236" t="s">
        <v>4</v>
      </c>
      <c r="L1441" s="236">
        <v>87.047066302926993</v>
      </c>
      <c r="M1441" s="236">
        <v>87.047070000000005</v>
      </c>
      <c r="N1441" s="236" t="s">
        <v>4</v>
      </c>
      <c r="O1441" s="236" t="s">
        <v>4</v>
      </c>
      <c r="P1441" s="236" t="s">
        <v>4</v>
      </c>
      <c r="Q1441" s="236" t="s">
        <v>4</v>
      </c>
      <c r="R1441" s="236" t="s">
        <v>4</v>
      </c>
      <c r="S1441" s="236" t="s">
        <v>4</v>
      </c>
      <c r="T1441" s="236" t="s">
        <v>4</v>
      </c>
      <c r="U1441" s="236" t="s">
        <v>4</v>
      </c>
      <c r="V1441" s="236" t="s">
        <v>4</v>
      </c>
      <c r="W1441" s="236" t="s">
        <v>4</v>
      </c>
      <c r="X1441" s="291">
        <v>87.047066302926993</v>
      </c>
      <c r="Y1441" s="236">
        <v>87.047070000000005</v>
      </c>
    </row>
    <row r="1442" spans="1:25">
      <c r="A1442" s="32" t="s">
        <v>23</v>
      </c>
      <c r="B1442" s="32" t="s">
        <v>32</v>
      </c>
      <c r="C1442" s="328" t="s">
        <v>1610</v>
      </c>
      <c r="D1442" s="235">
        <v>1.3797299999999999</v>
      </c>
      <c r="E1442" s="48" t="s">
        <v>1609</v>
      </c>
      <c r="F1442" s="48" t="s">
        <v>1589</v>
      </c>
      <c r="G1442" s="48" t="s">
        <v>1587</v>
      </c>
      <c r="H1442" s="48" t="s">
        <v>1558</v>
      </c>
      <c r="I1442" s="48" t="s">
        <v>1425</v>
      </c>
      <c r="J1442" s="236">
        <v>100</v>
      </c>
      <c r="K1442" s="236">
        <v>100</v>
      </c>
      <c r="L1442" s="236" t="s">
        <v>4</v>
      </c>
      <c r="M1442" s="236" t="s">
        <v>4</v>
      </c>
      <c r="N1442" s="236" t="s">
        <v>4</v>
      </c>
      <c r="O1442" s="236" t="s">
        <v>4</v>
      </c>
      <c r="P1442" s="236" t="s">
        <v>4</v>
      </c>
      <c r="Q1442" s="236" t="s">
        <v>4</v>
      </c>
      <c r="R1442" s="236" t="s">
        <v>4</v>
      </c>
      <c r="S1442" s="236" t="s">
        <v>4</v>
      </c>
      <c r="T1442" s="236" t="s">
        <v>4</v>
      </c>
      <c r="U1442" s="236" t="s">
        <v>4</v>
      </c>
      <c r="V1442" s="236" t="s">
        <v>4</v>
      </c>
      <c r="W1442" s="236" t="s">
        <v>4</v>
      </c>
      <c r="X1442" s="291">
        <v>100</v>
      </c>
      <c r="Y1442" s="236">
        <v>100</v>
      </c>
    </row>
    <row r="1443" spans="1:25">
      <c r="A1443" s="32" t="s">
        <v>23</v>
      </c>
      <c r="B1443" s="32" t="s">
        <v>32</v>
      </c>
      <c r="C1443" s="328" t="s">
        <v>1611</v>
      </c>
      <c r="D1443" s="235">
        <v>1.3797299999999999</v>
      </c>
      <c r="E1443" s="48" t="s">
        <v>1609</v>
      </c>
      <c r="F1443" s="48" t="s">
        <v>1589</v>
      </c>
      <c r="G1443" s="48" t="s">
        <v>1587</v>
      </c>
      <c r="H1443" s="48" t="s">
        <v>1558</v>
      </c>
      <c r="I1443" s="48" t="s">
        <v>1425</v>
      </c>
      <c r="J1443" s="236">
        <v>176.47058999999999</v>
      </c>
      <c r="K1443" s="236">
        <v>176.47058999999999</v>
      </c>
      <c r="L1443" s="236" t="s">
        <v>4</v>
      </c>
      <c r="M1443" s="236" t="s">
        <v>4</v>
      </c>
      <c r="N1443" s="236" t="s">
        <v>4</v>
      </c>
      <c r="O1443" s="236" t="s">
        <v>4</v>
      </c>
      <c r="P1443" s="236" t="s">
        <v>4</v>
      </c>
      <c r="Q1443" s="236" t="s">
        <v>4</v>
      </c>
      <c r="R1443" s="236" t="s">
        <v>4</v>
      </c>
      <c r="S1443" s="236" t="s">
        <v>4</v>
      </c>
      <c r="T1443" s="236" t="s">
        <v>4</v>
      </c>
      <c r="U1443" s="236" t="s">
        <v>4</v>
      </c>
      <c r="V1443" s="236" t="s">
        <v>4</v>
      </c>
      <c r="W1443" s="236" t="s">
        <v>4</v>
      </c>
      <c r="X1443" s="291">
        <v>176.47058999999999</v>
      </c>
      <c r="Y1443" s="236">
        <v>176.47058999999999</v>
      </c>
    </row>
    <row r="1444" spans="1:25">
      <c r="A1444" s="32" t="s">
        <v>23</v>
      </c>
      <c r="B1444" s="32" t="s">
        <v>32</v>
      </c>
      <c r="C1444" s="328" t="s">
        <v>1612</v>
      </c>
      <c r="D1444" s="235">
        <v>1.3797299999999999</v>
      </c>
      <c r="E1444" s="48" t="s">
        <v>1609</v>
      </c>
      <c r="F1444" s="48" t="s">
        <v>1589</v>
      </c>
      <c r="G1444" s="48" t="s">
        <v>1587</v>
      </c>
      <c r="H1444" s="48" t="s">
        <v>1558</v>
      </c>
      <c r="I1444" s="48" t="s">
        <v>1425</v>
      </c>
      <c r="J1444" s="236">
        <v>62.721585171211807</v>
      </c>
      <c r="K1444" s="236">
        <v>62.721589999999999</v>
      </c>
      <c r="L1444" s="236" t="s">
        <v>4</v>
      </c>
      <c r="M1444" s="236" t="s">
        <v>4</v>
      </c>
      <c r="N1444" s="236" t="s">
        <v>4</v>
      </c>
      <c r="O1444" s="236" t="s">
        <v>4</v>
      </c>
      <c r="P1444" s="236" t="s">
        <v>4</v>
      </c>
      <c r="Q1444" s="236" t="s">
        <v>4</v>
      </c>
      <c r="R1444" s="236" t="s">
        <v>4</v>
      </c>
      <c r="S1444" s="236" t="s">
        <v>4</v>
      </c>
      <c r="T1444" s="236" t="s">
        <v>4</v>
      </c>
      <c r="U1444" s="236" t="s">
        <v>4</v>
      </c>
      <c r="V1444" s="236" t="s">
        <v>4</v>
      </c>
      <c r="W1444" s="236" t="s">
        <v>4</v>
      </c>
      <c r="X1444" s="291">
        <v>62.721585171211807</v>
      </c>
      <c r="Y1444" s="236">
        <v>62.721589999999999</v>
      </c>
    </row>
    <row r="1445" spans="1:25">
      <c r="A1445" s="32" t="s">
        <v>23</v>
      </c>
      <c r="B1445" s="32" t="s">
        <v>32</v>
      </c>
      <c r="C1445" s="328" t="s">
        <v>1613</v>
      </c>
      <c r="D1445" s="235">
        <v>1.3797299999999999</v>
      </c>
      <c r="E1445" s="48" t="s">
        <v>1609</v>
      </c>
      <c r="F1445" s="48" t="s">
        <v>1589</v>
      </c>
      <c r="G1445" s="48" t="s">
        <v>1587</v>
      </c>
      <c r="H1445" s="48" t="s">
        <v>1558</v>
      </c>
      <c r="I1445" s="48" t="s">
        <v>1425</v>
      </c>
      <c r="J1445" s="236">
        <v>90.304902236748276</v>
      </c>
      <c r="K1445" s="236">
        <v>90.304900000000004</v>
      </c>
      <c r="L1445" s="236" t="s">
        <v>4</v>
      </c>
      <c r="M1445" s="236" t="s">
        <v>4</v>
      </c>
      <c r="N1445" s="236" t="s">
        <v>4</v>
      </c>
      <c r="O1445" s="236" t="s">
        <v>4</v>
      </c>
      <c r="P1445" s="236" t="s">
        <v>4</v>
      </c>
      <c r="Q1445" s="236" t="s">
        <v>4</v>
      </c>
      <c r="R1445" s="236" t="s">
        <v>4</v>
      </c>
      <c r="S1445" s="236" t="s">
        <v>4</v>
      </c>
      <c r="T1445" s="236" t="s">
        <v>4</v>
      </c>
      <c r="U1445" s="236" t="s">
        <v>4</v>
      </c>
      <c r="V1445" s="236" t="s">
        <v>4</v>
      </c>
      <c r="W1445" s="236" t="s">
        <v>4</v>
      </c>
      <c r="X1445" s="291">
        <v>90.304902236748276</v>
      </c>
      <c r="Y1445" s="236">
        <v>90.304900000000004</v>
      </c>
    </row>
    <row r="1446" spans="1:25">
      <c r="A1446" s="32" t="s">
        <v>23</v>
      </c>
      <c r="B1446" s="32" t="s">
        <v>32</v>
      </c>
      <c r="C1446" s="328" t="s">
        <v>1614</v>
      </c>
      <c r="D1446" s="235">
        <v>1.3797299999999999</v>
      </c>
      <c r="E1446" s="48" t="s">
        <v>1609</v>
      </c>
      <c r="F1446" s="48" t="s">
        <v>1589</v>
      </c>
      <c r="G1446" s="48" t="s">
        <v>1587</v>
      </c>
      <c r="H1446" s="48" t="s">
        <v>1558</v>
      </c>
      <c r="I1446" s="48" t="s">
        <v>1425</v>
      </c>
      <c r="J1446" s="236">
        <v>50</v>
      </c>
      <c r="K1446" s="236">
        <v>50</v>
      </c>
      <c r="L1446" s="236" t="s">
        <v>4</v>
      </c>
      <c r="M1446" s="236" t="s">
        <v>4</v>
      </c>
      <c r="N1446" s="236" t="s">
        <v>4</v>
      </c>
      <c r="O1446" s="236" t="s">
        <v>4</v>
      </c>
      <c r="P1446" s="236" t="s">
        <v>4</v>
      </c>
      <c r="Q1446" s="236" t="s">
        <v>4</v>
      </c>
      <c r="R1446" s="236" t="s">
        <v>4</v>
      </c>
      <c r="S1446" s="236" t="s">
        <v>4</v>
      </c>
      <c r="T1446" s="236" t="s">
        <v>4</v>
      </c>
      <c r="U1446" s="236" t="s">
        <v>4</v>
      </c>
      <c r="V1446" s="236" t="s">
        <v>4</v>
      </c>
      <c r="W1446" s="236" t="s">
        <v>4</v>
      </c>
      <c r="X1446" s="291">
        <v>50</v>
      </c>
      <c r="Y1446" s="236">
        <v>50</v>
      </c>
    </row>
    <row r="1447" spans="1:25">
      <c r="A1447" s="32" t="s">
        <v>10</v>
      </c>
      <c r="B1447" s="32" t="s">
        <v>4</v>
      </c>
      <c r="C1447" s="328" t="s">
        <v>1615</v>
      </c>
      <c r="D1447" s="235">
        <v>79</v>
      </c>
      <c r="E1447" s="48" t="s">
        <v>4</v>
      </c>
      <c r="F1447" s="48" t="s">
        <v>4</v>
      </c>
      <c r="G1447" s="48" t="s">
        <v>4</v>
      </c>
      <c r="H1447" s="48" t="s">
        <v>1615</v>
      </c>
      <c r="I1447" s="48" t="s">
        <v>1425</v>
      </c>
      <c r="J1447" s="236" t="s">
        <v>4</v>
      </c>
      <c r="K1447" s="236" t="s">
        <v>4</v>
      </c>
      <c r="L1447" s="236" t="s">
        <v>4</v>
      </c>
      <c r="M1447" s="236" t="s">
        <v>4</v>
      </c>
      <c r="N1447" s="236" t="s">
        <v>4</v>
      </c>
      <c r="O1447" s="236" t="s">
        <v>4</v>
      </c>
      <c r="P1447" s="236" t="s">
        <v>4</v>
      </c>
      <c r="Q1447" s="236" t="s">
        <v>4</v>
      </c>
      <c r="R1447" s="236">
        <v>136.87307909175331</v>
      </c>
      <c r="S1447" s="236">
        <v>136.87307999999999</v>
      </c>
      <c r="T1447" s="236" t="s">
        <v>4</v>
      </c>
      <c r="U1447" s="236" t="s">
        <v>4</v>
      </c>
      <c r="V1447" s="236" t="s">
        <v>4</v>
      </c>
      <c r="W1447" s="236" t="s">
        <v>4</v>
      </c>
      <c r="X1447" s="291">
        <v>136.87307909175331</v>
      </c>
      <c r="Y1447" s="236">
        <v>136.87307999999999</v>
      </c>
    </row>
    <row r="1448" spans="1:25">
      <c r="A1448" s="32" t="s">
        <v>13</v>
      </c>
      <c r="B1448" s="32" t="s">
        <v>4</v>
      </c>
      <c r="C1448" s="328" t="s">
        <v>1617</v>
      </c>
      <c r="D1448" s="235">
        <v>79</v>
      </c>
      <c r="E1448" s="48" t="s">
        <v>4</v>
      </c>
      <c r="F1448" s="48" t="s">
        <v>4</v>
      </c>
      <c r="G1448" s="48" t="s">
        <v>1617</v>
      </c>
      <c r="H1448" s="48" t="s">
        <v>1615</v>
      </c>
      <c r="I1448" s="48" t="s">
        <v>1425</v>
      </c>
      <c r="J1448" s="236" t="s">
        <v>4</v>
      </c>
      <c r="K1448" s="236" t="s">
        <v>4</v>
      </c>
      <c r="L1448" s="236" t="s">
        <v>4</v>
      </c>
      <c r="M1448" s="236" t="s">
        <v>4</v>
      </c>
      <c r="N1448" s="236" t="s">
        <v>4</v>
      </c>
      <c r="O1448" s="236" t="s">
        <v>4</v>
      </c>
      <c r="P1448" s="236">
        <v>136.87307909175331</v>
      </c>
      <c r="Q1448" s="236">
        <v>136.87307999999999</v>
      </c>
      <c r="R1448" s="236" t="s">
        <v>4</v>
      </c>
      <c r="S1448" s="236" t="s">
        <v>4</v>
      </c>
      <c r="T1448" s="236" t="s">
        <v>4</v>
      </c>
      <c r="U1448" s="236" t="s">
        <v>4</v>
      </c>
      <c r="V1448" s="236" t="s">
        <v>4</v>
      </c>
      <c r="W1448" s="236" t="s">
        <v>4</v>
      </c>
      <c r="X1448" s="291">
        <v>136.87307909175331</v>
      </c>
      <c r="Y1448" s="236">
        <v>136.87307999999999</v>
      </c>
    </row>
    <row r="1449" spans="1:25">
      <c r="A1449" s="32" t="s">
        <v>16</v>
      </c>
      <c r="B1449" s="32" t="s">
        <v>4</v>
      </c>
      <c r="C1449" s="328" t="s">
        <v>1619</v>
      </c>
      <c r="D1449" s="235">
        <v>79</v>
      </c>
      <c r="E1449" s="48" t="s">
        <v>4</v>
      </c>
      <c r="F1449" s="48" t="s">
        <v>1619</v>
      </c>
      <c r="G1449" s="48" t="s">
        <v>1617</v>
      </c>
      <c r="H1449" s="48" t="s">
        <v>1615</v>
      </c>
      <c r="I1449" s="48" t="s">
        <v>1425</v>
      </c>
      <c r="J1449" s="236" t="s">
        <v>4</v>
      </c>
      <c r="K1449" s="236" t="s">
        <v>4</v>
      </c>
      <c r="L1449" s="236" t="s">
        <v>4</v>
      </c>
      <c r="M1449" s="236" t="s">
        <v>4</v>
      </c>
      <c r="N1449" s="236">
        <v>136.87307909175331</v>
      </c>
      <c r="O1449" s="236">
        <v>136.87307999999999</v>
      </c>
      <c r="P1449" s="236" t="s">
        <v>4</v>
      </c>
      <c r="Q1449" s="236" t="s">
        <v>4</v>
      </c>
      <c r="R1449" s="236" t="s">
        <v>4</v>
      </c>
      <c r="S1449" s="236" t="s">
        <v>4</v>
      </c>
      <c r="T1449" s="236" t="s">
        <v>4</v>
      </c>
      <c r="U1449" s="236" t="s">
        <v>4</v>
      </c>
      <c r="V1449" s="236" t="s">
        <v>4</v>
      </c>
      <c r="W1449" s="236" t="s">
        <v>4</v>
      </c>
      <c r="X1449" s="291">
        <v>136.87307909175331</v>
      </c>
      <c r="Y1449" s="236">
        <v>136.87307999999999</v>
      </c>
    </row>
    <row r="1450" spans="1:25">
      <c r="A1450" s="32" t="s">
        <v>19</v>
      </c>
      <c r="B1450" s="32" t="s">
        <v>32</v>
      </c>
      <c r="C1450" s="328" t="s">
        <v>1621</v>
      </c>
      <c r="D1450" s="235">
        <v>22</v>
      </c>
      <c r="E1450" s="48" t="s">
        <v>1621</v>
      </c>
      <c r="F1450" s="48" t="s">
        <v>1619</v>
      </c>
      <c r="G1450" s="48" t="s">
        <v>1617</v>
      </c>
      <c r="H1450" s="48" t="s">
        <v>1615</v>
      </c>
      <c r="I1450" s="48" t="s">
        <v>1425</v>
      </c>
      <c r="J1450" s="236" t="s">
        <v>4</v>
      </c>
      <c r="K1450" s="236" t="s">
        <v>4</v>
      </c>
      <c r="L1450" s="236">
        <v>131.40645307371599</v>
      </c>
      <c r="M1450" s="236">
        <v>131.40645000000001</v>
      </c>
      <c r="N1450" s="236" t="s">
        <v>4</v>
      </c>
      <c r="O1450" s="236" t="s">
        <v>4</v>
      </c>
      <c r="P1450" s="236" t="s">
        <v>4</v>
      </c>
      <c r="Q1450" s="236" t="s">
        <v>4</v>
      </c>
      <c r="R1450" s="236" t="s">
        <v>4</v>
      </c>
      <c r="S1450" s="236" t="s">
        <v>4</v>
      </c>
      <c r="T1450" s="236" t="s">
        <v>4</v>
      </c>
      <c r="U1450" s="236" t="s">
        <v>4</v>
      </c>
      <c r="V1450" s="236" t="s">
        <v>4</v>
      </c>
      <c r="W1450" s="236" t="s">
        <v>4</v>
      </c>
      <c r="X1450" s="291">
        <v>131.40645307371599</v>
      </c>
      <c r="Y1450" s="236">
        <v>131.40645000000001</v>
      </c>
    </row>
    <row r="1451" spans="1:25">
      <c r="A1451" s="32" t="s">
        <v>23</v>
      </c>
      <c r="B1451" s="32" t="s">
        <v>32</v>
      </c>
      <c r="C1451" s="328" t="s">
        <v>1622</v>
      </c>
      <c r="D1451" s="235">
        <v>1.6739299999999999</v>
      </c>
      <c r="E1451" s="48" t="s">
        <v>1621</v>
      </c>
      <c r="F1451" s="48" t="s">
        <v>1619</v>
      </c>
      <c r="G1451" s="48" t="s">
        <v>1617</v>
      </c>
      <c r="H1451" s="48" t="s">
        <v>1615</v>
      </c>
      <c r="I1451" s="48" t="s">
        <v>1425</v>
      </c>
      <c r="J1451" s="236">
        <v>156.45647692757689</v>
      </c>
      <c r="K1451" s="236">
        <v>156.45648</v>
      </c>
      <c r="L1451" s="236" t="s">
        <v>4</v>
      </c>
      <c r="M1451" s="236" t="s">
        <v>4</v>
      </c>
      <c r="N1451" s="236" t="s">
        <v>4</v>
      </c>
      <c r="O1451" s="236" t="s">
        <v>4</v>
      </c>
      <c r="P1451" s="236" t="s">
        <v>4</v>
      </c>
      <c r="Q1451" s="236" t="s">
        <v>4</v>
      </c>
      <c r="R1451" s="236" t="s">
        <v>4</v>
      </c>
      <c r="S1451" s="236" t="s">
        <v>4</v>
      </c>
      <c r="T1451" s="236" t="s">
        <v>4</v>
      </c>
      <c r="U1451" s="236" t="s">
        <v>4</v>
      </c>
      <c r="V1451" s="236" t="s">
        <v>4</v>
      </c>
      <c r="W1451" s="236" t="s">
        <v>4</v>
      </c>
      <c r="X1451" s="291">
        <v>156.45647692757689</v>
      </c>
      <c r="Y1451" s="236">
        <v>156.45648</v>
      </c>
    </row>
    <row r="1452" spans="1:25">
      <c r="A1452" s="32" t="s">
        <v>23</v>
      </c>
      <c r="B1452" s="32" t="s">
        <v>32</v>
      </c>
      <c r="C1452" s="328" t="s">
        <v>1623</v>
      </c>
      <c r="D1452" s="235">
        <v>1.6739299999999999</v>
      </c>
      <c r="E1452" s="48" t="s">
        <v>1621</v>
      </c>
      <c r="F1452" s="48" t="s">
        <v>1619</v>
      </c>
      <c r="G1452" s="48" t="s">
        <v>1617</v>
      </c>
      <c r="H1452" s="48" t="s">
        <v>1615</v>
      </c>
      <c r="I1452" s="48" t="s">
        <v>1425</v>
      </c>
      <c r="J1452" s="236">
        <v>105.50362</v>
      </c>
      <c r="K1452" s="236">
        <v>105.50362</v>
      </c>
      <c r="L1452" s="236" t="s">
        <v>4</v>
      </c>
      <c r="M1452" s="236" t="s">
        <v>4</v>
      </c>
      <c r="N1452" s="236" t="s">
        <v>4</v>
      </c>
      <c r="O1452" s="236" t="s">
        <v>4</v>
      </c>
      <c r="P1452" s="236" t="s">
        <v>4</v>
      </c>
      <c r="Q1452" s="236" t="s">
        <v>4</v>
      </c>
      <c r="R1452" s="236" t="s">
        <v>4</v>
      </c>
      <c r="S1452" s="236" t="s">
        <v>4</v>
      </c>
      <c r="T1452" s="236" t="s">
        <v>4</v>
      </c>
      <c r="U1452" s="236" t="s">
        <v>4</v>
      </c>
      <c r="V1452" s="236" t="s">
        <v>4</v>
      </c>
      <c r="W1452" s="236" t="s">
        <v>4</v>
      </c>
      <c r="X1452" s="291">
        <v>105.50362</v>
      </c>
      <c r="Y1452" s="236">
        <v>105.50362</v>
      </c>
    </row>
    <row r="1453" spans="1:25">
      <c r="A1453" s="32" t="s">
        <v>23</v>
      </c>
      <c r="B1453" s="32" t="s">
        <v>32</v>
      </c>
      <c r="C1453" s="328" t="s">
        <v>1624</v>
      </c>
      <c r="D1453" s="235">
        <v>1.6739299999999999</v>
      </c>
      <c r="E1453" s="48" t="s">
        <v>1621</v>
      </c>
      <c r="F1453" s="48" t="s">
        <v>1619</v>
      </c>
      <c r="G1453" s="48" t="s">
        <v>1617</v>
      </c>
      <c r="H1453" s="48" t="s">
        <v>1615</v>
      </c>
      <c r="I1453" s="48" t="s">
        <v>1425</v>
      </c>
      <c r="J1453" s="236">
        <v>172.10522634403409</v>
      </c>
      <c r="K1453" s="236">
        <v>172.10523000000001</v>
      </c>
      <c r="L1453" s="236" t="s">
        <v>4</v>
      </c>
      <c r="M1453" s="236" t="s">
        <v>4</v>
      </c>
      <c r="N1453" s="236" t="s">
        <v>4</v>
      </c>
      <c r="O1453" s="236" t="s">
        <v>4</v>
      </c>
      <c r="P1453" s="236" t="s">
        <v>4</v>
      </c>
      <c r="Q1453" s="236" t="s">
        <v>4</v>
      </c>
      <c r="R1453" s="236" t="s">
        <v>4</v>
      </c>
      <c r="S1453" s="236" t="s">
        <v>4</v>
      </c>
      <c r="T1453" s="236" t="s">
        <v>4</v>
      </c>
      <c r="U1453" s="236" t="s">
        <v>4</v>
      </c>
      <c r="V1453" s="236" t="s">
        <v>4</v>
      </c>
      <c r="W1453" s="236" t="s">
        <v>4</v>
      </c>
      <c r="X1453" s="291">
        <v>172.10522634403409</v>
      </c>
      <c r="Y1453" s="236">
        <v>172.10523000000001</v>
      </c>
    </row>
    <row r="1454" spans="1:25">
      <c r="A1454" s="32" t="s">
        <v>23</v>
      </c>
      <c r="B1454" s="32" t="s">
        <v>32</v>
      </c>
      <c r="C1454" s="328" t="s">
        <v>1625</v>
      </c>
      <c r="D1454" s="235">
        <v>1.6739299999999999</v>
      </c>
      <c r="E1454" s="48" t="s">
        <v>1621</v>
      </c>
      <c r="F1454" s="48" t="s">
        <v>1619</v>
      </c>
      <c r="G1454" s="48" t="s">
        <v>1617</v>
      </c>
      <c r="H1454" s="48" t="s">
        <v>1615</v>
      </c>
      <c r="I1454" s="48" t="s">
        <v>1425</v>
      </c>
      <c r="J1454" s="236">
        <v>143.49825000000001</v>
      </c>
      <c r="K1454" s="236">
        <v>143.49825000000001</v>
      </c>
      <c r="L1454" s="236" t="s">
        <v>4</v>
      </c>
      <c r="M1454" s="236" t="s">
        <v>4</v>
      </c>
      <c r="N1454" s="236" t="s">
        <v>4</v>
      </c>
      <c r="O1454" s="236" t="s">
        <v>4</v>
      </c>
      <c r="P1454" s="236" t="s">
        <v>4</v>
      </c>
      <c r="Q1454" s="236" t="s">
        <v>4</v>
      </c>
      <c r="R1454" s="236" t="s">
        <v>4</v>
      </c>
      <c r="S1454" s="236" t="s">
        <v>4</v>
      </c>
      <c r="T1454" s="236" t="s">
        <v>4</v>
      </c>
      <c r="U1454" s="236" t="s">
        <v>4</v>
      </c>
      <c r="V1454" s="236" t="s">
        <v>4</v>
      </c>
      <c r="W1454" s="236" t="s">
        <v>4</v>
      </c>
      <c r="X1454" s="291">
        <v>143.49825000000001</v>
      </c>
      <c r="Y1454" s="236">
        <v>143.49825000000001</v>
      </c>
    </row>
    <row r="1455" spans="1:25">
      <c r="A1455" s="32" t="s">
        <v>23</v>
      </c>
      <c r="B1455" s="32" t="s">
        <v>32</v>
      </c>
      <c r="C1455" s="328" t="s">
        <v>1626</v>
      </c>
      <c r="D1455" s="235">
        <v>1.6739299999999999</v>
      </c>
      <c r="E1455" s="48" t="s">
        <v>1621</v>
      </c>
      <c r="F1455" s="48" t="s">
        <v>1619</v>
      </c>
      <c r="G1455" s="48" t="s">
        <v>1617</v>
      </c>
      <c r="H1455" s="48" t="s">
        <v>1615</v>
      </c>
      <c r="I1455" s="48" t="s">
        <v>1425</v>
      </c>
      <c r="J1455" s="236">
        <v>123.0876275653489</v>
      </c>
      <c r="K1455" s="236">
        <v>123.08763</v>
      </c>
      <c r="L1455" s="236" t="s">
        <v>4</v>
      </c>
      <c r="M1455" s="236" t="s">
        <v>4</v>
      </c>
      <c r="N1455" s="236" t="s">
        <v>4</v>
      </c>
      <c r="O1455" s="236" t="s">
        <v>4</v>
      </c>
      <c r="P1455" s="236" t="s">
        <v>4</v>
      </c>
      <c r="Q1455" s="236" t="s">
        <v>4</v>
      </c>
      <c r="R1455" s="236" t="s">
        <v>4</v>
      </c>
      <c r="S1455" s="236" t="s">
        <v>4</v>
      </c>
      <c r="T1455" s="236" t="s">
        <v>4</v>
      </c>
      <c r="U1455" s="236" t="s">
        <v>4</v>
      </c>
      <c r="V1455" s="236" t="s">
        <v>4</v>
      </c>
      <c r="W1455" s="236" t="s">
        <v>4</v>
      </c>
      <c r="X1455" s="291">
        <v>123.0876275653489</v>
      </c>
      <c r="Y1455" s="236">
        <v>123.08763</v>
      </c>
    </row>
    <row r="1456" spans="1:25">
      <c r="A1456" s="32" t="s">
        <v>23</v>
      </c>
      <c r="B1456" s="32" t="s">
        <v>32</v>
      </c>
      <c r="C1456" s="328" t="s">
        <v>1627</v>
      </c>
      <c r="D1456" s="235">
        <v>1.6739299999999999</v>
      </c>
      <c r="E1456" s="48" t="s">
        <v>1621</v>
      </c>
      <c r="F1456" s="48" t="s">
        <v>1619</v>
      </c>
      <c r="G1456" s="48" t="s">
        <v>1617</v>
      </c>
      <c r="H1456" s="48" t="s">
        <v>1615</v>
      </c>
      <c r="I1456" s="48" t="s">
        <v>1425</v>
      </c>
      <c r="J1456" s="236">
        <v>102.6087</v>
      </c>
      <c r="K1456" s="236">
        <v>102.6087</v>
      </c>
      <c r="L1456" s="236" t="s">
        <v>4</v>
      </c>
      <c r="M1456" s="236" t="s">
        <v>4</v>
      </c>
      <c r="N1456" s="236" t="s">
        <v>4</v>
      </c>
      <c r="O1456" s="236" t="s">
        <v>4</v>
      </c>
      <c r="P1456" s="236" t="s">
        <v>4</v>
      </c>
      <c r="Q1456" s="236" t="s">
        <v>4</v>
      </c>
      <c r="R1456" s="236" t="s">
        <v>4</v>
      </c>
      <c r="S1456" s="236" t="s">
        <v>4</v>
      </c>
      <c r="T1456" s="236" t="s">
        <v>4</v>
      </c>
      <c r="U1456" s="236" t="s">
        <v>4</v>
      </c>
      <c r="V1456" s="236" t="s">
        <v>4</v>
      </c>
      <c r="W1456" s="236" t="s">
        <v>4</v>
      </c>
      <c r="X1456" s="291">
        <v>102.6087</v>
      </c>
      <c r="Y1456" s="236">
        <v>102.6087</v>
      </c>
    </row>
    <row r="1457" spans="1:25">
      <c r="A1457" s="32" t="s">
        <v>19</v>
      </c>
      <c r="B1457" s="32" t="s">
        <v>32</v>
      </c>
      <c r="C1457" s="328" t="s">
        <v>1628</v>
      </c>
      <c r="D1457" s="235">
        <v>33</v>
      </c>
      <c r="E1457" s="48" t="s">
        <v>1628</v>
      </c>
      <c r="F1457" s="48" t="s">
        <v>1619</v>
      </c>
      <c r="G1457" s="48" t="s">
        <v>1617</v>
      </c>
      <c r="H1457" s="48" t="s">
        <v>1615</v>
      </c>
      <c r="I1457" s="48" t="s">
        <v>1425</v>
      </c>
      <c r="J1457" s="236" t="s">
        <v>4</v>
      </c>
      <c r="K1457" s="236" t="s">
        <v>4</v>
      </c>
      <c r="L1457" s="236">
        <v>98.686618211278045</v>
      </c>
      <c r="M1457" s="236">
        <v>98.686620000000005</v>
      </c>
      <c r="N1457" s="236" t="s">
        <v>4</v>
      </c>
      <c r="O1457" s="236" t="s">
        <v>4</v>
      </c>
      <c r="P1457" s="236" t="s">
        <v>4</v>
      </c>
      <c r="Q1457" s="236" t="s">
        <v>4</v>
      </c>
      <c r="R1457" s="236" t="s">
        <v>4</v>
      </c>
      <c r="S1457" s="236" t="s">
        <v>4</v>
      </c>
      <c r="T1457" s="236" t="s">
        <v>4</v>
      </c>
      <c r="U1457" s="236" t="s">
        <v>4</v>
      </c>
      <c r="V1457" s="236" t="s">
        <v>4</v>
      </c>
      <c r="W1457" s="236" t="s">
        <v>4</v>
      </c>
      <c r="X1457" s="291">
        <v>98.686618211278045</v>
      </c>
      <c r="Y1457" s="236">
        <v>98.686620000000005</v>
      </c>
    </row>
    <row r="1458" spans="1:25">
      <c r="A1458" s="32" t="s">
        <v>23</v>
      </c>
      <c r="B1458" s="32" t="s">
        <v>32</v>
      </c>
      <c r="C1458" s="328" t="s">
        <v>1629</v>
      </c>
      <c r="D1458" s="235">
        <v>3.2075300000000002</v>
      </c>
      <c r="E1458" s="48" t="s">
        <v>1628</v>
      </c>
      <c r="F1458" s="48" t="s">
        <v>1619</v>
      </c>
      <c r="G1458" s="48" t="s">
        <v>1617</v>
      </c>
      <c r="H1458" s="48" t="s">
        <v>1615</v>
      </c>
      <c r="I1458" s="48" t="s">
        <v>1425</v>
      </c>
      <c r="J1458" s="236">
        <v>100.14190223319378</v>
      </c>
      <c r="K1458" s="236">
        <v>100.14190000000001</v>
      </c>
      <c r="L1458" s="236" t="s">
        <v>4</v>
      </c>
      <c r="M1458" s="236" t="s">
        <v>4</v>
      </c>
      <c r="N1458" s="236" t="s">
        <v>4</v>
      </c>
      <c r="O1458" s="236" t="s">
        <v>4</v>
      </c>
      <c r="P1458" s="236" t="s">
        <v>4</v>
      </c>
      <c r="Q1458" s="236" t="s">
        <v>4</v>
      </c>
      <c r="R1458" s="236" t="s">
        <v>4</v>
      </c>
      <c r="S1458" s="236" t="s">
        <v>4</v>
      </c>
      <c r="T1458" s="236" t="s">
        <v>4</v>
      </c>
      <c r="U1458" s="236" t="s">
        <v>4</v>
      </c>
      <c r="V1458" s="236" t="s">
        <v>4</v>
      </c>
      <c r="W1458" s="236" t="s">
        <v>4</v>
      </c>
      <c r="X1458" s="291">
        <v>100.14190223319378</v>
      </c>
      <c r="Y1458" s="236">
        <v>100.14190000000001</v>
      </c>
    </row>
    <row r="1459" spans="1:25">
      <c r="A1459" s="32" t="s">
        <v>23</v>
      </c>
      <c r="B1459" s="32" t="s">
        <v>32</v>
      </c>
      <c r="C1459" s="328" t="s">
        <v>1630</v>
      </c>
      <c r="D1459" s="235">
        <v>3.2075300000000002</v>
      </c>
      <c r="E1459" s="48" t="s">
        <v>1628</v>
      </c>
      <c r="F1459" s="48" t="s">
        <v>1619</v>
      </c>
      <c r="G1459" s="48" t="s">
        <v>1617</v>
      </c>
      <c r="H1459" s="48" t="s">
        <v>1615</v>
      </c>
      <c r="I1459" s="48" t="s">
        <v>1425</v>
      </c>
      <c r="J1459" s="236">
        <v>95.870324095004904</v>
      </c>
      <c r="K1459" s="236">
        <v>95.870320000000007</v>
      </c>
      <c r="L1459" s="236" t="s">
        <v>4</v>
      </c>
      <c r="M1459" s="236" t="s">
        <v>4</v>
      </c>
      <c r="N1459" s="236" t="s">
        <v>4</v>
      </c>
      <c r="O1459" s="236" t="s">
        <v>4</v>
      </c>
      <c r="P1459" s="236" t="s">
        <v>4</v>
      </c>
      <c r="Q1459" s="236" t="s">
        <v>4</v>
      </c>
      <c r="R1459" s="236" t="s">
        <v>4</v>
      </c>
      <c r="S1459" s="236" t="s">
        <v>4</v>
      </c>
      <c r="T1459" s="236" t="s">
        <v>4</v>
      </c>
      <c r="U1459" s="236" t="s">
        <v>4</v>
      </c>
      <c r="V1459" s="236" t="s">
        <v>4</v>
      </c>
      <c r="W1459" s="236" t="s">
        <v>4</v>
      </c>
      <c r="X1459" s="291">
        <v>95.870324095004904</v>
      </c>
      <c r="Y1459" s="236">
        <v>95.870320000000007</v>
      </c>
    </row>
    <row r="1460" spans="1:25">
      <c r="A1460" s="32" t="s">
        <v>23</v>
      </c>
      <c r="B1460" s="32" t="s">
        <v>32</v>
      </c>
      <c r="C1460" s="328" t="s">
        <v>1631</v>
      </c>
      <c r="D1460" s="235">
        <v>3.2075300000000002</v>
      </c>
      <c r="E1460" s="48" t="s">
        <v>1628</v>
      </c>
      <c r="F1460" s="48" t="s">
        <v>1619</v>
      </c>
      <c r="G1460" s="48" t="s">
        <v>1617</v>
      </c>
      <c r="H1460" s="48" t="s">
        <v>1615</v>
      </c>
      <c r="I1460" s="48" t="s">
        <v>1425</v>
      </c>
      <c r="J1460" s="236">
        <v>100.10937921008795</v>
      </c>
      <c r="K1460" s="236">
        <v>100.10938</v>
      </c>
      <c r="L1460" s="236" t="s">
        <v>4</v>
      </c>
      <c r="M1460" s="236" t="s">
        <v>4</v>
      </c>
      <c r="N1460" s="236" t="s">
        <v>4</v>
      </c>
      <c r="O1460" s="236" t="s">
        <v>4</v>
      </c>
      <c r="P1460" s="236" t="s">
        <v>4</v>
      </c>
      <c r="Q1460" s="236" t="s">
        <v>4</v>
      </c>
      <c r="R1460" s="236" t="s">
        <v>4</v>
      </c>
      <c r="S1460" s="236" t="s">
        <v>4</v>
      </c>
      <c r="T1460" s="236" t="s">
        <v>4</v>
      </c>
      <c r="U1460" s="236" t="s">
        <v>4</v>
      </c>
      <c r="V1460" s="236" t="s">
        <v>4</v>
      </c>
      <c r="W1460" s="236" t="s">
        <v>4</v>
      </c>
      <c r="X1460" s="291">
        <v>100.10937921008795</v>
      </c>
      <c r="Y1460" s="236">
        <v>100.10938</v>
      </c>
    </row>
    <row r="1461" spans="1:25">
      <c r="A1461" s="32" t="s">
        <v>19</v>
      </c>
      <c r="B1461" s="32" t="s">
        <v>32</v>
      </c>
      <c r="C1461" s="328" t="s">
        <v>1632</v>
      </c>
      <c r="D1461" s="235">
        <v>11</v>
      </c>
      <c r="E1461" s="48" t="s">
        <v>1632</v>
      </c>
      <c r="F1461" s="48" t="s">
        <v>1619</v>
      </c>
      <c r="G1461" s="48" t="s">
        <v>1617</v>
      </c>
      <c r="H1461" s="48" t="s">
        <v>1615</v>
      </c>
      <c r="I1461" s="48" t="s">
        <v>1425</v>
      </c>
      <c r="J1461" s="236" t="s">
        <v>4</v>
      </c>
      <c r="K1461" s="236" t="s">
        <v>4</v>
      </c>
      <c r="L1461" s="236">
        <v>213.45070399551321</v>
      </c>
      <c r="M1461" s="236">
        <v>213.45070000000001</v>
      </c>
      <c r="N1461" s="236" t="s">
        <v>4</v>
      </c>
      <c r="O1461" s="236" t="s">
        <v>4</v>
      </c>
      <c r="P1461" s="236" t="s">
        <v>4</v>
      </c>
      <c r="Q1461" s="236" t="s">
        <v>4</v>
      </c>
      <c r="R1461" s="236" t="s">
        <v>4</v>
      </c>
      <c r="S1461" s="236" t="s">
        <v>4</v>
      </c>
      <c r="T1461" s="236" t="s">
        <v>4</v>
      </c>
      <c r="U1461" s="236" t="s">
        <v>4</v>
      </c>
      <c r="V1461" s="236" t="s">
        <v>4</v>
      </c>
      <c r="W1461" s="236" t="s">
        <v>4</v>
      </c>
      <c r="X1461" s="291">
        <v>213.45070399551321</v>
      </c>
      <c r="Y1461" s="236">
        <v>213.45070000000001</v>
      </c>
    </row>
    <row r="1462" spans="1:25">
      <c r="A1462" s="32" t="s">
        <v>23</v>
      </c>
      <c r="B1462" s="32" t="s">
        <v>32</v>
      </c>
      <c r="C1462" s="328" t="s">
        <v>1633</v>
      </c>
      <c r="D1462" s="235">
        <v>3.3166199999999999</v>
      </c>
      <c r="E1462" s="48" t="s">
        <v>1632</v>
      </c>
      <c r="F1462" s="48" t="s">
        <v>1619</v>
      </c>
      <c r="G1462" s="48" t="s">
        <v>1617</v>
      </c>
      <c r="H1462" s="48" t="s">
        <v>1615</v>
      </c>
      <c r="I1462" s="48" t="s">
        <v>1425</v>
      </c>
      <c r="J1462" s="236">
        <v>238.83547143996461</v>
      </c>
      <c r="K1462" s="236">
        <v>238.83546999999999</v>
      </c>
      <c r="L1462" s="236" t="s">
        <v>4</v>
      </c>
      <c r="M1462" s="236" t="s">
        <v>4</v>
      </c>
      <c r="N1462" s="236" t="s">
        <v>4</v>
      </c>
      <c r="O1462" s="236" t="s">
        <v>4</v>
      </c>
      <c r="P1462" s="236" t="s">
        <v>4</v>
      </c>
      <c r="Q1462" s="236" t="s">
        <v>4</v>
      </c>
      <c r="R1462" s="236" t="s">
        <v>4</v>
      </c>
      <c r="S1462" s="236" t="s">
        <v>4</v>
      </c>
      <c r="T1462" s="236" t="s">
        <v>4</v>
      </c>
      <c r="U1462" s="236" t="s">
        <v>4</v>
      </c>
      <c r="V1462" s="236" t="s">
        <v>4</v>
      </c>
      <c r="W1462" s="236" t="s">
        <v>4</v>
      </c>
      <c r="X1462" s="291">
        <v>238.83547143996461</v>
      </c>
      <c r="Y1462" s="236">
        <v>238.83546999999999</v>
      </c>
    </row>
    <row r="1463" spans="1:25">
      <c r="A1463" s="32" t="s">
        <v>23</v>
      </c>
      <c r="B1463" s="32" t="s">
        <v>32</v>
      </c>
      <c r="C1463" s="328" t="s">
        <v>1634</v>
      </c>
      <c r="D1463" s="235">
        <v>3.3166199999999999</v>
      </c>
      <c r="E1463" s="48" t="s">
        <v>1632</v>
      </c>
      <c r="F1463" s="48" t="s">
        <v>1619</v>
      </c>
      <c r="G1463" s="48" t="s">
        <v>1617</v>
      </c>
      <c r="H1463" s="48" t="s">
        <v>1615</v>
      </c>
      <c r="I1463" s="48" t="s">
        <v>1425</v>
      </c>
      <c r="J1463" s="236">
        <v>190.76397137111513</v>
      </c>
      <c r="K1463" s="236">
        <v>190.76397</v>
      </c>
      <c r="L1463" s="236" t="s">
        <v>4</v>
      </c>
      <c r="M1463" s="236" t="s">
        <v>4</v>
      </c>
      <c r="N1463" s="236" t="s">
        <v>4</v>
      </c>
      <c r="O1463" s="236" t="s">
        <v>4</v>
      </c>
      <c r="P1463" s="236" t="s">
        <v>4</v>
      </c>
      <c r="Q1463" s="236" t="s">
        <v>4</v>
      </c>
      <c r="R1463" s="236" t="s">
        <v>4</v>
      </c>
      <c r="S1463" s="236" t="s">
        <v>4</v>
      </c>
      <c r="T1463" s="236" t="s">
        <v>4</v>
      </c>
      <c r="U1463" s="236" t="s">
        <v>4</v>
      </c>
      <c r="V1463" s="236" t="s">
        <v>4</v>
      </c>
      <c r="W1463" s="236" t="s">
        <v>4</v>
      </c>
      <c r="X1463" s="291">
        <v>190.76397137111513</v>
      </c>
      <c r="Y1463" s="236">
        <v>190.76397</v>
      </c>
    </row>
    <row r="1464" spans="1:25">
      <c r="A1464" s="32" t="s">
        <v>19</v>
      </c>
      <c r="B1464" s="32" t="s">
        <v>32</v>
      </c>
      <c r="C1464" s="328" t="s">
        <v>1635</v>
      </c>
      <c r="D1464" s="235">
        <v>13</v>
      </c>
      <c r="E1464" s="48" t="s">
        <v>1635</v>
      </c>
      <c r="F1464" s="48" t="s">
        <v>1619</v>
      </c>
      <c r="G1464" s="48" t="s">
        <v>1617</v>
      </c>
      <c r="H1464" s="48" t="s">
        <v>1615</v>
      </c>
      <c r="I1464" s="48" t="s">
        <v>1425</v>
      </c>
      <c r="J1464" s="236" t="s">
        <v>4</v>
      </c>
      <c r="K1464" s="236" t="s">
        <v>4</v>
      </c>
      <c r="L1464" s="236">
        <v>178.26270274645705</v>
      </c>
      <c r="M1464" s="236">
        <v>178.2627</v>
      </c>
      <c r="N1464" s="236" t="s">
        <v>4</v>
      </c>
      <c r="O1464" s="236" t="s">
        <v>4</v>
      </c>
      <c r="P1464" s="236" t="s">
        <v>4</v>
      </c>
      <c r="Q1464" s="236" t="s">
        <v>4</v>
      </c>
      <c r="R1464" s="236" t="s">
        <v>4</v>
      </c>
      <c r="S1464" s="236" t="s">
        <v>4</v>
      </c>
      <c r="T1464" s="236" t="s">
        <v>4</v>
      </c>
      <c r="U1464" s="236" t="s">
        <v>4</v>
      </c>
      <c r="V1464" s="236" t="s">
        <v>4</v>
      </c>
      <c r="W1464" s="236" t="s">
        <v>4</v>
      </c>
      <c r="X1464" s="291">
        <v>178.26270274645705</v>
      </c>
      <c r="Y1464" s="236">
        <v>178.2627</v>
      </c>
    </row>
    <row r="1465" spans="1:25">
      <c r="A1465" s="32" t="s">
        <v>23</v>
      </c>
      <c r="B1465" s="32" t="s">
        <v>32</v>
      </c>
      <c r="C1465" s="328" t="s">
        <v>1636</v>
      </c>
      <c r="D1465" s="235">
        <v>3.60555</v>
      </c>
      <c r="E1465" s="48" t="s">
        <v>1635</v>
      </c>
      <c r="F1465" s="48" t="s">
        <v>1619</v>
      </c>
      <c r="G1465" s="48" t="s">
        <v>1617</v>
      </c>
      <c r="H1465" s="48" t="s">
        <v>1615</v>
      </c>
      <c r="I1465" s="48" t="s">
        <v>1425</v>
      </c>
      <c r="J1465" s="236">
        <v>234.28923230818003</v>
      </c>
      <c r="K1465" s="236">
        <v>234.28923</v>
      </c>
      <c r="L1465" s="236" t="s">
        <v>4</v>
      </c>
      <c r="M1465" s="236" t="s">
        <v>4</v>
      </c>
      <c r="N1465" s="236" t="s">
        <v>4</v>
      </c>
      <c r="O1465" s="236" t="s">
        <v>4</v>
      </c>
      <c r="P1465" s="236" t="s">
        <v>4</v>
      </c>
      <c r="Q1465" s="236" t="s">
        <v>4</v>
      </c>
      <c r="R1465" s="236" t="s">
        <v>4</v>
      </c>
      <c r="S1465" s="236" t="s">
        <v>4</v>
      </c>
      <c r="T1465" s="236" t="s">
        <v>4</v>
      </c>
      <c r="U1465" s="236" t="s">
        <v>4</v>
      </c>
      <c r="V1465" s="236" t="s">
        <v>4</v>
      </c>
      <c r="W1465" s="236" t="s">
        <v>4</v>
      </c>
      <c r="X1465" s="291">
        <v>234.28923230818003</v>
      </c>
      <c r="Y1465" s="236">
        <v>234.28923</v>
      </c>
    </row>
    <row r="1466" spans="1:25">
      <c r="A1466" s="32" t="s">
        <v>23</v>
      </c>
      <c r="B1466" s="32" t="s">
        <v>32</v>
      </c>
      <c r="C1466" s="328" t="s">
        <v>1637</v>
      </c>
      <c r="D1466" s="235">
        <v>3.60555</v>
      </c>
      <c r="E1466" s="48" t="s">
        <v>1635</v>
      </c>
      <c r="F1466" s="48" t="s">
        <v>1619</v>
      </c>
      <c r="G1466" s="48" t="s">
        <v>1617</v>
      </c>
      <c r="H1466" s="48" t="s">
        <v>1615</v>
      </c>
      <c r="I1466" s="48" t="s">
        <v>1425</v>
      </c>
      <c r="J1466" s="236">
        <v>135.63402328567969</v>
      </c>
      <c r="K1466" s="236">
        <v>135.63401999999999</v>
      </c>
      <c r="L1466" s="236" t="s">
        <v>4</v>
      </c>
      <c r="M1466" s="236" t="s">
        <v>4</v>
      </c>
      <c r="N1466" s="236" t="s">
        <v>4</v>
      </c>
      <c r="O1466" s="236" t="s">
        <v>4</v>
      </c>
      <c r="P1466" s="236" t="s">
        <v>4</v>
      </c>
      <c r="Q1466" s="236" t="s">
        <v>4</v>
      </c>
      <c r="R1466" s="236" t="s">
        <v>4</v>
      </c>
      <c r="S1466" s="236" t="s">
        <v>4</v>
      </c>
      <c r="T1466" s="236" t="s">
        <v>4</v>
      </c>
      <c r="U1466" s="236" t="s">
        <v>4</v>
      </c>
      <c r="V1466" s="236" t="s">
        <v>4</v>
      </c>
      <c r="W1466" s="236" t="s">
        <v>4</v>
      </c>
      <c r="X1466" s="291">
        <v>135.63402328567969</v>
      </c>
      <c r="Y1466" s="236">
        <v>135.63401999999999</v>
      </c>
    </row>
    <row r="1467" spans="1:25">
      <c r="A1467" s="32" t="s">
        <v>7</v>
      </c>
      <c r="B1467" s="32" t="s">
        <v>4</v>
      </c>
      <c r="C1467" s="328" t="s">
        <v>1638</v>
      </c>
      <c r="D1467" s="235">
        <v>696</v>
      </c>
      <c r="E1467" s="48" t="s">
        <v>4</v>
      </c>
      <c r="F1467" s="48" t="s">
        <v>4</v>
      </c>
      <c r="G1467" s="48" t="s">
        <v>4</v>
      </c>
      <c r="H1467" s="48" t="s">
        <v>4</v>
      </c>
      <c r="I1467" s="48" t="s">
        <v>1638</v>
      </c>
      <c r="J1467" s="236" t="s">
        <v>4</v>
      </c>
      <c r="K1467" s="236" t="s">
        <v>4</v>
      </c>
      <c r="L1467" s="236" t="s">
        <v>4</v>
      </c>
      <c r="M1467" s="236" t="s">
        <v>4</v>
      </c>
      <c r="N1467" s="236" t="s">
        <v>4</v>
      </c>
      <c r="O1467" s="236" t="s">
        <v>4</v>
      </c>
      <c r="P1467" s="236" t="s">
        <v>4</v>
      </c>
      <c r="Q1467" s="236" t="s">
        <v>4</v>
      </c>
      <c r="R1467" s="236" t="s">
        <v>4</v>
      </c>
      <c r="S1467" s="236" t="s">
        <v>4</v>
      </c>
      <c r="T1467" s="236">
        <v>106.87600422612755</v>
      </c>
      <c r="U1467" s="236">
        <v>106.876</v>
      </c>
      <c r="V1467" s="236" t="s">
        <v>4</v>
      </c>
      <c r="W1467" s="236" t="s">
        <v>4</v>
      </c>
      <c r="X1467" s="291">
        <v>106.87600422612755</v>
      </c>
      <c r="Y1467" s="236">
        <v>106.876</v>
      </c>
    </row>
    <row r="1468" spans="1:25">
      <c r="A1468" s="32" t="s">
        <v>10</v>
      </c>
      <c r="B1468" s="32" t="s">
        <v>4</v>
      </c>
      <c r="C1468" s="328" t="s">
        <v>1640</v>
      </c>
      <c r="D1468" s="235">
        <v>289</v>
      </c>
      <c r="E1468" s="48" t="s">
        <v>4</v>
      </c>
      <c r="F1468" s="48" t="s">
        <v>4</v>
      </c>
      <c r="G1468" s="48" t="s">
        <v>4</v>
      </c>
      <c r="H1468" s="48" t="s">
        <v>1640</v>
      </c>
      <c r="I1468" s="48" t="s">
        <v>1638</v>
      </c>
      <c r="J1468" s="236" t="s">
        <v>4</v>
      </c>
      <c r="K1468" s="236" t="s">
        <v>4</v>
      </c>
      <c r="L1468" s="236" t="s">
        <v>4</v>
      </c>
      <c r="M1468" s="236" t="s">
        <v>4</v>
      </c>
      <c r="N1468" s="236" t="s">
        <v>4</v>
      </c>
      <c r="O1468" s="236" t="s">
        <v>4</v>
      </c>
      <c r="P1468" s="236" t="s">
        <v>4</v>
      </c>
      <c r="Q1468" s="236" t="s">
        <v>4</v>
      </c>
      <c r="R1468" s="236">
        <v>110.11689933729342</v>
      </c>
      <c r="S1468" s="236">
        <v>110.1169</v>
      </c>
      <c r="T1468" s="236" t="s">
        <v>4</v>
      </c>
      <c r="U1468" s="236" t="s">
        <v>4</v>
      </c>
      <c r="V1468" s="236" t="s">
        <v>4</v>
      </c>
      <c r="W1468" s="236" t="s">
        <v>4</v>
      </c>
      <c r="X1468" s="291">
        <v>110.11689933729342</v>
      </c>
      <c r="Y1468" s="236">
        <v>110.1169</v>
      </c>
    </row>
    <row r="1469" spans="1:25">
      <c r="A1469" s="32" t="s">
        <v>13</v>
      </c>
      <c r="B1469" s="32" t="s">
        <v>4</v>
      </c>
      <c r="C1469" s="328" t="s">
        <v>1642</v>
      </c>
      <c r="D1469" s="235">
        <v>289</v>
      </c>
      <c r="E1469" s="48" t="s">
        <v>4</v>
      </c>
      <c r="F1469" s="48" t="s">
        <v>4</v>
      </c>
      <c r="G1469" s="48" t="s">
        <v>1642</v>
      </c>
      <c r="H1469" s="48" t="s">
        <v>1640</v>
      </c>
      <c r="I1469" s="48" t="s">
        <v>1638</v>
      </c>
      <c r="J1469" s="236" t="s">
        <v>4</v>
      </c>
      <c r="K1469" s="236" t="s">
        <v>4</v>
      </c>
      <c r="L1469" s="236" t="s">
        <v>4</v>
      </c>
      <c r="M1469" s="236" t="s">
        <v>4</v>
      </c>
      <c r="N1469" s="236" t="s">
        <v>4</v>
      </c>
      <c r="O1469" s="236" t="s">
        <v>4</v>
      </c>
      <c r="P1469" s="236">
        <v>110.11689933729342</v>
      </c>
      <c r="Q1469" s="236">
        <v>110.1169</v>
      </c>
      <c r="R1469" s="236" t="s">
        <v>4</v>
      </c>
      <c r="S1469" s="236" t="s">
        <v>4</v>
      </c>
      <c r="T1469" s="236" t="s">
        <v>4</v>
      </c>
      <c r="U1469" s="236" t="s">
        <v>4</v>
      </c>
      <c r="V1469" s="236" t="s">
        <v>4</v>
      </c>
      <c r="W1469" s="236" t="s">
        <v>4</v>
      </c>
      <c r="X1469" s="291">
        <v>110.11689933729342</v>
      </c>
      <c r="Y1469" s="236">
        <v>110.1169</v>
      </c>
    </row>
    <row r="1470" spans="1:25">
      <c r="A1470" s="32" t="s">
        <v>16</v>
      </c>
      <c r="B1470" s="32" t="s">
        <v>4</v>
      </c>
      <c r="C1470" s="328" t="s">
        <v>1643</v>
      </c>
      <c r="D1470" s="235">
        <v>95</v>
      </c>
      <c r="E1470" s="48" t="s">
        <v>4</v>
      </c>
      <c r="F1470" s="48" t="s">
        <v>1643</v>
      </c>
      <c r="G1470" s="48" t="s">
        <v>1642</v>
      </c>
      <c r="H1470" s="48" t="s">
        <v>1640</v>
      </c>
      <c r="I1470" s="48" t="s">
        <v>1638</v>
      </c>
      <c r="J1470" s="236" t="s">
        <v>4</v>
      </c>
      <c r="K1470" s="236" t="s">
        <v>4</v>
      </c>
      <c r="L1470" s="236" t="s">
        <v>4</v>
      </c>
      <c r="M1470" s="236" t="s">
        <v>4</v>
      </c>
      <c r="N1470" s="236">
        <v>100.59078981008355</v>
      </c>
      <c r="O1470" s="236">
        <v>100.59079</v>
      </c>
      <c r="P1470" s="236" t="s">
        <v>4</v>
      </c>
      <c r="Q1470" s="236" t="s">
        <v>4</v>
      </c>
      <c r="R1470" s="236" t="s">
        <v>4</v>
      </c>
      <c r="S1470" s="236" t="s">
        <v>4</v>
      </c>
      <c r="T1470" s="236" t="s">
        <v>4</v>
      </c>
      <c r="U1470" s="236" t="s">
        <v>4</v>
      </c>
      <c r="V1470" s="236" t="s">
        <v>4</v>
      </c>
      <c r="W1470" s="236" t="s">
        <v>4</v>
      </c>
      <c r="X1470" s="291">
        <v>100.59078981008355</v>
      </c>
      <c r="Y1470" s="236">
        <v>100.59079</v>
      </c>
    </row>
    <row r="1471" spans="1:25">
      <c r="A1471" s="32" t="s">
        <v>19</v>
      </c>
      <c r="B1471" s="32" t="s">
        <v>20</v>
      </c>
      <c r="C1471" s="328" t="s">
        <v>1645</v>
      </c>
      <c r="D1471" s="235">
        <v>95</v>
      </c>
      <c r="E1471" s="48" t="s">
        <v>1645</v>
      </c>
      <c r="F1471" s="48" t="s">
        <v>1643</v>
      </c>
      <c r="G1471" s="48" t="s">
        <v>1642</v>
      </c>
      <c r="H1471" s="48" t="s">
        <v>1640</v>
      </c>
      <c r="I1471" s="48" t="s">
        <v>1638</v>
      </c>
      <c r="J1471" s="236" t="s">
        <v>4</v>
      </c>
      <c r="K1471" s="236" t="s">
        <v>4</v>
      </c>
      <c r="L1471" s="236">
        <v>100.59078981008355</v>
      </c>
      <c r="M1471" s="236">
        <v>100.59079</v>
      </c>
      <c r="N1471" s="236" t="s">
        <v>4</v>
      </c>
      <c r="O1471" s="236" t="s">
        <v>4</v>
      </c>
      <c r="P1471" s="236" t="s">
        <v>4</v>
      </c>
      <c r="Q1471" s="236" t="s">
        <v>4</v>
      </c>
      <c r="R1471" s="236" t="s">
        <v>4</v>
      </c>
      <c r="S1471" s="236" t="s">
        <v>4</v>
      </c>
      <c r="T1471" s="236" t="s">
        <v>4</v>
      </c>
      <c r="U1471" s="236" t="s">
        <v>4</v>
      </c>
      <c r="V1471" s="236" t="s">
        <v>4</v>
      </c>
      <c r="W1471" s="236" t="s">
        <v>4</v>
      </c>
      <c r="X1471" s="291">
        <v>100.59078981008355</v>
      </c>
      <c r="Y1471" s="236">
        <v>100.59079</v>
      </c>
    </row>
    <row r="1472" spans="1:25">
      <c r="A1472" s="32" t="s">
        <v>23</v>
      </c>
      <c r="B1472" s="32" t="s">
        <v>20</v>
      </c>
      <c r="C1472" s="328" t="s">
        <v>1646</v>
      </c>
      <c r="D1472" s="235">
        <v>5</v>
      </c>
      <c r="E1472" s="48" t="s">
        <v>1645</v>
      </c>
      <c r="F1472" s="48" t="s">
        <v>1643</v>
      </c>
      <c r="G1472" s="48" t="s">
        <v>1642</v>
      </c>
      <c r="H1472" s="48" t="s">
        <v>1640</v>
      </c>
      <c r="I1472" s="48" t="s">
        <v>1638</v>
      </c>
      <c r="J1472" s="236">
        <v>111.22500639158743</v>
      </c>
      <c r="K1472" s="236">
        <v>111.22501</v>
      </c>
      <c r="L1472" s="236" t="s">
        <v>4</v>
      </c>
      <c r="M1472" s="236" t="s">
        <v>4</v>
      </c>
      <c r="N1472" s="236" t="s">
        <v>4</v>
      </c>
      <c r="O1472" s="236" t="s">
        <v>4</v>
      </c>
      <c r="P1472" s="236" t="s">
        <v>4</v>
      </c>
      <c r="Q1472" s="236" t="s">
        <v>4</v>
      </c>
      <c r="R1472" s="236" t="s">
        <v>4</v>
      </c>
      <c r="S1472" s="236" t="s">
        <v>4</v>
      </c>
      <c r="T1472" s="236" t="s">
        <v>4</v>
      </c>
      <c r="U1472" s="236" t="s">
        <v>4</v>
      </c>
      <c r="V1472" s="236" t="s">
        <v>4</v>
      </c>
      <c r="W1472" s="236" t="s">
        <v>4</v>
      </c>
      <c r="X1472" s="291">
        <v>111.22500639158743</v>
      </c>
      <c r="Y1472" s="236">
        <v>111.22501</v>
      </c>
    </row>
    <row r="1473" spans="1:25">
      <c r="A1473" s="32" t="s">
        <v>23</v>
      </c>
      <c r="B1473" s="32" t="s">
        <v>20</v>
      </c>
      <c r="C1473" s="328" t="s">
        <v>1647</v>
      </c>
      <c r="D1473" s="235">
        <v>90</v>
      </c>
      <c r="E1473" s="48" t="s">
        <v>1645</v>
      </c>
      <c r="F1473" s="48" t="s">
        <v>1643</v>
      </c>
      <c r="G1473" s="48" t="s">
        <v>1642</v>
      </c>
      <c r="H1473" s="48" t="s">
        <v>1640</v>
      </c>
      <c r="I1473" s="48" t="s">
        <v>1638</v>
      </c>
      <c r="J1473" s="236">
        <v>100</v>
      </c>
      <c r="K1473" s="236">
        <v>100</v>
      </c>
      <c r="L1473" s="236" t="s">
        <v>4</v>
      </c>
      <c r="M1473" s="236" t="s">
        <v>4</v>
      </c>
      <c r="N1473" s="236" t="s">
        <v>4</v>
      </c>
      <c r="O1473" s="236" t="s">
        <v>4</v>
      </c>
      <c r="P1473" s="236" t="s">
        <v>4</v>
      </c>
      <c r="Q1473" s="236" t="s">
        <v>4</v>
      </c>
      <c r="R1473" s="236" t="s">
        <v>4</v>
      </c>
      <c r="S1473" s="236" t="s">
        <v>4</v>
      </c>
      <c r="T1473" s="236" t="s">
        <v>4</v>
      </c>
      <c r="U1473" s="236" t="s">
        <v>4</v>
      </c>
      <c r="V1473" s="236" t="s">
        <v>4</v>
      </c>
      <c r="W1473" s="236" t="s">
        <v>4</v>
      </c>
      <c r="X1473" s="291">
        <v>100</v>
      </c>
      <c r="Y1473" s="236">
        <v>100</v>
      </c>
    </row>
    <row r="1474" spans="1:25">
      <c r="A1474" s="32" t="s">
        <v>16</v>
      </c>
      <c r="B1474" s="32" t="s">
        <v>4</v>
      </c>
      <c r="C1474" s="328" t="s">
        <v>1648</v>
      </c>
      <c r="D1474" s="235">
        <v>194</v>
      </c>
      <c r="E1474" s="48" t="s">
        <v>4</v>
      </c>
      <c r="F1474" s="48" t="s">
        <v>1648</v>
      </c>
      <c r="G1474" s="48" t="s">
        <v>1642</v>
      </c>
      <c r="H1474" s="48" t="s">
        <v>1640</v>
      </c>
      <c r="I1474" s="48" t="s">
        <v>1638</v>
      </c>
      <c r="J1474" s="236" t="s">
        <v>4</v>
      </c>
      <c r="K1474" s="236" t="s">
        <v>4</v>
      </c>
      <c r="L1474" s="236" t="s">
        <v>4</v>
      </c>
      <c r="M1474" s="236" t="s">
        <v>4</v>
      </c>
      <c r="N1474" s="236">
        <v>114.78174678618485</v>
      </c>
      <c r="O1474" s="236">
        <v>114.78175</v>
      </c>
      <c r="P1474" s="236" t="s">
        <v>4</v>
      </c>
      <c r="Q1474" s="236" t="s">
        <v>4</v>
      </c>
      <c r="R1474" s="236" t="s">
        <v>4</v>
      </c>
      <c r="S1474" s="236" t="s">
        <v>4</v>
      </c>
      <c r="T1474" s="236" t="s">
        <v>4</v>
      </c>
      <c r="U1474" s="236" t="s">
        <v>4</v>
      </c>
      <c r="V1474" s="236" t="s">
        <v>4</v>
      </c>
      <c r="W1474" s="236" t="s">
        <v>4</v>
      </c>
      <c r="X1474" s="291">
        <v>114.78174678618485</v>
      </c>
      <c r="Y1474" s="236">
        <v>114.78175</v>
      </c>
    </row>
    <row r="1475" spans="1:25">
      <c r="A1475" s="32" t="s">
        <v>19</v>
      </c>
      <c r="B1475" s="32" t="s">
        <v>20</v>
      </c>
      <c r="C1475" s="328" t="s">
        <v>1650</v>
      </c>
      <c r="D1475" s="235">
        <v>173</v>
      </c>
      <c r="E1475" s="48" t="s">
        <v>1650</v>
      </c>
      <c r="F1475" s="48" t="s">
        <v>1648</v>
      </c>
      <c r="G1475" s="48" t="s">
        <v>1642</v>
      </c>
      <c r="H1475" s="48" t="s">
        <v>1640</v>
      </c>
      <c r="I1475" s="48" t="s">
        <v>1638</v>
      </c>
      <c r="J1475" s="236" t="s">
        <v>4</v>
      </c>
      <c r="K1475" s="236" t="s">
        <v>4</v>
      </c>
      <c r="L1475" s="236">
        <v>116.52897672545998</v>
      </c>
      <c r="M1475" s="236">
        <v>116.52898</v>
      </c>
      <c r="N1475" s="236" t="s">
        <v>4</v>
      </c>
      <c r="O1475" s="236" t="s">
        <v>4</v>
      </c>
      <c r="P1475" s="236" t="s">
        <v>4</v>
      </c>
      <c r="Q1475" s="236" t="s">
        <v>4</v>
      </c>
      <c r="R1475" s="236" t="s">
        <v>4</v>
      </c>
      <c r="S1475" s="236" t="s">
        <v>4</v>
      </c>
      <c r="T1475" s="236" t="s">
        <v>4</v>
      </c>
      <c r="U1475" s="236" t="s">
        <v>4</v>
      </c>
      <c r="V1475" s="236" t="s">
        <v>4</v>
      </c>
      <c r="W1475" s="236" t="s">
        <v>4</v>
      </c>
      <c r="X1475" s="291">
        <v>116.52897672545998</v>
      </c>
      <c r="Y1475" s="236">
        <v>116.52898</v>
      </c>
    </row>
    <row r="1476" spans="1:25">
      <c r="A1476" s="32" t="s">
        <v>23</v>
      </c>
      <c r="B1476" s="32" t="s">
        <v>20</v>
      </c>
      <c r="C1476" s="328" t="s">
        <v>1651</v>
      </c>
      <c r="D1476" s="235">
        <v>163</v>
      </c>
      <c r="E1476" s="48" t="s">
        <v>1650</v>
      </c>
      <c r="F1476" s="48" t="s">
        <v>1648</v>
      </c>
      <c r="G1476" s="48" t="s">
        <v>1642</v>
      </c>
      <c r="H1476" s="48" t="s">
        <v>1640</v>
      </c>
      <c r="I1476" s="48" t="s">
        <v>1638</v>
      </c>
      <c r="J1476" s="236">
        <v>117.54302437732871</v>
      </c>
      <c r="K1476" s="236">
        <v>117.54302</v>
      </c>
      <c r="L1476" s="236" t="s">
        <v>4</v>
      </c>
      <c r="M1476" s="236" t="s">
        <v>4</v>
      </c>
      <c r="N1476" s="236" t="s">
        <v>4</v>
      </c>
      <c r="O1476" s="236" t="s">
        <v>4</v>
      </c>
      <c r="P1476" s="236" t="s">
        <v>4</v>
      </c>
      <c r="Q1476" s="236" t="s">
        <v>4</v>
      </c>
      <c r="R1476" s="236" t="s">
        <v>4</v>
      </c>
      <c r="S1476" s="236" t="s">
        <v>4</v>
      </c>
      <c r="T1476" s="236" t="s">
        <v>4</v>
      </c>
      <c r="U1476" s="236" t="s">
        <v>4</v>
      </c>
      <c r="V1476" s="236" t="s">
        <v>4</v>
      </c>
      <c r="W1476" s="236" t="s">
        <v>4</v>
      </c>
      <c r="X1476" s="291">
        <v>117.54302437732871</v>
      </c>
      <c r="Y1476" s="236">
        <v>117.54302</v>
      </c>
    </row>
    <row r="1477" spans="1:25">
      <c r="A1477" s="32" t="s">
        <v>23</v>
      </c>
      <c r="B1477" s="32" t="s">
        <v>20</v>
      </c>
      <c r="C1477" s="328" t="s">
        <v>1652</v>
      </c>
      <c r="D1477" s="235">
        <v>10</v>
      </c>
      <c r="E1477" s="48" t="s">
        <v>1650</v>
      </c>
      <c r="F1477" s="48" t="s">
        <v>1648</v>
      </c>
      <c r="G1477" s="48" t="s">
        <v>1642</v>
      </c>
      <c r="H1477" s="48" t="s">
        <v>1640</v>
      </c>
      <c r="I1477" s="48" t="s">
        <v>1638</v>
      </c>
      <c r="J1477" s="236">
        <v>100</v>
      </c>
      <c r="K1477" s="236">
        <v>100</v>
      </c>
      <c r="L1477" s="236" t="s">
        <v>4</v>
      </c>
      <c r="M1477" s="236" t="s">
        <v>4</v>
      </c>
      <c r="N1477" s="236" t="s">
        <v>4</v>
      </c>
      <c r="O1477" s="236" t="s">
        <v>4</v>
      </c>
      <c r="P1477" s="236" t="s">
        <v>4</v>
      </c>
      <c r="Q1477" s="236" t="s">
        <v>4</v>
      </c>
      <c r="R1477" s="236" t="s">
        <v>4</v>
      </c>
      <c r="S1477" s="236" t="s">
        <v>4</v>
      </c>
      <c r="T1477" s="236" t="s">
        <v>4</v>
      </c>
      <c r="U1477" s="236" t="s">
        <v>4</v>
      </c>
      <c r="V1477" s="236" t="s">
        <v>4</v>
      </c>
      <c r="W1477" s="236" t="s">
        <v>4</v>
      </c>
      <c r="X1477" s="291">
        <v>100</v>
      </c>
      <c r="Y1477" s="236">
        <v>100</v>
      </c>
    </row>
    <row r="1478" spans="1:25">
      <c r="A1478" s="32" t="s">
        <v>19</v>
      </c>
      <c r="B1478" s="32" t="s">
        <v>32</v>
      </c>
      <c r="C1478" s="328" t="s">
        <v>1653</v>
      </c>
      <c r="D1478" s="235">
        <v>21</v>
      </c>
      <c r="E1478" s="48" t="s">
        <v>1653</v>
      </c>
      <c r="F1478" s="48" t="s">
        <v>1648</v>
      </c>
      <c r="G1478" s="48" t="s">
        <v>1642</v>
      </c>
      <c r="H1478" s="48" t="s">
        <v>1640</v>
      </c>
      <c r="I1478" s="48" t="s">
        <v>1638</v>
      </c>
      <c r="J1478" s="236" t="s">
        <v>4</v>
      </c>
      <c r="K1478" s="236" t="s">
        <v>4</v>
      </c>
      <c r="L1478" s="236">
        <v>100.38790014358499</v>
      </c>
      <c r="M1478" s="236">
        <v>100.3879</v>
      </c>
      <c r="N1478" s="236" t="s">
        <v>4</v>
      </c>
      <c r="O1478" s="236" t="s">
        <v>4</v>
      </c>
      <c r="P1478" s="236" t="s">
        <v>4</v>
      </c>
      <c r="Q1478" s="236" t="s">
        <v>4</v>
      </c>
      <c r="R1478" s="236" t="s">
        <v>4</v>
      </c>
      <c r="S1478" s="236" t="s">
        <v>4</v>
      </c>
      <c r="T1478" s="236" t="s">
        <v>4</v>
      </c>
      <c r="U1478" s="236" t="s">
        <v>4</v>
      </c>
      <c r="V1478" s="236" t="s">
        <v>4</v>
      </c>
      <c r="W1478" s="236" t="s">
        <v>4</v>
      </c>
      <c r="X1478" s="291">
        <v>100.38790014358499</v>
      </c>
      <c r="Y1478" s="236">
        <v>100.3879</v>
      </c>
    </row>
    <row r="1479" spans="1:25">
      <c r="A1479" s="32" t="s">
        <v>23</v>
      </c>
      <c r="B1479" s="32" t="s">
        <v>32</v>
      </c>
      <c r="C1479" s="328" t="s">
        <v>1654</v>
      </c>
      <c r="D1479" s="235">
        <v>21</v>
      </c>
      <c r="E1479" s="48" t="s">
        <v>1653</v>
      </c>
      <c r="F1479" s="48" t="s">
        <v>1648</v>
      </c>
      <c r="G1479" s="48" t="s">
        <v>1642</v>
      </c>
      <c r="H1479" s="48" t="s">
        <v>1640</v>
      </c>
      <c r="I1479" s="48" t="s">
        <v>1638</v>
      </c>
      <c r="J1479" s="236">
        <v>100.38790014358499</v>
      </c>
      <c r="K1479" s="236">
        <v>100.3879</v>
      </c>
      <c r="L1479" s="236" t="s">
        <v>4</v>
      </c>
      <c r="M1479" s="236" t="s">
        <v>4</v>
      </c>
      <c r="N1479" s="236" t="s">
        <v>4</v>
      </c>
      <c r="O1479" s="236" t="s">
        <v>4</v>
      </c>
      <c r="P1479" s="236" t="s">
        <v>4</v>
      </c>
      <c r="Q1479" s="236" t="s">
        <v>4</v>
      </c>
      <c r="R1479" s="236" t="s">
        <v>4</v>
      </c>
      <c r="S1479" s="236" t="s">
        <v>4</v>
      </c>
      <c r="T1479" s="236" t="s">
        <v>4</v>
      </c>
      <c r="U1479" s="236" t="s">
        <v>4</v>
      </c>
      <c r="V1479" s="236" t="s">
        <v>4</v>
      </c>
      <c r="W1479" s="236" t="s">
        <v>4</v>
      </c>
      <c r="X1479" s="291">
        <v>100.38790014358499</v>
      </c>
      <c r="Y1479" s="236">
        <v>100.3879</v>
      </c>
    </row>
    <row r="1480" spans="1:25">
      <c r="A1480" s="32" t="s">
        <v>10</v>
      </c>
      <c r="B1480" s="32" t="s">
        <v>4</v>
      </c>
      <c r="C1480" s="328" t="s">
        <v>1655</v>
      </c>
      <c r="D1480" s="235">
        <v>156</v>
      </c>
      <c r="E1480" s="48" t="s">
        <v>4</v>
      </c>
      <c r="F1480" s="48" t="s">
        <v>4</v>
      </c>
      <c r="G1480" s="48" t="s">
        <v>4</v>
      </c>
      <c r="H1480" s="48" t="s">
        <v>1655</v>
      </c>
      <c r="I1480" s="48" t="s">
        <v>1638</v>
      </c>
      <c r="J1480" s="236" t="s">
        <v>4</v>
      </c>
      <c r="K1480" s="236" t="s">
        <v>4</v>
      </c>
      <c r="L1480" s="236" t="s">
        <v>4</v>
      </c>
      <c r="M1480" s="236" t="s">
        <v>4</v>
      </c>
      <c r="N1480" s="236" t="s">
        <v>4</v>
      </c>
      <c r="O1480" s="236" t="s">
        <v>4</v>
      </c>
      <c r="P1480" s="236" t="s">
        <v>4</v>
      </c>
      <c r="Q1480" s="236" t="s">
        <v>4</v>
      </c>
      <c r="R1480" s="236">
        <v>102.70437679552759</v>
      </c>
      <c r="S1480" s="236">
        <v>102.70438</v>
      </c>
      <c r="T1480" s="236" t="s">
        <v>4</v>
      </c>
      <c r="U1480" s="236" t="s">
        <v>4</v>
      </c>
      <c r="V1480" s="236" t="s">
        <v>4</v>
      </c>
      <c r="W1480" s="236" t="s">
        <v>4</v>
      </c>
      <c r="X1480" s="291">
        <v>102.70437679552759</v>
      </c>
      <c r="Y1480" s="236">
        <v>102.70438</v>
      </c>
    </row>
    <row r="1481" spans="1:25">
      <c r="A1481" s="32" t="s">
        <v>13</v>
      </c>
      <c r="B1481" s="32" t="s">
        <v>4</v>
      </c>
      <c r="C1481" s="328" t="s">
        <v>1657</v>
      </c>
      <c r="D1481" s="235">
        <v>156</v>
      </c>
      <c r="E1481" s="48" t="s">
        <v>4</v>
      </c>
      <c r="F1481" s="48" t="s">
        <v>4</v>
      </c>
      <c r="G1481" s="48" t="s">
        <v>1657</v>
      </c>
      <c r="H1481" s="48" t="s">
        <v>1655</v>
      </c>
      <c r="I1481" s="48" t="s">
        <v>1638</v>
      </c>
      <c r="J1481" s="236" t="s">
        <v>4</v>
      </c>
      <c r="K1481" s="236" t="s">
        <v>4</v>
      </c>
      <c r="L1481" s="236" t="s">
        <v>4</v>
      </c>
      <c r="M1481" s="236" t="s">
        <v>4</v>
      </c>
      <c r="N1481" s="236" t="s">
        <v>4</v>
      </c>
      <c r="O1481" s="236" t="s">
        <v>4</v>
      </c>
      <c r="P1481" s="236">
        <v>102.70437679552759</v>
      </c>
      <c r="Q1481" s="236">
        <v>102.70438</v>
      </c>
      <c r="R1481" s="236" t="s">
        <v>4</v>
      </c>
      <c r="S1481" s="236" t="s">
        <v>4</v>
      </c>
      <c r="T1481" s="236" t="s">
        <v>4</v>
      </c>
      <c r="U1481" s="236" t="s">
        <v>4</v>
      </c>
      <c r="V1481" s="236" t="s">
        <v>4</v>
      </c>
      <c r="W1481" s="236" t="s">
        <v>4</v>
      </c>
      <c r="X1481" s="291">
        <v>102.70437679552759</v>
      </c>
      <c r="Y1481" s="236">
        <v>102.70438</v>
      </c>
    </row>
    <row r="1482" spans="1:25">
      <c r="A1482" s="32" t="s">
        <v>16</v>
      </c>
      <c r="B1482" s="32" t="s">
        <v>4</v>
      </c>
      <c r="C1482" s="328" t="s">
        <v>1658</v>
      </c>
      <c r="D1482" s="235">
        <v>156</v>
      </c>
      <c r="E1482" s="48" t="s">
        <v>4</v>
      </c>
      <c r="F1482" s="48" t="s">
        <v>1658</v>
      </c>
      <c r="G1482" s="48" t="s">
        <v>1657</v>
      </c>
      <c r="H1482" s="48" t="s">
        <v>1655</v>
      </c>
      <c r="I1482" s="48" t="s">
        <v>1638</v>
      </c>
      <c r="J1482" s="236" t="s">
        <v>4</v>
      </c>
      <c r="K1482" s="236" t="s">
        <v>4</v>
      </c>
      <c r="L1482" s="236" t="s">
        <v>4</v>
      </c>
      <c r="M1482" s="236" t="s">
        <v>4</v>
      </c>
      <c r="N1482" s="236">
        <v>102.70437679552759</v>
      </c>
      <c r="O1482" s="236">
        <v>102.70438</v>
      </c>
      <c r="P1482" s="236" t="s">
        <v>4</v>
      </c>
      <c r="Q1482" s="236" t="s">
        <v>4</v>
      </c>
      <c r="R1482" s="236" t="s">
        <v>4</v>
      </c>
      <c r="S1482" s="236" t="s">
        <v>4</v>
      </c>
      <c r="T1482" s="236" t="s">
        <v>4</v>
      </c>
      <c r="U1482" s="236" t="s">
        <v>4</v>
      </c>
      <c r="V1482" s="236" t="s">
        <v>4</v>
      </c>
      <c r="W1482" s="236" t="s">
        <v>4</v>
      </c>
      <c r="X1482" s="291">
        <v>102.70437679552759</v>
      </c>
      <c r="Y1482" s="236">
        <v>102.70438</v>
      </c>
    </row>
    <row r="1483" spans="1:25">
      <c r="A1483" s="32" t="s">
        <v>19</v>
      </c>
      <c r="B1483" s="32" t="s">
        <v>20</v>
      </c>
      <c r="C1483" s="328" t="s">
        <v>1659</v>
      </c>
      <c r="D1483" s="235">
        <v>63</v>
      </c>
      <c r="E1483" s="48" t="s">
        <v>1659</v>
      </c>
      <c r="F1483" s="48" t="s">
        <v>1658</v>
      </c>
      <c r="G1483" s="48" t="s">
        <v>1657</v>
      </c>
      <c r="H1483" s="48" t="s">
        <v>1655</v>
      </c>
      <c r="I1483" s="48" t="s">
        <v>1638</v>
      </c>
      <c r="J1483" s="236" t="s">
        <v>4</v>
      </c>
      <c r="K1483" s="236" t="s">
        <v>4</v>
      </c>
      <c r="L1483" s="236">
        <v>103.0807753968254</v>
      </c>
      <c r="M1483" s="236">
        <v>103.08078</v>
      </c>
      <c r="N1483" s="236" t="s">
        <v>4</v>
      </c>
      <c r="O1483" s="236" t="s">
        <v>4</v>
      </c>
      <c r="P1483" s="236" t="s">
        <v>4</v>
      </c>
      <c r="Q1483" s="236" t="s">
        <v>4</v>
      </c>
      <c r="R1483" s="236" t="s">
        <v>4</v>
      </c>
      <c r="S1483" s="236" t="s">
        <v>4</v>
      </c>
      <c r="T1483" s="236" t="s">
        <v>4</v>
      </c>
      <c r="U1483" s="236" t="s">
        <v>4</v>
      </c>
      <c r="V1483" s="236" t="s">
        <v>4</v>
      </c>
      <c r="W1483" s="236" t="s">
        <v>4</v>
      </c>
      <c r="X1483" s="291">
        <v>103.0807753968254</v>
      </c>
      <c r="Y1483" s="236">
        <v>103.08078</v>
      </c>
    </row>
    <row r="1484" spans="1:25">
      <c r="A1484" s="32" t="s">
        <v>23</v>
      </c>
      <c r="B1484" s="32" t="s">
        <v>20</v>
      </c>
      <c r="C1484" s="328" t="s">
        <v>1660</v>
      </c>
      <c r="D1484" s="235">
        <v>47</v>
      </c>
      <c r="E1484" s="48" t="s">
        <v>1659</v>
      </c>
      <c r="F1484" s="48" t="s">
        <v>1658</v>
      </c>
      <c r="G1484" s="48" t="s">
        <v>1657</v>
      </c>
      <c r="H1484" s="48" t="s">
        <v>1655</v>
      </c>
      <c r="I1484" s="48" t="s">
        <v>1638</v>
      </c>
      <c r="J1484" s="236">
        <v>104.12954999999999</v>
      </c>
      <c r="K1484" s="236">
        <v>104.12954999999999</v>
      </c>
      <c r="L1484" s="236" t="s">
        <v>4</v>
      </c>
      <c r="M1484" s="236" t="s">
        <v>4</v>
      </c>
      <c r="N1484" s="236" t="s">
        <v>4</v>
      </c>
      <c r="O1484" s="236" t="s">
        <v>4</v>
      </c>
      <c r="P1484" s="236" t="s">
        <v>4</v>
      </c>
      <c r="Q1484" s="236" t="s">
        <v>4</v>
      </c>
      <c r="R1484" s="236" t="s">
        <v>4</v>
      </c>
      <c r="S1484" s="236" t="s">
        <v>4</v>
      </c>
      <c r="T1484" s="236" t="s">
        <v>4</v>
      </c>
      <c r="U1484" s="236" t="s">
        <v>4</v>
      </c>
      <c r="V1484" s="236" t="s">
        <v>4</v>
      </c>
      <c r="W1484" s="236" t="s">
        <v>4</v>
      </c>
      <c r="X1484" s="291">
        <v>104.12954999999999</v>
      </c>
      <c r="Y1484" s="236">
        <v>104.12954999999999</v>
      </c>
    </row>
    <row r="1485" spans="1:25">
      <c r="A1485" s="32" t="s">
        <v>23</v>
      </c>
      <c r="B1485" s="32" t="s">
        <v>20</v>
      </c>
      <c r="C1485" s="328" t="s">
        <v>1661</v>
      </c>
      <c r="D1485" s="235">
        <v>16</v>
      </c>
      <c r="E1485" s="48" t="s">
        <v>1659</v>
      </c>
      <c r="F1485" s="48" t="s">
        <v>1658</v>
      </c>
      <c r="G1485" s="48" t="s">
        <v>1657</v>
      </c>
      <c r="H1485" s="48" t="s">
        <v>1655</v>
      </c>
      <c r="I1485" s="48" t="s">
        <v>1638</v>
      </c>
      <c r="J1485" s="236">
        <v>100</v>
      </c>
      <c r="K1485" s="236">
        <v>100</v>
      </c>
      <c r="L1485" s="236" t="s">
        <v>4</v>
      </c>
      <c r="M1485" s="236" t="s">
        <v>4</v>
      </c>
      <c r="N1485" s="236" t="s">
        <v>4</v>
      </c>
      <c r="O1485" s="236" t="s">
        <v>4</v>
      </c>
      <c r="P1485" s="236" t="s">
        <v>4</v>
      </c>
      <c r="Q1485" s="236" t="s">
        <v>4</v>
      </c>
      <c r="R1485" s="236" t="s">
        <v>4</v>
      </c>
      <c r="S1485" s="236" t="s">
        <v>4</v>
      </c>
      <c r="T1485" s="236" t="s">
        <v>4</v>
      </c>
      <c r="U1485" s="236" t="s">
        <v>4</v>
      </c>
      <c r="V1485" s="236" t="s">
        <v>4</v>
      </c>
      <c r="W1485" s="236" t="s">
        <v>4</v>
      </c>
      <c r="X1485" s="291">
        <v>100</v>
      </c>
      <c r="Y1485" s="236">
        <v>100</v>
      </c>
    </row>
    <row r="1486" spans="1:25">
      <c r="A1486" s="32" t="s">
        <v>19</v>
      </c>
      <c r="B1486" s="32" t="s">
        <v>32</v>
      </c>
      <c r="C1486" s="328" t="s">
        <v>1662</v>
      </c>
      <c r="D1486" s="235">
        <v>63</v>
      </c>
      <c r="E1486" s="48" t="s">
        <v>1662</v>
      </c>
      <c r="F1486" s="48" t="s">
        <v>1658</v>
      </c>
      <c r="G1486" s="48" t="s">
        <v>1657</v>
      </c>
      <c r="H1486" s="48" t="s">
        <v>1655</v>
      </c>
      <c r="I1486" s="48" t="s">
        <v>1638</v>
      </c>
      <c r="J1486" s="236" t="s">
        <v>4</v>
      </c>
      <c r="K1486" s="236" t="s">
        <v>4</v>
      </c>
      <c r="L1486" s="236">
        <v>102.04388761704446</v>
      </c>
      <c r="M1486" s="236">
        <v>102.04389</v>
      </c>
      <c r="N1486" s="236" t="s">
        <v>4</v>
      </c>
      <c r="O1486" s="236" t="s">
        <v>4</v>
      </c>
      <c r="P1486" s="236" t="s">
        <v>4</v>
      </c>
      <c r="Q1486" s="236" t="s">
        <v>4</v>
      </c>
      <c r="R1486" s="236" t="s">
        <v>4</v>
      </c>
      <c r="S1486" s="236" t="s">
        <v>4</v>
      </c>
      <c r="T1486" s="236" t="s">
        <v>4</v>
      </c>
      <c r="U1486" s="236" t="s">
        <v>4</v>
      </c>
      <c r="V1486" s="236" t="s">
        <v>4</v>
      </c>
      <c r="W1486" s="236" t="s">
        <v>4</v>
      </c>
      <c r="X1486" s="291">
        <v>102.04388761704446</v>
      </c>
      <c r="Y1486" s="236">
        <v>102.04389</v>
      </c>
    </row>
    <row r="1487" spans="1:25">
      <c r="A1487" s="32" t="s">
        <v>23</v>
      </c>
      <c r="B1487" s="32" t="s">
        <v>32</v>
      </c>
      <c r="C1487" s="328" t="s">
        <v>1663</v>
      </c>
      <c r="D1487" s="235">
        <v>7.9372499999999997</v>
      </c>
      <c r="E1487" s="48" t="s">
        <v>1662</v>
      </c>
      <c r="F1487" s="48" t="s">
        <v>1658</v>
      </c>
      <c r="G1487" s="48" t="s">
        <v>1657</v>
      </c>
      <c r="H1487" s="48" t="s">
        <v>1655</v>
      </c>
      <c r="I1487" s="48" t="s">
        <v>1638</v>
      </c>
      <c r="J1487" s="236">
        <v>104.12954999999999</v>
      </c>
      <c r="K1487" s="236">
        <v>104.12954999999999</v>
      </c>
      <c r="L1487" s="236" t="s">
        <v>4</v>
      </c>
      <c r="M1487" s="236" t="s">
        <v>4</v>
      </c>
      <c r="N1487" s="236" t="s">
        <v>4</v>
      </c>
      <c r="O1487" s="236" t="s">
        <v>4</v>
      </c>
      <c r="P1487" s="236" t="s">
        <v>4</v>
      </c>
      <c r="Q1487" s="236" t="s">
        <v>4</v>
      </c>
      <c r="R1487" s="236" t="s">
        <v>4</v>
      </c>
      <c r="S1487" s="236" t="s">
        <v>4</v>
      </c>
      <c r="T1487" s="236" t="s">
        <v>4</v>
      </c>
      <c r="U1487" s="236" t="s">
        <v>4</v>
      </c>
      <c r="V1487" s="236" t="s">
        <v>4</v>
      </c>
      <c r="W1487" s="236" t="s">
        <v>4</v>
      </c>
      <c r="X1487" s="291">
        <v>104.12954999999999</v>
      </c>
      <c r="Y1487" s="236">
        <v>104.12954999999999</v>
      </c>
    </row>
    <row r="1488" spans="1:25">
      <c r="A1488" s="32" t="s">
        <v>23</v>
      </c>
      <c r="B1488" s="32" t="s">
        <v>32</v>
      </c>
      <c r="C1488" s="328" t="s">
        <v>1664</v>
      </c>
      <c r="D1488" s="235">
        <v>7.9372499999999997</v>
      </c>
      <c r="E1488" s="48" t="s">
        <v>1662</v>
      </c>
      <c r="F1488" s="48" t="s">
        <v>1658</v>
      </c>
      <c r="G1488" s="48" t="s">
        <v>1657</v>
      </c>
      <c r="H1488" s="48" t="s">
        <v>1655</v>
      </c>
      <c r="I1488" s="48" t="s">
        <v>1638</v>
      </c>
      <c r="J1488" s="236">
        <v>100</v>
      </c>
      <c r="K1488" s="236">
        <v>100</v>
      </c>
      <c r="L1488" s="236" t="s">
        <v>4</v>
      </c>
      <c r="M1488" s="236" t="s">
        <v>4</v>
      </c>
      <c r="N1488" s="236" t="s">
        <v>4</v>
      </c>
      <c r="O1488" s="236" t="s">
        <v>4</v>
      </c>
      <c r="P1488" s="236" t="s">
        <v>4</v>
      </c>
      <c r="Q1488" s="236" t="s">
        <v>4</v>
      </c>
      <c r="R1488" s="236" t="s">
        <v>4</v>
      </c>
      <c r="S1488" s="236" t="s">
        <v>4</v>
      </c>
      <c r="T1488" s="236" t="s">
        <v>4</v>
      </c>
      <c r="U1488" s="236" t="s">
        <v>4</v>
      </c>
      <c r="V1488" s="236" t="s">
        <v>4</v>
      </c>
      <c r="W1488" s="236" t="s">
        <v>4</v>
      </c>
      <c r="X1488" s="291">
        <v>100</v>
      </c>
      <c r="Y1488" s="236">
        <v>100</v>
      </c>
    </row>
    <row r="1489" spans="1:25">
      <c r="A1489" s="32" t="s">
        <v>19</v>
      </c>
      <c r="B1489" s="32" t="s">
        <v>32</v>
      </c>
      <c r="C1489" s="328" t="s">
        <v>1665</v>
      </c>
      <c r="D1489" s="235">
        <v>30</v>
      </c>
      <c r="E1489" s="48" t="s">
        <v>1665</v>
      </c>
      <c r="F1489" s="48" t="s">
        <v>1658</v>
      </c>
      <c r="G1489" s="48" t="s">
        <v>1657</v>
      </c>
      <c r="H1489" s="48" t="s">
        <v>1655</v>
      </c>
      <c r="I1489" s="48" t="s">
        <v>1638</v>
      </c>
      <c r="J1489" s="236" t="s">
        <v>4</v>
      </c>
      <c r="K1489" s="236" t="s">
        <v>4</v>
      </c>
      <c r="L1489" s="236">
        <v>103.30096700761686</v>
      </c>
      <c r="M1489" s="236">
        <v>103.30097000000001</v>
      </c>
      <c r="N1489" s="236" t="s">
        <v>4</v>
      </c>
      <c r="O1489" s="236" t="s">
        <v>4</v>
      </c>
      <c r="P1489" s="236" t="s">
        <v>4</v>
      </c>
      <c r="Q1489" s="236" t="s">
        <v>4</v>
      </c>
      <c r="R1489" s="236" t="s">
        <v>4</v>
      </c>
      <c r="S1489" s="236" t="s">
        <v>4</v>
      </c>
      <c r="T1489" s="236" t="s">
        <v>4</v>
      </c>
      <c r="U1489" s="236" t="s">
        <v>4</v>
      </c>
      <c r="V1489" s="236" t="s">
        <v>4</v>
      </c>
      <c r="W1489" s="236" t="s">
        <v>4</v>
      </c>
      <c r="X1489" s="291">
        <v>103.30096700761686</v>
      </c>
      <c r="Y1489" s="236">
        <v>103.30097000000001</v>
      </c>
    </row>
    <row r="1490" spans="1:25">
      <c r="A1490" s="32" t="s">
        <v>23</v>
      </c>
      <c r="B1490" s="32" t="s">
        <v>32</v>
      </c>
      <c r="C1490" s="328" t="s">
        <v>1666</v>
      </c>
      <c r="D1490" s="235">
        <v>5.4772299999999996</v>
      </c>
      <c r="E1490" s="48" t="s">
        <v>1665</v>
      </c>
      <c r="F1490" s="48" t="s">
        <v>1658</v>
      </c>
      <c r="G1490" s="48" t="s">
        <v>1657</v>
      </c>
      <c r="H1490" s="48" t="s">
        <v>1655</v>
      </c>
      <c r="I1490" s="48" t="s">
        <v>1638</v>
      </c>
      <c r="J1490" s="236">
        <v>105.03655875618162</v>
      </c>
      <c r="K1490" s="236">
        <v>105.03655999999999</v>
      </c>
      <c r="L1490" s="236" t="s">
        <v>4</v>
      </c>
      <c r="M1490" s="236" t="s">
        <v>4</v>
      </c>
      <c r="N1490" s="236" t="s">
        <v>4</v>
      </c>
      <c r="O1490" s="236" t="s">
        <v>4</v>
      </c>
      <c r="P1490" s="236" t="s">
        <v>4</v>
      </c>
      <c r="Q1490" s="236" t="s">
        <v>4</v>
      </c>
      <c r="R1490" s="236" t="s">
        <v>4</v>
      </c>
      <c r="S1490" s="236" t="s">
        <v>4</v>
      </c>
      <c r="T1490" s="236" t="s">
        <v>4</v>
      </c>
      <c r="U1490" s="236" t="s">
        <v>4</v>
      </c>
      <c r="V1490" s="236" t="s">
        <v>4</v>
      </c>
      <c r="W1490" s="236" t="s">
        <v>4</v>
      </c>
      <c r="X1490" s="291">
        <v>105.03655875618162</v>
      </c>
      <c r="Y1490" s="236">
        <v>105.03655999999999</v>
      </c>
    </row>
    <row r="1491" spans="1:25">
      <c r="A1491" s="32" t="s">
        <v>23</v>
      </c>
      <c r="B1491" s="32" t="s">
        <v>32</v>
      </c>
      <c r="C1491" s="328" t="s">
        <v>1667</v>
      </c>
      <c r="D1491" s="235">
        <v>5.4772299999999996</v>
      </c>
      <c r="E1491" s="48" t="s">
        <v>1665</v>
      </c>
      <c r="F1491" s="48" t="s">
        <v>1658</v>
      </c>
      <c r="G1491" s="48" t="s">
        <v>1657</v>
      </c>
      <c r="H1491" s="48" t="s">
        <v>1655</v>
      </c>
      <c r="I1491" s="48" t="s">
        <v>1638</v>
      </c>
      <c r="J1491" s="236">
        <v>101.59405364259169</v>
      </c>
      <c r="K1491" s="236">
        <v>101.59405</v>
      </c>
      <c r="L1491" s="236" t="s">
        <v>4</v>
      </c>
      <c r="M1491" s="236" t="s">
        <v>4</v>
      </c>
      <c r="N1491" s="236" t="s">
        <v>4</v>
      </c>
      <c r="O1491" s="236" t="s">
        <v>4</v>
      </c>
      <c r="P1491" s="236" t="s">
        <v>4</v>
      </c>
      <c r="Q1491" s="236" t="s">
        <v>4</v>
      </c>
      <c r="R1491" s="236" t="s">
        <v>4</v>
      </c>
      <c r="S1491" s="236" t="s">
        <v>4</v>
      </c>
      <c r="T1491" s="236" t="s">
        <v>4</v>
      </c>
      <c r="U1491" s="236" t="s">
        <v>4</v>
      </c>
      <c r="V1491" s="236" t="s">
        <v>4</v>
      </c>
      <c r="W1491" s="236" t="s">
        <v>4</v>
      </c>
      <c r="X1491" s="291">
        <v>101.59405364259169</v>
      </c>
      <c r="Y1491" s="236">
        <v>101.59405</v>
      </c>
    </row>
    <row r="1492" spans="1:25">
      <c r="A1492" s="32" t="s">
        <v>10</v>
      </c>
      <c r="B1492" s="32" t="s">
        <v>4</v>
      </c>
      <c r="C1492" s="328" t="s">
        <v>1668</v>
      </c>
      <c r="D1492" s="235">
        <v>8</v>
      </c>
      <c r="E1492" s="48" t="s">
        <v>4</v>
      </c>
      <c r="F1492" s="48" t="s">
        <v>4</v>
      </c>
      <c r="G1492" s="48" t="s">
        <v>4</v>
      </c>
      <c r="H1492" s="48" t="s">
        <v>1668</v>
      </c>
      <c r="I1492" s="48" t="s">
        <v>1638</v>
      </c>
      <c r="J1492" s="236" t="s">
        <v>4</v>
      </c>
      <c r="K1492" s="236" t="s">
        <v>4</v>
      </c>
      <c r="L1492" s="236" t="s">
        <v>4</v>
      </c>
      <c r="M1492" s="236" t="s">
        <v>4</v>
      </c>
      <c r="N1492" s="236" t="s">
        <v>4</v>
      </c>
      <c r="O1492" s="236" t="s">
        <v>4</v>
      </c>
      <c r="P1492" s="236" t="s">
        <v>4</v>
      </c>
      <c r="Q1492" s="236" t="s">
        <v>4</v>
      </c>
      <c r="R1492" s="236">
        <v>91.178737430999703</v>
      </c>
      <c r="S1492" s="236">
        <v>91.178740000000005</v>
      </c>
      <c r="T1492" s="236" t="s">
        <v>4</v>
      </c>
      <c r="U1492" s="236" t="s">
        <v>4</v>
      </c>
      <c r="V1492" s="236" t="s">
        <v>4</v>
      </c>
      <c r="W1492" s="236" t="s">
        <v>4</v>
      </c>
      <c r="X1492" s="291">
        <v>91.178737430999703</v>
      </c>
      <c r="Y1492" s="236">
        <v>91.178740000000005</v>
      </c>
    </row>
    <row r="1493" spans="1:25">
      <c r="A1493" s="32" t="s">
        <v>13</v>
      </c>
      <c r="B1493" s="32" t="s">
        <v>4</v>
      </c>
      <c r="C1493" s="328" t="s">
        <v>1670</v>
      </c>
      <c r="D1493" s="235">
        <v>8</v>
      </c>
      <c r="E1493" s="48" t="s">
        <v>4</v>
      </c>
      <c r="F1493" s="48" t="s">
        <v>4</v>
      </c>
      <c r="G1493" s="48" t="s">
        <v>1670</v>
      </c>
      <c r="H1493" s="48" t="s">
        <v>1668</v>
      </c>
      <c r="I1493" s="48" t="s">
        <v>1638</v>
      </c>
      <c r="J1493" s="236" t="s">
        <v>4</v>
      </c>
      <c r="K1493" s="236" t="s">
        <v>4</v>
      </c>
      <c r="L1493" s="236" t="s">
        <v>4</v>
      </c>
      <c r="M1493" s="236" t="s">
        <v>4</v>
      </c>
      <c r="N1493" s="236" t="s">
        <v>4</v>
      </c>
      <c r="O1493" s="236" t="s">
        <v>4</v>
      </c>
      <c r="P1493" s="236">
        <v>91.178737430999703</v>
      </c>
      <c r="Q1493" s="236">
        <v>91.178740000000005</v>
      </c>
      <c r="R1493" s="236" t="s">
        <v>4</v>
      </c>
      <c r="S1493" s="236" t="s">
        <v>4</v>
      </c>
      <c r="T1493" s="236" t="s">
        <v>4</v>
      </c>
      <c r="U1493" s="236" t="s">
        <v>4</v>
      </c>
      <c r="V1493" s="236" t="s">
        <v>4</v>
      </c>
      <c r="W1493" s="236" t="s">
        <v>4</v>
      </c>
      <c r="X1493" s="291">
        <v>91.178737430999703</v>
      </c>
      <c r="Y1493" s="236">
        <v>91.178740000000005</v>
      </c>
    </row>
    <row r="1494" spans="1:25">
      <c r="A1494" s="32" t="s">
        <v>16</v>
      </c>
      <c r="B1494" s="32" t="s">
        <v>4</v>
      </c>
      <c r="C1494" s="328" t="s">
        <v>1671</v>
      </c>
      <c r="D1494" s="235">
        <v>8</v>
      </c>
      <c r="E1494" s="48" t="s">
        <v>4</v>
      </c>
      <c r="F1494" s="48" t="s">
        <v>1671</v>
      </c>
      <c r="G1494" s="48" t="s">
        <v>1670</v>
      </c>
      <c r="H1494" s="48" t="s">
        <v>1668</v>
      </c>
      <c r="I1494" s="48" t="s">
        <v>1638</v>
      </c>
      <c r="J1494" s="236" t="s">
        <v>4</v>
      </c>
      <c r="K1494" s="236" t="s">
        <v>4</v>
      </c>
      <c r="L1494" s="236" t="s">
        <v>4</v>
      </c>
      <c r="M1494" s="236" t="s">
        <v>4</v>
      </c>
      <c r="N1494" s="236">
        <v>91.178737430999703</v>
      </c>
      <c r="O1494" s="236">
        <v>91.178740000000005</v>
      </c>
      <c r="P1494" s="236" t="s">
        <v>4</v>
      </c>
      <c r="Q1494" s="236" t="s">
        <v>4</v>
      </c>
      <c r="R1494" s="236" t="s">
        <v>4</v>
      </c>
      <c r="S1494" s="236" t="s">
        <v>4</v>
      </c>
      <c r="T1494" s="236" t="s">
        <v>4</v>
      </c>
      <c r="U1494" s="236" t="s">
        <v>4</v>
      </c>
      <c r="V1494" s="236" t="s">
        <v>4</v>
      </c>
      <c r="W1494" s="236" t="s">
        <v>4</v>
      </c>
      <c r="X1494" s="291">
        <v>91.178737430999703</v>
      </c>
      <c r="Y1494" s="236">
        <v>91.178740000000005</v>
      </c>
    </row>
    <row r="1495" spans="1:25">
      <c r="A1495" s="32" t="s">
        <v>19</v>
      </c>
      <c r="B1495" s="32" t="s">
        <v>32</v>
      </c>
      <c r="C1495" s="328" t="s">
        <v>1672</v>
      </c>
      <c r="D1495" s="235">
        <v>8</v>
      </c>
      <c r="E1495" s="48" t="s">
        <v>1672</v>
      </c>
      <c r="F1495" s="48" t="s">
        <v>1671</v>
      </c>
      <c r="G1495" s="48" t="s">
        <v>1670</v>
      </c>
      <c r="H1495" s="48" t="s">
        <v>1668</v>
      </c>
      <c r="I1495" s="48" t="s">
        <v>1638</v>
      </c>
      <c r="J1495" s="236" t="s">
        <v>4</v>
      </c>
      <c r="K1495" s="236" t="s">
        <v>4</v>
      </c>
      <c r="L1495" s="236">
        <v>91.178737430999703</v>
      </c>
      <c r="M1495" s="236">
        <v>91.178740000000005</v>
      </c>
      <c r="N1495" s="236" t="s">
        <v>4</v>
      </c>
      <c r="O1495" s="236" t="s">
        <v>4</v>
      </c>
      <c r="P1495" s="236" t="s">
        <v>4</v>
      </c>
      <c r="Q1495" s="236" t="s">
        <v>4</v>
      </c>
      <c r="R1495" s="236" t="s">
        <v>4</v>
      </c>
      <c r="S1495" s="236" t="s">
        <v>4</v>
      </c>
      <c r="T1495" s="236" t="s">
        <v>4</v>
      </c>
      <c r="U1495" s="236" t="s">
        <v>4</v>
      </c>
      <c r="V1495" s="236" t="s">
        <v>4</v>
      </c>
      <c r="W1495" s="236" t="s">
        <v>4</v>
      </c>
      <c r="X1495" s="291">
        <v>91.178737430999703</v>
      </c>
      <c r="Y1495" s="236">
        <v>91.178740000000005</v>
      </c>
    </row>
    <row r="1496" spans="1:25">
      <c r="A1496" s="32" t="s">
        <v>23</v>
      </c>
      <c r="B1496" s="32" t="s">
        <v>32</v>
      </c>
      <c r="C1496" s="328" t="s">
        <v>1673</v>
      </c>
      <c r="D1496" s="235">
        <v>2.82843</v>
      </c>
      <c r="E1496" s="48" t="s">
        <v>1672</v>
      </c>
      <c r="F1496" s="48" t="s">
        <v>1671</v>
      </c>
      <c r="G1496" s="48" t="s">
        <v>1670</v>
      </c>
      <c r="H1496" s="48" t="s">
        <v>1668</v>
      </c>
      <c r="I1496" s="48" t="s">
        <v>1638</v>
      </c>
      <c r="J1496" s="236">
        <v>96.209800485001836</v>
      </c>
      <c r="K1496" s="236">
        <v>96.209800000000001</v>
      </c>
      <c r="L1496" s="236" t="s">
        <v>4</v>
      </c>
      <c r="M1496" s="236" t="s">
        <v>4</v>
      </c>
      <c r="N1496" s="236" t="s">
        <v>4</v>
      </c>
      <c r="O1496" s="236" t="s">
        <v>4</v>
      </c>
      <c r="P1496" s="236" t="s">
        <v>4</v>
      </c>
      <c r="Q1496" s="236" t="s">
        <v>4</v>
      </c>
      <c r="R1496" s="236" t="s">
        <v>4</v>
      </c>
      <c r="S1496" s="236" t="s">
        <v>4</v>
      </c>
      <c r="T1496" s="236" t="s">
        <v>4</v>
      </c>
      <c r="U1496" s="236" t="s">
        <v>4</v>
      </c>
      <c r="V1496" s="236" t="s">
        <v>4</v>
      </c>
      <c r="W1496" s="236" t="s">
        <v>4</v>
      </c>
      <c r="X1496" s="291">
        <v>96.209800485001836</v>
      </c>
      <c r="Y1496" s="236">
        <v>96.209800000000001</v>
      </c>
    </row>
    <row r="1497" spans="1:25">
      <c r="A1497" s="32" t="s">
        <v>23</v>
      </c>
      <c r="B1497" s="32" t="s">
        <v>32</v>
      </c>
      <c r="C1497" s="328" t="s">
        <v>1674</v>
      </c>
      <c r="D1497" s="235">
        <v>2.82843</v>
      </c>
      <c r="E1497" s="48" t="s">
        <v>1672</v>
      </c>
      <c r="F1497" s="48" t="s">
        <v>1671</v>
      </c>
      <c r="G1497" s="48" t="s">
        <v>1670</v>
      </c>
      <c r="H1497" s="48" t="s">
        <v>1668</v>
      </c>
      <c r="I1497" s="48" t="s">
        <v>1638</v>
      </c>
      <c r="J1497" s="236">
        <v>86.410761872509951</v>
      </c>
      <c r="K1497" s="236">
        <v>86.410759999999996</v>
      </c>
      <c r="L1497" s="236" t="s">
        <v>4</v>
      </c>
      <c r="M1497" s="236" t="s">
        <v>4</v>
      </c>
      <c r="N1497" s="236" t="s">
        <v>4</v>
      </c>
      <c r="O1497" s="236" t="s">
        <v>4</v>
      </c>
      <c r="P1497" s="236" t="s">
        <v>4</v>
      </c>
      <c r="Q1497" s="236" t="s">
        <v>4</v>
      </c>
      <c r="R1497" s="236" t="s">
        <v>4</v>
      </c>
      <c r="S1497" s="236" t="s">
        <v>4</v>
      </c>
      <c r="T1497" s="236" t="s">
        <v>4</v>
      </c>
      <c r="U1497" s="236" t="s">
        <v>4</v>
      </c>
      <c r="V1497" s="236" t="s">
        <v>4</v>
      </c>
      <c r="W1497" s="236" t="s">
        <v>4</v>
      </c>
      <c r="X1497" s="291">
        <v>86.410761872509951</v>
      </c>
      <c r="Y1497" s="236">
        <v>86.410759999999996</v>
      </c>
    </row>
    <row r="1498" spans="1:25">
      <c r="A1498" s="32" t="s">
        <v>10</v>
      </c>
      <c r="B1498" s="32" t="s">
        <v>4</v>
      </c>
      <c r="C1498" s="328" t="s">
        <v>1675</v>
      </c>
      <c r="D1498" s="235">
        <v>230</v>
      </c>
      <c r="E1498" s="48" t="s">
        <v>4</v>
      </c>
      <c r="F1498" s="48" t="s">
        <v>4</v>
      </c>
      <c r="G1498" s="48" t="s">
        <v>4</v>
      </c>
      <c r="H1498" s="48" t="s">
        <v>1675</v>
      </c>
      <c r="I1498" s="48" t="s">
        <v>1638</v>
      </c>
      <c r="J1498" s="236" t="s">
        <v>4</v>
      </c>
      <c r="K1498" s="236" t="s">
        <v>4</v>
      </c>
      <c r="L1498" s="236" t="s">
        <v>4</v>
      </c>
      <c r="M1498" s="236" t="s">
        <v>4</v>
      </c>
      <c r="N1498" s="236" t="s">
        <v>4</v>
      </c>
      <c r="O1498" s="236" t="s">
        <v>4</v>
      </c>
      <c r="P1498" s="236" t="s">
        <v>4</v>
      </c>
      <c r="Q1498" s="236" t="s">
        <v>4</v>
      </c>
      <c r="R1498" s="236">
        <v>106.56783631894208</v>
      </c>
      <c r="S1498" s="236">
        <v>106.56784</v>
      </c>
      <c r="T1498" s="236" t="s">
        <v>4</v>
      </c>
      <c r="U1498" s="236" t="s">
        <v>4</v>
      </c>
      <c r="V1498" s="236" t="s">
        <v>4</v>
      </c>
      <c r="W1498" s="236" t="s">
        <v>4</v>
      </c>
      <c r="X1498" s="291">
        <v>106.56783631894208</v>
      </c>
      <c r="Y1498" s="236">
        <v>106.56784</v>
      </c>
    </row>
    <row r="1499" spans="1:25">
      <c r="A1499" s="32" t="s">
        <v>13</v>
      </c>
      <c r="B1499" s="32" t="s">
        <v>4</v>
      </c>
      <c r="C1499" s="328" t="s">
        <v>1677</v>
      </c>
      <c r="D1499" s="235">
        <v>230</v>
      </c>
      <c r="E1499" s="48" t="s">
        <v>4</v>
      </c>
      <c r="F1499" s="48" t="s">
        <v>4</v>
      </c>
      <c r="G1499" s="48" t="s">
        <v>1677</v>
      </c>
      <c r="H1499" s="48" t="s">
        <v>1675</v>
      </c>
      <c r="I1499" s="48" t="s">
        <v>1638</v>
      </c>
      <c r="J1499" s="236" t="s">
        <v>4</v>
      </c>
      <c r="K1499" s="236" t="s">
        <v>4</v>
      </c>
      <c r="L1499" s="236" t="s">
        <v>4</v>
      </c>
      <c r="M1499" s="236" t="s">
        <v>4</v>
      </c>
      <c r="N1499" s="236" t="s">
        <v>4</v>
      </c>
      <c r="O1499" s="236" t="s">
        <v>4</v>
      </c>
      <c r="P1499" s="236">
        <v>106.56783631894208</v>
      </c>
      <c r="Q1499" s="236">
        <v>106.56784</v>
      </c>
      <c r="R1499" s="236" t="s">
        <v>4</v>
      </c>
      <c r="S1499" s="236" t="s">
        <v>4</v>
      </c>
      <c r="T1499" s="236" t="s">
        <v>4</v>
      </c>
      <c r="U1499" s="236" t="s">
        <v>4</v>
      </c>
      <c r="V1499" s="236" t="s">
        <v>4</v>
      </c>
      <c r="W1499" s="236" t="s">
        <v>4</v>
      </c>
      <c r="X1499" s="291">
        <v>106.56783631894208</v>
      </c>
      <c r="Y1499" s="236">
        <v>106.56784</v>
      </c>
    </row>
    <row r="1500" spans="1:25">
      <c r="A1500" s="32" t="s">
        <v>16</v>
      </c>
      <c r="B1500" s="32" t="s">
        <v>4</v>
      </c>
      <c r="C1500" s="328" t="s">
        <v>1678</v>
      </c>
      <c r="D1500" s="235">
        <v>230</v>
      </c>
      <c r="E1500" s="48" t="s">
        <v>4</v>
      </c>
      <c r="F1500" s="48" t="s">
        <v>1678</v>
      </c>
      <c r="G1500" s="48" t="s">
        <v>1677</v>
      </c>
      <c r="H1500" s="48" t="s">
        <v>1675</v>
      </c>
      <c r="I1500" s="48" t="s">
        <v>1638</v>
      </c>
      <c r="J1500" s="236" t="s">
        <v>4</v>
      </c>
      <c r="K1500" s="236" t="s">
        <v>4</v>
      </c>
      <c r="L1500" s="236" t="s">
        <v>4</v>
      </c>
      <c r="M1500" s="236" t="s">
        <v>4</v>
      </c>
      <c r="N1500" s="236">
        <v>106.56783631894208</v>
      </c>
      <c r="O1500" s="236">
        <v>106.56784</v>
      </c>
      <c r="P1500" s="236" t="s">
        <v>4</v>
      </c>
      <c r="Q1500" s="236" t="s">
        <v>4</v>
      </c>
      <c r="R1500" s="236" t="s">
        <v>4</v>
      </c>
      <c r="S1500" s="236" t="s">
        <v>4</v>
      </c>
      <c r="T1500" s="236" t="s">
        <v>4</v>
      </c>
      <c r="U1500" s="236" t="s">
        <v>4</v>
      </c>
      <c r="V1500" s="236" t="s">
        <v>4</v>
      </c>
      <c r="W1500" s="236" t="s">
        <v>4</v>
      </c>
      <c r="X1500" s="291">
        <v>106.56783631894208</v>
      </c>
      <c r="Y1500" s="236">
        <v>106.56784</v>
      </c>
    </row>
    <row r="1501" spans="1:25">
      <c r="A1501" s="32" t="s">
        <v>19</v>
      </c>
      <c r="B1501" s="32" t="s">
        <v>32</v>
      </c>
      <c r="C1501" s="328" t="s">
        <v>1679</v>
      </c>
      <c r="D1501" s="235">
        <v>34</v>
      </c>
      <c r="E1501" s="48" t="s">
        <v>1679</v>
      </c>
      <c r="F1501" s="48" t="s">
        <v>1678</v>
      </c>
      <c r="G1501" s="48" t="s">
        <v>1677</v>
      </c>
      <c r="H1501" s="48" t="s">
        <v>1675</v>
      </c>
      <c r="I1501" s="48" t="s">
        <v>1638</v>
      </c>
      <c r="J1501" s="236" t="s">
        <v>4</v>
      </c>
      <c r="K1501" s="236" t="s">
        <v>4</v>
      </c>
      <c r="L1501" s="236">
        <v>100</v>
      </c>
      <c r="M1501" s="236">
        <v>100</v>
      </c>
      <c r="N1501" s="236" t="s">
        <v>4</v>
      </c>
      <c r="O1501" s="236" t="s">
        <v>4</v>
      </c>
      <c r="P1501" s="236" t="s">
        <v>4</v>
      </c>
      <c r="Q1501" s="236" t="s">
        <v>4</v>
      </c>
      <c r="R1501" s="236" t="s">
        <v>4</v>
      </c>
      <c r="S1501" s="236" t="s">
        <v>4</v>
      </c>
      <c r="T1501" s="236" t="s">
        <v>4</v>
      </c>
      <c r="U1501" s="236" t="s">
        <v>4</v>
      </c>
      <c r="V1501" s="236" t="s">
        <v>4</v>
      </c>
      <c r="W1501" s="236" t="s">
        <v>4</v>
      </c>
      <c r="X1501" s="291">
        <v>100</v>
      </c>
      <c r="Y1501" s="236">
        <v>100</v>
      </c>
    </row>
    <row r="1502" spans="1:25">
      <c r="A1502" s="32" t="s">
        <v>23</v>
      </c>
      <c r="B1502" s="32" t="s">
        <v>32</v>
      </c>
      <c r="C1502" s="328" t="s">
        <v>1680</v>
      </c>
      <c r="D1502" s="235">
        <v>34</v>
      </c>
      <c r="E1502" s="48" t="s">
        <v>1679</v>
      </c>
      <c r="F1502" s="48" t="s">
        <v>1678</v>
      </c>
      <c r="G1502" s="48" t="s">
        <v>1677</v>
      </c>
      <c r="H1502" s="48" t="s">
        <v>1675</v>
      </c>
      <c r="I1502" s="48" t="s">
        <v>1638</v>
      </c>
      <c r="J1502" s="236">
        <v>100</v>
      </c>
      <c r="K1502" s="236">
        <v>100</v>
      </c>
      <c r="L1502" s="236" t="s">
        <v>4</v>
      </c>
      <c r="M1502" s="236" t="s">
        <v>4</v>
      </c>
      <c r="N1502" s="236" t="s">
        <v>4</v>
      </c>
      <c r="O1502" s="236" t="s">
        <v>4</v>
      </c>
      <c r="P1502" s="236" t="s">
        <v>4</v>
      </c>
      <c r="Q1502" s="236" t="s">
        <v>4</v>
      </c>
      <c r="R1502" s="236" t="s">
        <v>4</v>
      </c>
      <c r="S1502" s="236" t="s">
        <v>4</v>
      </c>
      <c r="T1502" s="236" t="s">
        <v>4</v>
      </c>
      <c r="U1502" s="236" t="s">
        <v>4</v>
      </c>
      <c r="V1502" s="236" t="s">
        <v>4</v>
      </c>
      <c r="W1502" s="236" t="s">
        <v>4</v>
      </c>
      <c r="X1502" s="291">
        <v>100</v>
      </c>
      <c r="Y1502" s="236">
        <v>100</v>
      </c>
    </row>
    <row r="1503" spans="1:25">
      <c r="A1503" s="32" t="s">
        <v>19</v>
      </c>
      <c r="B1503" s="32" t="s">
        <v>32</v>
      </c>
      <c r="C1503" s="328" t="s">
        <v>1681</v>
      </c>
      <c r="D1503" s="235">
        <v>196</v>
      </c>
      <c r="E1503" s="48" t="s">
        <v>1681</v>
      </c>
      <c r="F1503" s="48" t="s">
        <v>1678</v>
      </c>
      <c r="G1503" s="48" t="s">
        <v>1677</v>
      </c>
      <c r="H1503" s="48" t="s">
        <v>1675</v>
      </c>
      <c r="I1503" s="48" t="s">
        <v>1638</v>
      </c>
      <c r="J1503" s="236" t="s">
        <v>4</v>
      </c>
      <c r="K1503" s="236" t="s">
        <v>4</v>
      </c>
      <c r="L1503" s="236">
        <v>107.70715486406469</v>
      </c>
      <c r="M1503" s="236">
        <v>107.70715</v>
      </c>
      <c r="N1503" s="236" t="s">
        <v>4</v>
      </c>
      <c r="O1503" s="236" t="s">
        <v>4</v>
      </c>
      <c r="P1503" s="236" t="s">
        <v>4</v>
      </c>
      <c r="Q1503" s="236" t="s">
        <v>4</v>
      </c>
      <c r="R1503" s="236" t="s">
        <v>4</v>
      </c>
      <c r="S1503" s="236" t="s">
        <v>4</v>
      </c>
      <c r="T1503" s="236" t="s">
        <v>4</v>
      </c>
      <c r="U1503" s="236" t="s">
        <v>4</v>
      </c>
      <c r="V1503" s="236" t="s">
        <v>4</v>
      </c>
      <c r="W1503" s="236" t="s">
        <v>4</v>
      </c>
      <c r="X1503" s="291">
        <v>107.70715486406469</v>
      </c>
      <c r="Y1503" s="236">
        <v>107.70715</v>
      </c>
    </row>
    <row r="1504" spans="1:25">
      <c r="A1504" s="32" t="s">
        <v>23</v>
      </c>
      <c r="B1504" s="32" t="s">
        <v>32</v>
      </c>
      <c r="C1504" s="328" t="s">
        <v>1682</v>
      </c>
      <c r="D1504" s="235">
        <v>14</v>
      </c>
      <c r="E1504" s="48" t="s">
        <v>1681</v>
      </c>
      <c r="F1504" s="48" t="s">
        <v>1678</v>
      </c>
      <c r="G1504" s="48" t="s">
        <v>1677</v>
      </c>
      <c r="H1504" s="48" t="s">
        <v>1675</v>
      </c>
      <c r="I1504" s="48" t="s">
        <v>1638</v>
      </c>
      <c r="J1504" s="236">
        <v>101.35135135135135</v>
      </c>
      <c r="K1504" s="236">
        <v>101.35135</v>
      </c>
      <c r="L1504" s="236" t="s">
        <v>4</v>
      </c>
      <c r="M1504" s="236" t="s">
        <v>4</v>
      </c>
      <c r="N1504" s="236" t="s">
        <v>4</v>
      </c>
      <c r="O1504" s="236" t="s">
        <v>4</v>
      </c>
      <c r="P1504" s="236" t="s">
        <v>4</v>
      </c>
      <c r="Q1504" s="236" t="s">
        <v>4</v>
      </c>
      <c r="R1504" s="236" t="s">
        <v>4</v>
      </c>
      <c r="S1504" s="236" t="s">
        <v>4</v>
      </c>
      <c r="T1504" s="236" t="s">
        <v>4</v>
      </c>
      <c r="U1504" s="236" t="s">
        <v>4</v>
      </c>
      <c r="V1504" s="236" t="s">
        <v>4</v>
      </c>
      <c r="W1504" s="236" t="s">
        <v>4</v>
      </c>
      <c r="X1504" s="291">
        <v>101.35135135135135</v>
      </c>
      <c r="Y1504" s="236">
        <v>101.35135</v>
      </c>
    </row>
    <row r="1505" spans="1:25">
      <c r="A1505" s="32" t="s">
        <v>23</v>
      </c>
      <c r="B1505" s="32" t="s">
        <v>32</v>
      </c>
      <c r="C1505" s="328" t="s">
        <v>1683</v>
      </c>
      <c r="D1505" s="235">
        <v>14</v>
      </c>
      <c r="E1505" s="48" t="s">
        <v>1681</v>
      </c>
      <c r="F1505" s="48" t="s">
        <v>1678</v>
      </c>
      <c r="G1505" s="48" t="s">
        <v>1677</v>
      </c>
      <c r="H1505" s="48" t="s">
        <v>1675</v>
      </c>
      <c r="I1505" s="48" t="s">
        <v>1638</v>
      </c>
      <c r="J1505" s="236">
        <v>114.46153459459458</v>
      </c>
      <c r="K1505" s="236">
        <v>114.46153</v>
      </c>
      <c r="L1505" s="236" t="s">
        <v>4</v>
      </c>
      <c r="M1505" s="236" t="s">
        <v>4</v>
      </c>
      <c r="N1505" s="236" t="s">
        <v>4</v>
      </c>
      <c r="O1505" s="236" t="s">
        <v>4</v>
      </c>
      <c r="P1505" s="236" t="s">
        <v>4</v>
      </c>
      <c r="Q1505" s="236" t="s">
        <v>4</v>
      </c>
      <c r="R1505" s="236" t="s">
        <v>4</v>
      </c>
      <c r="S1505" s="236" t="s">
        <v>4</v>
      </c>
      <c r="T1505" s="236" t="s">
        <v>4</v>
      </c>
      <c r="U1505" s="236" t="s">
        <v>4</v>
      </c>
      <c r="V1505" s="236" t="s">
        <v>4</v>
      </c>
      <c r="W1505" s="236" t="s">
        <v>4</v>
      </c>
      <c r="X1505" s="291">
        <v>114.46153459459458</v>
      </c>
      <c r="Y1505" s="236">
        <v>114.46153</v>
      </c>
    </row>
    <row r="1506" spans="1:25">
      <c r="A1506" s="32" t="s">
        <v>10</v>
      </c>
      <c r="B1506" s="32" t="s">
        <v>4</v>
      </c>
      <c r="C1506" s="328" t="s">
        <v>1684</v>
      </c>
      <c r="D1506" s="235">
        <v>13</v>
      </c>
      <c r="E1506" s="48" t="s">
        <v>4</v>
      </c>
      <c r="F1506" s="48" t="s">
        <v>4</v>
      </c>
      <c r="G1506" s="48" t="s">
        <v>4</v>
      </c>
      <c r="H1506" s="48" t="s">
        <v>1684</v>
      </c>
      <c r="I1506" s="48" t="s">
        <v>1638</v>
      </c>
      <c r="J1506" s="236" t="s">
        <v>4</v>
      </c>
      <c r="K1506" s="236" t="s">
        <v>4</v>
      </c>
      <c r="L1506" s="236" t="s">
        <v>4</v>
      </c>
      <c r="M1506" s="236" t="s">
        <v>4</v>
      </c>
      <c r="N1506" s="236" t="s">
        <v>4</v>
      </c>
      <c r="O1506" s="236" t="s">
        <v>4</v>
      </c>
      <c r="P1506" s="236" t="s">
        <v>4</v>
      </c>
      <c r="Q1506" s="236" t="s">
        <v>4</v>
      </c>
      <c r="R1506" s="236">
        <v>100</v>
      </c>
      <c r="S1506" s="236">
        <v>100</v>
      </c>
      <c r="T1506" s="236" t="s">
        <v>4</v>
      </c>
      <c r="U1506" s="236" t="s">
        <v>4</v>
      </c>
      <c r="V1506" s="236" t="s">
        <v>4</v>
      </c>
      <c r="W1506" s="236" t="s">
        <v>4</v>
      </c>
      <c r="X1506" s="291">
        <v>100</v>
      </c>
      <c r="Y1506" s="236">
        <v>100</v>
      </c>
    </row>
    <row r="1507" spans="1:25">
      <c r="A1507" s="32" t="s">
        <v>13</v>
      </c>
      <c r="B1507" s="32" t="s">
        <v>4</v>
      </c>
      <c r="C1507" s="328" t="s">
        <v>1686</v>
      </c>
      <c r="D1507" s="235">
        <v>13</v>
      </c>
      <c r="E1507" s="48" t="s">
        <v>4</v>
      </c>
      <c r="F1507" s="48" t="s">
        <v>4</v>
      </c>
      <c r="G1507" s="48" t="s">
        <v>1686</v>
      </c>
      <c r="H1507" s="48" t="s">
        <v>1684</v>
      </c>
      <c r="I1507" s="48" t="s">
        <v>1638</v>
      </c>
      <c r="J1507" s="236" t="s">
        <v>4</v>
      </c>
      <c r="K1507" s="236" t="s">
        <v>4</v>
      </c>
      <c r="L1507" s="236" t="s">
        <v>4</v>
      </c>
      <c r="M1507" s="236" t="s">
        <v>4</v>
      </c>
      <c r="N1507" s="236" t="s">
        <v>4</v>
      </c>
      <c r="O1507" s="236" t="s">
        <v>4</v>
      </c>
      <c r="P1507" s="236">
        <v>100</v>
      </c>
      <c r="Q1507" s="236">
        <v>100</v>
      </c>
      <c r="R1507" s="236" t="s">
        <v>4</v>
      </c>
      <c r="S1507" s="236" t="s">
        <v>4</v>
      </c>
      <c r="T1507" s="236" t="s">
        <v>4</v>
      </c>
      <c r="U1507" s="236" t="s">
        <v>4</v>
      </c>
      <c r="V1507" s="236" t="s">
        <v>4</v>
      </c>
      <c r="W1507" s="236" t="s">
        <v>4</v>
      </c>
      <c r="X1507" s="291">
        <v>100</v>
      </c>
      <c r="Y1507" s="236">
        <v>100</v>
      </c>
    </row>
    <row r="1508" spans="1:25">
      <c r="A1508" s="32" t="s">
        <v>16</v>
      </c>
      <c r="B1508" s="32" t="s">
        <v>4</v>
      </c>
      <c r="C1508" s="328" t="s">
        <v>1687</v>
      </c>
      <c r="D1508" s="235">
        <v>13</v>
      </c>
      <c r="E1508" s="48" t="s">
        <v>4</v>
      </c>
      <c r="F1508" s="48" t="s">
        <v>1687</v>
      </c>
      <c r="G1508" s="48" t="s">
        <v>1686</v>
      </c>
      <c r="H1508" s="48" t="s">
        <v>1684</v>
      </c>
      <c r="I1508" s="48" t="s">
        <v>1638</v>
      </c>
      <c r="J1508" s="236" t="s">
        <v>4</v>
      </c>
      <c r="K1508" s="236" t="s">
        <v>4</v>
      </c>
      <c r="L1508" s="236" t="s">
        <v>4</v>
      </c>
      <c r="M1508" s="236" t="s">
        <v>4</v>
      </c>
      <c r="N1508" s="236">
        <v>100</v>
      </c>
      <c r="O1508" s="236">
        <v>100</v>
      </c>
      <c r="P1508" s="236" t="s">
        <v>4</v>
      </c>
      <c r="Q1508" s="236" t="s">
        <v>4</v>
      </c>
      <c r="R1508" s="236" t="s">
        <v>4</v>
      </c>
      <c r="S1508" s="236" t="s">
        <v>4</v>
      </c>
      <c r="T1508" s="236" t="s">
        <v>4</v>
      </c>
      <c r="U1508" s="236" t="s">
        <v>4</v>
      </c>
      <c r="V1508" s="236" t="s">
        <v>4</v>
      </c>
      <c r="W1508" s="236" t="s">
        <v>4</v>
      </c>
      <c r="X1508" s="291">
        <v>100</v>
      </c>
      <c r="Y1508" s="236">
        <v>100</v>
      </c>
    </row>
    <row r="1509" spans="1:25">
      <c r="A1509" s="32" t="s">
        <v>19</v>
      </c>
      <c r="B1509" s="32" t="s">
        <v>32</v>
      </c>
      <c r="C1509" s="328" t="s">
        <v>1688</v>
      </c>
      <c r="D1509" s="235">
        <v>13</v>
      </c>
      <c r="E1509" s="48" t="s">
        <v>1688</v>
      </c>
      <c r="F1509" s="48" t="s">
        <v>1687</v>
      </c>
      <c r="G1509" s="48" t="s">
        <v>1686</v>
      </c>
      <c r="H1509" s="48" t="s">
        <v>1684</v>
      </c>
      <c r="I1509" s="48" t="s">
        <v>1638</v>
      </c>
      <c r="J1509" s="236" t="s">
        <v>4</v>
      </c>
      <c r="K1509" s="236" t="s">
        <v>4</v>
      </c>
      <c r="L1509" s="236">
        <v>100</v>
      </c>
      <c r="M1509" s="236">
        <v>100</v>
      </c>
      <c r="N1509" s="236" t="s">
        <v>4</v>
      </c>
      <c r="O1509" s="236" t="s">
        <v>4</v>
      </c>
      <c r="P1509" s="236" t="s">
        <v>4</v>
      </c>
      <c r="Q1509" s="236" t="s">
        <v>4</v>
      </c>
      <c r="R1509" s="236" t="s">
        <v>4</v>
      </c>
      <c r="S1509" s="236" t="s">
        <v>4</v>
      </c>
      <c r="T1509" s="236" t="s">
        <v>4</v>
      </c>
      <c r="U1509" s="236" t="s">
        <v>4</v>
      </c>
      <c r="V1509" s="236" t="s">
        <v>4</v>
      </c>
      <c r="W1509" s="236" t="s">
        <v>4</v>
      </c>
      <c r="X1509" s="291">
        <v>100</v>
      </c>
      <c r="Y1509" s="236">
        <v>100</v>
      </c>
    </row>
    <row r="1510" spans="1:25">
      <c r="A1510" s="32" t="s">
        <v>23</v>
      </c>
      <c r="B1510" s="32" t="s">
        <v>32</v>
      </c>
      <c r="C1510" s="328" t="s">
        <v>1689</v>
      </c>
      <c r="D1510" s="235">
        <v>13</v>
      </c>
      <c r="E1510" s="48" t="s">
        <v>1688</v>
      </c>
      <c r="F1510" s="48" t="s">
        <v>1687</v>
      </c>
      <c r="G1510" s="48" t="s">
        <v>1686</v>
      </c>
      <c r="H1510" s="48" t="s">
        <v>1684</v>
      </c>
      <c r="I1510" s="48" t="s">
        <v>1638</v>
      </c>
      <c r="J1510" s="236">
        <v>100</v>
      </c>
      <c r="K1510" s="236">
        <v>100</v>
      </c>
      <c r="L1510" s="236" t="s">
        <v>4</v>
      </c>
      <c r="M1510" s="236" t="s">
        <v>4</v>
      </c>
      <c r="N1510" s="236" t="s">
        <v>4</v>
      </c>
      <c r="O1510" s="236" t="s">
        <v>4</v>
      </c>
      <c r="P1510" s="236" t="s">
        <v>4</v>
      </c>
      <c r="Q1510" s="236" t="s">
        <v>4</v>
      </c>
      <c r="R1510" s="236" t="s">
        <v>4</v>
      </c>
      <c r="S1510" s="236" t="s">
        <v>4</v>
      </c>
      <c r="T1510" s="236" t="s">
        <v>4</v>
      </c>
      <c r="U1510" s="236" t="s">
        <v>4</v>
      </c>
      <c r="V1510" s="236" t="s">
        <v>4</v>
      </c>
      <c r="W1510" s="236" t="s">
        <v>4</v>
      </c>
      <c r="X1510" s="291">
        <v>100</v>
      </c>
      <c r="Y1510" s="236">
        <v>100</v>
      </c>
    </row>
    <row r="1511" spans="1:25">
      <c r="A1511" s="32" t="s">
        <v>7</v>
      </c>
      <c r="B1511" s="32" t="s">
        <v>4</v>
      </c>
      <c r="C1511" s="328" t="s">
        <v>1690</v>
      </c>
      <c r="D1511" s="235">
        <v>1069</v>
      </c>
      <c r="E1511" s="48" t="s">
        <v>4</v>
      </c>
      <c r="F1511" s="48" t="s">
        <v>4</v>
      </c>
      <c r="G1511" s="48" t="s">
        <v>4</v>
      </c>
      <c r="H1511" s="48" t="s">
        <v>4</v>
      </c>
      <c r="I1511" s="48" t="s">
        <v>1690</v>
      </c>
      <c r="J1511" s="236" t="s">
        <v>4</v>
      </c>
      <c r="K1511" s="236" t="s">
        <v>4</v>
      </c>
      <c r="L1511" s="236" t="s">
        <v>4</v>
      </c>
      <c r="M1511" s="236" t="s">
        <v>4</v>
      </c>
      <c r="N1511" s="236" t="s">
        <v>4</v>
      </c>
      <c r="O1511" s="236" t="s">
        <v>4</v>
      </c>
      <c r="P1511" s="236" t="s">
        <v>4</v>
      </c>
      <c r="Q1511" s="236" t="s">
        <v>4</v>
      </c>
      <c r="R1511" s="236" t="s">
        <v>4</v>
      </c>
      <c r="S1511" s="236" t="s">
        <v>4</v>
      </c>
      <c r="T1511" s="236">
        <v>111.34889378660858</v>
      </c>
      <c r="U1511" s="236">
        <v>111.34889</v>
      </c>
      <c r="V1511" s="236" t="s">
        <v>4</v>
      </c>
      <c r="W1511" s="236" t="s">
        <v>4</v>
      </c>
      <c r="X1511" s="291">
        <v>111.34889378660858</v>
      </c>
      <c r="Y1511" s="236">
        <v>111.34889</v>
      </c>
    </row>
    <row r="1512" spans="1:25">
      <c r="A1512" s="32" t="s">
        <v>10</v>
      </c>
      <c r="B1512" s="32" t="s">
        <v>4</v>
      </c>
      <c r="C1512" s="328" t="s">
        <v>1692</v>
      </c>
      <c r="D1512" s="235">
        <v>1025</v>
      </c>
      <c r="E1512" s="48" t="s">
        <v>4</v>
      </c>
      <c r="F1512" s="48" t="s">
        <v>4</v>
      </c>
      <c r="G1512" s="48" t="s">
        <v>4</v>
      </c>
      <c r="H1512" s="48" t="s">
        <v>1692</v>
      </c>
      <c r="I1512" s="48" t="s">
        <v>1690</v>
      </c>
      <c r="J1512" s="236" t="s">
        <v>4</v>
      </c>
      <c r="K1512" s="236" t="s">
        <v>4</v>
      </c>
      <c r="L1512" s="236" t="s">
        <v>4</v>
      </c>
      <c r="M1512" s="236" t="s">
        <v>4</v>
      </c>
      <c r="N1512" s="236" t="s">
        <v>4</v>
      </c>
      <c r="O1512" s="236" t="s">
        <v>4</v>
      </c>
      <c r="P1512" s="236" t="s">
        <v>4</v>
      </c>
      <c r="Q1512" s="236" t="s">
        <v>4</v>
      </c>
      <c r="R1512" s="236">
        <v>112.73794259046528</v>
      </c>
      <c r="S1512" s="236">
        <v>112.73793999999999</v>
      </c>
      <c r="T1512" s="236" t="s">
        <v>4</v>
      </c>
      <c r="U1512" s="236" t="s">
        <v>4</v>
      </c>
      <c r="V1512" s="236" t="s">
        <v>4</v>
      </c>
      <c r="W1512" s="236" t="s">
        <v>4</v>
      </c>
      <c r="X1512" s="291">
        <v>112.73794259046528</v>
      </c>
      <c r="Y1512" s="236">
        <v>112.73793999999999</v>
      </c>
    </row>
    <row r="1513" spans="1:25">
      <c r="A1513" s="32" t="s">
        <v>13</v>
      </c>
      <c r="B1513" s="32" t="s">
        <v>4</v>
      </c>
      <c r="C1513" s="328" t="s">
        <v>1694</v>
      </c>
      <c r="D1513" s="235">
        <v>1025</v>
      </c>
      <c r="E1513" s="48" t="s">
        <v>4</v>
      </c>
      <c r="F1513" s="48" t="s">
        <v>4</v>
      </c>
      <c r="G1513" s="48" t="s">
        <v>1694</v>
      </c>
      <c r="H1513" s="48" t="s">
        <v>1692</v>
      </c>
      <c r="I1513" s="48" t="s">
        <v>1690</v>
      </c>
      <c r="J1513" s="236" t="s">
        <v>4</v>
      </c>
      <c r="K1513" s="236" t="s">
        <v>4</v>
      </c>
      <c r="L1513" s="236" t="s">
        <v>4</v>
      </c>
      <c r="M1513" s="236" t="s">
        <v>4</v>
      </c>
      <c r="N1513" s="236" t="s">
        <v>4</v>
      </c>
      <c r="O1513" s="236" t="s">
        <v>4</v>
      </c>
      <c r="P1513" s="236">
        <v>112.73794259046528</v>
      </c>
      <c r="Q1513" s="236">
        <v>112.73793999999999</v>
      </c>
      <c r="R1513" s="236" t="s">
        <v>4</v>
      </c>
      <c r="S1513" s="236" t="s">
        <v>4</v>
      </c>
      <c r="T1513" s="236" t="s">
        <v>4</v>
      </c>
      <c r="U1513" s="236" t="s">
        <v>4</v>
      </c>
      <c r="V1513" s="236" t="s">
        <v>4</v>
      </c>
      <c r="W1513" s="236" t="s">
        <v>4</v>
      </c>
      <c r="X1513" s="291">
        <v>112.73794259046528</v>
      </c>
      <c r="Y1513" s="236">
        <v>112.73793999999999</v>
      </c>
    </row>
    <row r="1514" spans="1:25">
      <c r="A1514" s="32" t="s">
        <v>16</v>
      </c>
      <c r="B1514" s="32" t="s">
        <v>4</v>
      </c>
      <c r="C1514" s="328" t="s">
        <v>1696</v>
      </c>
      <c r="D1514" s="235">
        <v>403</v>
      </c>
      <c r="E1514" s="48" t="s">
        <v>4</v>
      </c>
      <c r="F1514" s="48" t="s">
        <v>1696</v>
      </c>
      <c r="G1514" s="48" t="s">
        <v>1694</v>
      </c>
      <c r="H1514" s="48" t="s">
        <v>1692</v>
      </c>
      <c r="I1514" s="48" t="s">
        <v>1690</v>
      </c>
      <c r="J1514" s="236" t="s">
        <v>4</v>
      </c>
      <c r="K1514" s="236" t="s">
        <v>4</v>
      </c>
      <c r="L1514" s="236" t="s">
        <v>4</v>
      </c>
      <c r="M1514" s="236" t="s">
        <v>4</v>
      </c>
      <c r="N1514" s="236">
        <v>107.39845202468052</v>
      </c>
      <c r="O1514" s="236">
        <v>107.39845</v>
      </c>
      <c r="P1514" s="236" t="s">
        <v>4</v>
      </c>
      <c r="Q1514" s="236" t="s">
        <v>4</v>
      </c>
      <c r="R1514" s="236" t="s">
        <v>4</v>
      </c>
      <c r="S1514" s="236" t="s">
        <v>4</v>
      </c>
      <c r="T1514" s="236" t="s">
        <v>4</v>
      </c>
      <c r="U1514" s="236" t="s">
        <v>4</v>
      </c>
      <c r="V1514" s="236" t="s">
        <v>4</v>
      </c>
      <c r="W1514" s="236" t="s">
        <v>4</v>
      </c>
      <c r="X1514" s="291">
        <v>107.39845202468052</v>
      </c>
      <c r="Y1514" s="236">
        <v>107.39845</v>
      </c>
    </row>
    <row r="1515" spans="1:25">
      <c r="A1515" s="32" t="s">
        <v>19</v>
      </c>
      <c r="B1515" s="32" t="s">
        <v>32</v>
      </c>
      <c r="C1515" s="328" t="s">
        <v>1698</v>
      </c>
      <c r="D1515" s="235">
        <v>46</v>
      </c>
      <c r="E1515" s="48" t="s">
        <v>1698</v>
      </c>
      <c r="F1515" s="48" t="s">
        <v>1696</v>
      </c>
      <c r="G1515" s="48" t="s">
        <v>1694</v>
      </c>
      <c r="H1515" s="48" t="s">
        <v>1692</v>
      </c>
      <c r="I1515" s="48" t="s">
        <v>1690</v>
      </c>
      <c r="J1515" s="236" t="s">
        <v>4</v>
      </c>
      <c r="K1515" s="236" t="s">
        <v>4</v>
      </c>
      <c r="L1515" s="236">
        <v>102.06803559139628</v>
      </c>
      <c r="M1515" s="236">
        <v>102.06804</v>
      </c>
      <c r="N1515" s="236" t="s">
        <v>4</v>
      </c>
      <c r="O1515" s="236" t="s">
        <v>4</v>
      </c>
      <c r="P1515" s="236" t="s">
        <v>4</v>
      </c>
      <c r="Q1515" s="236" t="s">
        <v>4</v>
      </c>
      <c r="R1515" s="236" t="s">
        <v>4</v>
      </c>
      <c r="S1515" s="236" t="s">
        <v>4</v>
      </c>
      <c r="T1515" s="236" t="s">
        <v>4</v>
      </c>
      <c r="U1515" s="236" t="s">
        <v>4</v>
      </c>
      <c r="V1515" s="236" t="s">
        <v>4</v>
      </c>
      <c r="W1515" s="236" t="s">
        <v>4</v>
      </c>
      <c r="X1515" s="291">
        <v>102.06803559139628</v>
      </c>
      <c r="Y1515" s="236">
        <v>102.06804</v>
      </c>
    </row>
    <row r="1516" spans="1:25">
      <c r="A1516" s="32" t="s">
        <v>23</v>
      </c>
      <c r="B1516" s="32" t="s">
        <v>32</v>
      </c>
      <c r="C1516" s="328" t="s">
        <v>1699</v>
      </c>
      <c r="D1516" s="235">
        <v>6.78233</v>
      </c>
      <c r="E1516" s="48" t="s">
        <v>1698</v>
      </c>
      <c r="F1516" s="48" t="s">
        <v>1696</v>
      </c>
      <c r="G1516" s="48" t="s">
        <v>1694</v>
      </c>
      <c r="H1516" s="48" t="s">
        <v>1692</v>
      </c>
      <c r="I1516" s="48" t="s">
        <v>1690</v>
      </c>
      <c r="J1516" s="236">
        <v>100.17707528611834</v>
      </c>
      <c r="K1516" s="236">
        <v>100.17708</v>
      </c>
      <c r="L1516" s="236" t="s">
        <v>4</v>
      </c>
      <c r="M1516" s="236" t="s">
        <v>4</v>
      </c>
      <c r="N1516" s="236" t="s">
        <v>4</v>
      </c>
      <c r="O1516" s="236" t="s">
        <v>4</v>
      </c>
      <c r="P1516" s="236" t="s">
        <v>4</v>
      </c>
      <c r="Q1516" s="236" t="s">
        <v>4</v>
      </c>
      <c r="R1516" s="236" t="s">
        <v>4</v>
      </c>
      <c r="S1516" s="236" t="s">
        <v>4</v>
      </c>
      <c r="T1516" s="236" t="s">
        <v>4</v>
      </c>
      <c r="U1516" s="236" t="s">
        <v>4</v>
      </c>
      <c r="V1516" s="236" t="s">
        <v>4</v>
      </c>
      <c r="W1516" s="236" t="s">
        <v>4</v>
      </c>
      <c r="X1516" s="291">
        <v>100.17707528611834</v>
      </c>
      <c r="Y1516" s="236">
        <v>100.17708</v>
      </c>
    </row>
    <row r="1517" spans="1:25">
      <c r="A1517" s="32" t="s">
        <v>23</v>
      </c>
      <c r="B1517" s="32" t="s">
        <v>32</v>
      </c>
      <c r="C1517" s="328" t="s">
        <v>1700</v>
      </c>
      <c r="D1517" s="235">
        <v>2.604290690380012</v>
      </c>
      <c r="E1517" s="48" t="s">
        <v>1698</v>
      </c>
      <c r="F1517" s="48" t="s">
        <v>1696</v>
      </c>
      <c r="G1517" s="48" t="s">
        <v>1694</v>
      </c>
      <c r="H1517" s="48" t="s">
        <v>1692</v>
      </c>
      <c r="I1517" s="48" t="s">
        <v>1690</v>
      </c>
      <c r="J1517" s="236">
        <v>103.99469000000001</v>
      </c>
      <c r="K1517" s="236">
        <v>103.99469000000001</v>
      </c>
      <c r="L1517" s="236" t="s">
        <v>4</v>
      </c>
      <c r="M1517" s="236" t="s">
        <v>4</v>
      </c>
      <c r="N1517" s="236" t="s">
        <v>4</v>
      </c>
      <c r="O1517" s="236" t="s">
        <v>4</v>
      </c>
      <c r="P1517" s="236" t="s">
        <v>4</v>
      </c>
      <c r="Q1517" s="236" t="s">
        <v>4</v>
      </c>
      <c r="R1517" s="236" t="s">
        <v>4</v>
      </c>
      <c r="S1517" s="236" t="s">
        <v>4</v>
      </c>
      <c r="T1517" s="236" t="s">
        <v>4</v>
      </c>
      <c r="U1517" s="236" t="s">
        <v>4</v>
      </c>
      <c r="V1517" s="236" t="s">
        <v>4</v>
      </c>
      <c r="W1517" s="236" t="s">
        <v>4</v>
      </c>
      <c r="X1517" s="291">
        <v>103.99469000000001</v>
      </c>
      <c r="Y1517" s="236">
        <v>103.99469000000001</v>
      </c>
    </row>
    <row r="1518" spans="1:25">
      <c r="A1518" s="32" t="s">
        <v>23</v>
      </c>
      <c r="B1518" s="32" t="s">
        <v>32</v>
      </c>
      <c r="C1518" s="328" t="s">
        <v>2213</v>
      </c>
      <c r="D1518" s="235">
        <v>2.604290690380012</v>
      </c>
      <c r="E1518" s="48" t="s">
        <v>1698</v>
      </c>
      <c r="F1518" s="48" t="s">
        <v>1696</v>
      </c>
      <c r="G1518" s="48" t="s">
        <v>1694</v>
      </c>
      <c r="H1518" s="48" t="s">
        <v>1692</v>
      </c>
      <c r="I1518" s="48" t="s">
        <v>1690</v>
      </c>
      <c r="J1518" s="236">
        <v>102.06803559139628</v>
      </c>
      <c r="K1518" s="236">
        <v>102.06804</v>
      </c>
      <c r="L1518" s="236" t="s">
        <v>4</v>
      </c>
      <c r="M1518" s="236" t="s">
        <v>4</v>
      </c>
      <c r="N1518" s="236" t="s">
        <v>4</v>
      </c>
      <c r="O1518" s="236" t="s">
        <v>4</v>
      </c>
      <c r="P1518" s="236" t="s">
        <v>4</v>
      </c>
      <c r="Q1518" s="236" t="s">
        <v>4</v>
      </c>
      <c r="R1518" s="236" t="s">
        <v>4</v>
      </c>
      <c r="S1518" s="236" t="s">
        <v>4</v>
      </c>
      <c r="T1518" s="236" t="s">
        <v>4</v>
      </c>
      <c r="U1518" s="236" t="s">
        <v>4</v>
      </c>
      <c r="V1518" s="236" t="s">
        <v>4</v>
      </c>
      <c r="W1518" s="236" t="s">
        <v>4</v>
      </c>
      <c r="X1518" s="291">
        <v>102.06803559139628</v>
      </c>
      <c r="Y1518" s="236">
        <v>102.06804</v>
      </c>
    </row>
    <row r="1519" spans="1:25">
      <c r="A1519" s="32" t="s">
        <v>19</v>
      </c>
      <c r="B1519" s="32" t="s">
        <v>32</v>
      </c>
      <c r="C1519" s="328" t="s">
        <v>1701</v>
      </c>
      <c r="D1519" s="235">
        <v>75</v>
      </c>
      <c r="E1519" s="48" t="s">
        <v>1701</v>
      </c>
      <c r="F1519" s="48" t="s">
        <v>1696</v>
      </c>
      <c r="G1519" s="48" t="s">
        <v>1694</v>
      </c>
      <c r="H1519" s="48" t="s">
        <v>1692</v>
      </c>
      <c r="I1519" s="48" t="s">
        <v>1690</v>
      </c>
      <c r="J1519" s="236" t="s">
        <v>4</v>
      </c>
      <c r="K1519" s="236" t="s">
        <v>4</v>
      </c>
      <c r="L1519" s="236">
        <v>95.80002256315862</v>
      </c>
      <c r="M1519" s="236">
        <v>95.800020000000004</v>
      </c>
      <c r="N1519" s="236" t="s">
        <v>4</v>
      </c>
      <c r="O1519" s="236" t="s">
        <v>4</v>
      </c>
      <c r="P1519" s="236" t="s">
        <v>4</v>
      </c>
      <c r="Q1519" s="236" t="s">
        <v>4</v>
      </c>
      <c r="R1519" s="236" t="s">
        <v>4</v>
      </c>
      <c r="S1519" s="236" t="s">
        <v>4</v>
      </c>
      <c r="T1519" s="236" t="s">
        <v>4</v>
      </c>
      <c r="U1519" s="236" t="s">
        <v>4</v>
      </c>
      <c r="V1519" s="236" t="s">
        <v>4</v>
      </c>
      <c r="W1519" s="236" t="s">
        <v>4</v>
      </c>
      <c r="X1519" s="291">
        <v>95.80002256315862</v>
      </c>
      <c r="Y1519" s="236">
        <v>95.800020000000004</v>
      </c>
    </row>
    <row r="1520" spans="1:25">
      <c r="A1520" s="32" t="s">
        <v>23</v>
      </c>
      <c r="B1520" s="32" t="s">
        <v>32</v>
      </c>
      <c r="C1520" s="328" t="s">
        <v>1702</v>
      </c>
      <c r="D1520" s="235">
        <v>2.9428302703350053</v>
      </c>
      <c r="E1520" s="48" t="s">
        <v>1701</v>
      </c>
      <c r="F1520" s="48" t="s">
        <v>1696</v>
      </c>
      <c r="G1520" s="48" t="s">
        <v>1694</v>
      </c>
      <c r="H1520" s="48" t="s">
        <v>1692</v>
      </c>
      <c r="I1520" s="48" t="s">
        <v>1690</v>
      </c>
      <c r="J1520" s="236">
        <v>102.44911</v>
      </c>
      <c r="K1520" s="236">
        <v>102.44911</v>
      </c>
      <c r="L1520" s="236" t="s">
        <v>4</v>
      </c>
      <c r="M1520" s="236" t="s">
        <v>4</v>
      </c>
      <c r="N1520" s="236" t="s">
        <v>4</v>
      </c>
      <c r="O1520" s="236" t="s">
        <v>4</v>
      </c>
      <c r="P1520" s="236" t="s">
        <v>4</v>
      </c>
      <c r="Q1520" s="236" t="s">
        <v>4</v>
      </c>
      <c r="R1520" s="236" t="s">
        <v>4</v>
      </c>
      <c r="S1520" s="236" t="s">
        <v>4</v>
      </c>
      <c r="T1520" s="236" t="s">
        <v>4</v>
      </c>
      <c r="U1520" s="236" t="s">
        <v>4</v>
      </c>
      <c r="V1520" s="236" t="s">
        <v>4</v>
      </c>
      <c r="W1520" s="236" t="s">
        <v>4</v>
      </c>
      <c r="X1520" s="291">
        <v>102.44911</v>
      </c>
      <c r="Y1520" s="236">
        <v>102.44911</v>
      </c>
    </row>
    <row r="1521" spans="1:25">
      <c r="A1521" s="32" t="s">
        <v>23</v>
      </c>
      <c r="B1521" s="32" t="s">
        <v>32</v>
      </c>
      <c r="C1521" s="328" t="s">
        <v>1703</v>
      </c>
      <c r="D1521" s="235">
        <v>2.9428302703350053</v>
      </c>
      <c r="E1521" s="48" t="s">
        <v>1701</v>
      </c>
      <c r="F1521" s="48" t="s">
        <v>1696</v>
      </c>
      <c r="G1521" s="48" t="s">
        <v>1694</v>
      </c>
      <c r="H1521" s="48" t="s">
        <v>1692</v>
      </c>
      <c r="I1521" s="48" t="s">
        <v>1690</v>
      </c>
      <c r="J1521" s="236">
        <v>89.582470000000001</v>
      </c>
      <c r="K1521" s="236">
        <v>89.582470000000001</v>
      </c>
      <c r="L1521" s="236" t="s">
        <v>4</v>
      </c>
      <c r="M1521" s="236" t="s">
        <v>4</v>
      </c>
      <c r="N1521" s="236" t="s">
        <v>4</v>
      </c>
      <c r="O1521" s="236" t="s">
        <v>4</v>
      </c>
      <c r="P1521" s="236" t="s">
        <v>4</v>
      </c>
      <c r="Q1521" s="236" t="s">
        <v>4</v>
      </c>
      <c r="R1521" s="236" t="s">
        <v>4</v>
      </c>
      <c r="S1521" s="236" t="s">
        <v>4</v>
      </c>
      <c r="T1521" s="236" t="s">
        <v>4</v>
      </c>
      <c r="U1521" s="236" t="s">
        <v>4</v>
      </c>
      <c r="V1521" s="236" t="s">
        <v>4</v>
      </c>
      <c r="W1521" s="236" t="s">
        <v>4</v>
      </c>
      <c r="X1521" s="291">
        <v>89.582470000000001</v>
      </c>
      <c r="Y1521" s="236">
        <v>89.582470000000001</v>
      </c>
    </row>
    <row r="1522" spans="1:25">
      <c r="A1522" s="32" t="s">
        <v>23</v>
      </c>
      <c r="B1522" s="32" t="s">
        <v>32</v>
      </c>
      <c r="C1522" s="328" t="s">
        <v>2214</v>
      </c>
      <c r="D1522" s="235">
        <v>2.9428302703350053</v>
      </c>
      <c r="E1522" s="48" t="s">
        <v>1701</v>
      </c>
      <c r="F1522" s="48" t="s">
        <v>1696</v>
      </c>
      <c r="G1522" s="48" t="s">
        <v>1694</v>
      </c>
      <c r="H1522" s="48" t="s">
        <v>1692</v>
      </c>
      <c r="I1522" s="48" t="s">
        <v>1690</v>
      </c>
      <c r="J1522" s="236">
        <v>95.80002256315862</v>
      </c>
      <c r="K1522" s="236">
        <v>95.800020000000004</v>
      </c>
      <c r="L1522" s="236" t="s">
        <v>4</v>
      </c>
      <c r="M1522" s="236" t="s">
        <v>4</v>
      </c>
      <c r="N1522" s="236" t="s">
        <v>4</v>
      </c>
      <c r="O1522" s="236" t="s">
        <v>4</v>
      </c>
      <c r="P1522" s="236" t="s">
        <v>4</v>
      </c>
      <c r="Q1522" s="236" t="s">
        <v>4</v>
      </c>
      <c r="R1522" s="236" t="s">
        <v>4</v>
      </c>
      <c r="S1522" s="236" t="s">
        <v>4</v>
      </c>
      <c r="T1522" s="236" t="s">
        <v>4</v>
      </c>
      <c r="U1522" s="236" t="s">
        <v>4</v>
      </c>
      <c r="V1522" s="236" t="s">
        <v>4</v>
      </c>
      <c r="W1522" s="236" t="s">
        <v>4</v>
      </c>
      <c r="X1522" s="291">
        <v>95.80002256315862</v>
      </c>
      <c r="Y1522" s="236">
        <v>95.800020000000004</v>
      </c>
    </row>
    <row r="1523" spans="1:25">
      <c r="A1523" s="32" t="s">
        <v>23</v>
      </c>
      <c r="B1523" s="32" t="s">
        <v>32</v>
      </c>
      <c r="C1523" s="328" t="s">
        <v>2215</v>
      </c>
      <c r="D1523" s="235">
        <v>2.9428302703350053</v>
      </c>
      <c r="E1523" s="48" t="s">
        <v>1701</v>
      </c>
      <c r="F1523" s="48" t="s">
        <v>1696</v>
      </c>
      <c r="G1523" s="48" t="s">
        <v>1694</v>
      </c>
      <c r="H1523" s="48" t="s">
        <v>1692</v>
      </c>
      <c r="I1523" s="48" t="s">
        <v>1690</v>
      </c>
      <c r="J1523" s="236">
        <v>95.80002256315862</v>
      </c>
      <c r="K1523" s="236">
        <v>95.800020000000004</v>
      </c>
      <c r="L1523" s="236" t="s">
        <v>4</v>
      </c>
      <c r="M1523" s="236" t="s">
        <v>4</v>
      </c>
      <c r="N1523" s="236" t="s">
        <v>4</v>
      </c>
      <c r="O1523" s="236" t="s">
        <v>4</v>
      </c>
      <c r="P1523" s="236" t="s">
        <v>4</v>
      </c>
      <c r="Q1523" s="236" t="s">
        <v>4</v>
      </c>
      <c r="R1523" s="236" t="s">
        <v>4</v>
      </c>
      <c r="S1523" s="236" t="s">
        <v>4</v>
      </c>
      <c r="T1523" s="236" t="s">
        <v>4</v>
      </c>
      <c r="U1523" s="236" t="s">
        <v>4</v>
      </c>
      <c r="V1523" s="236" t="s">
        <v>4</v>
      </c>
      <c r="W1523" s="236" t="s">
        <v>4</v>
      </c>
      <c r="X1523" s="291">
        <v>95.80002256315862</v>
      </c>
      <c r="Y1523" s="236">
        <v>95.800020000000004</v>
      </c>
    </row>
    <row r="1524" spans="1:25">
      <c r="A1524" s="32" t="s">
        <v>19</v>
      </c>
      <c r="B1524" s="32" t="s">
        <v>32</v>
      </c>
      <c r="C1524" s="328" t="s">
        <v>1704</v>
      </c>
      <c r="D1524" s="235">
        <v>84</v>
      </c>
      <c r="E1524" s="48" t="s">
        <v>1704</v>
      </c>
      <c r="F1524" s="48" t="s">
        <v>1696</v>
      </c>
      <c r="G1524" s="48" t="s">
        <v>1694</v>
      </c>
      <c r="H1524" s="48" t="s">
        <v>1692</v>
      </c>
      <c r="I1524" s="48" t="s">
        <v>1690</v>
      </c>
      <c r="J1524" s="236" t="s">
        <v>4</v>
      </c>
      <c r="K1524" s="236" t="s">
        <v>4</v>
      </c>
      <c r="L1524" s="236">
        <v>109.54127203137475</v>
      </c>
      <c r="M1524" s="236">
        <v>109.54127</v>
      </c>
      <c r="N1524" s="236" t="s">
        <v>4</v>
      </c>
      <c r="O1524" s="236" t="s">
        <v>4</v>
      </c>
      <c r="P1524" s="236" t="s">
        <v>4</v>
      </c>
      <c r="Q1524" s="236" t="s">
        <v>4</v>
      </c>
      <c r="R1524" s="236" t="s">
        <v>4</v>
      </c>
      <c r="S1524" s="236" t="s">
        <v>4</v>
      </c>
      <c r="T1524" s="236" t="s">
        <v>4</v>
      </c>
      <c r="U1524" s="236" t="s">
        <v>4</v>
      </c>
      <c r="V1524" s="236" t="s">
        <v>4</v>
      </c>
      <c r="W1524" s="236" t="s">
        <v>4</v>
      </c>
      <c r="X1524" s="291">
        <v>109.54127203137475</v>
      </c>
      <c r="Y1524" s="236">
        <v>109.54127</v>
      </c>
    </row>
    <row r="1525" spans="1:25">
      <c r="A1525" s="32" t="s">
        <v>23</v>
      </c>
      <c r="B1525" s="32" t="s">
        <v>32</v>
      </c>
      <c r="C1525" s="328" t="s">
        <v>1705</v>
      </c>
      <c r="D1525" s="235">
        <v>9.1651500000000006</v>
      </c>
      <c r="E1525" s="48" t="s">
        <v>1704</v>
      </c>
      <c r="F1525" s="48" t="s">
        <v>1696</v>
      </c>
      <c r="G1525" s="48" t="s">
        <v>1694</v>
      </c>
      <c r="H1525" s="48" t="s">
        <v>1692</v>
      </c>
      <c r="I1525" s="48" t="s">
        <v>1690</v>
      </c>
      <c r="J1525" s="236">
        <v>109.20359890169921</v>
      </c>
      <c r="K1525" s="236">
        <v>109.20359999999999</v>
      </c>
      <c r="L1525" s="236" t="s">
        <v>4</v>
      </c>
      <c r="M1525" s="236" t="s">
        <v>4</v>
      </c>
      <c r="N1525" s="236" t="s">
        <v>4</v>
      </c>
      <c r="O1525" s="236" t="s">
        <v>4</v>
      </c>
      <c r="P1525" s="236" t="s">
        <v>4</v>
      </c>
      <c r="Q1525" s="236" t="s">
        <v>4</v>
      </c>
      <c r="R1525" s="236" t="s">
        <v>4</v>
      </c>
      <c r="S1525" s="236" t="s">
        <v>4</v>
      </c>
      <c r="T1525" s="236" t="s">
        <v>4</v>
      </c>
      <c r="U1525" s="236" t="s">
        <v>4</v>
      </c>
      <c r="V1525" s="236" t="s">
        <v>4</v>
      </c>
      <c r="W1525" s="236" t="s">
        <v>4</v>
      </c>
      <c r="X1525" s="291">
        <v>109.20359890169921</v>
      </c>
      <c r="Y1525" s="236">
        <v>109.20359999999999</v>
      </c>
    </row>
    <row r="1526" spans="1:25">
      <c r="A1526" s="32" t="s">
        <v>23</v>
      </c>
      <c r="B1526" s="32" t="s">
        <v>32</v>
      </c>
      <c r="C1526" s="328" t="s">
        <v>1706</v>
      </c>
      <c r="D1526" s="235">
        <v>9.1651500000000006</v>
      </c>
      <c r="E1526" s="48" t="s">
        <v>1704</v>
      </c>
      <c r="F1526" s="48" t="s">
        <v>1696</v>
      </c>
      <c r="G1526" s="48" t="s">
        <v>1694</v>
      </c>
      <c r="H1526" s="48" t="s">
        <v>1692</v>
      </c>
      <c r="I1526" s="48" t="s">
        <v>1690</v>
      </c>
      <c r="J1526" s="236">
        <v>109.87998929461045</v>
      </c>
      <c r="K1526" s="236">
        <v>109.87999000000001</v>
      </c>
      <c r="L1526" s="236" t="s">
        <v>4</v>
      </c>
      <c r="M1526" s="236" t="s">
        <v>4</v>
      </c>
      <c r="N1526" s="236" t="s">
        <v>4</v>
      </c>
      <c r="O1526" s="236" t="s">
        <v>4</v>
      </c>
      <c r="P1526" s="236" t="s">
        <v>4</v>
      </c>
      <c r="Q1526" s="236" t="s">
        <v>4</v>
      </c>
      <c r="R1526" s="236" t="s">
        <v>4</v>
      </c>
      <c r="S1526" s="236" t="s">
        <v>4</v>
      </c>
      <c r="T1526" s="236" t="s">
        <v>4</v>
      </c>
      <c r="U1526" s="236" t="s">
        <v>4</v>
      </c>
      <c r="V1526" s="236" t="s">
        <v>4</v>
      </c>
      <c r="W1526" s="236" t="s">
        <v>4</v>
      </c>
      <c r="X1526" s="291">
        <v>109.87998929461045</v>
      </c>
      <c r="Y1526" s="236">
        <v>109.87999000000001</v>
      </c>
    </row>
    <row r="1527" spans="1:25">
      <c r="A1527" s="32" t="s">
        <v>19</v>
      </c>
      <c r="B1527" s="32" t="s">
        <v>32</v>
      </c>
      <c r="C1527" s="328" t="s">
        <v>1707</v>
      </c>
      <c r="D1527" s="235">
        <v>5</v>
      </c>
      <c r="E1527" s="48" t="s">
        <v>1707</v>
      </c>
      <c r="F1527" s="48" t="s">
        <v>1696</v>
      </c>
      <c r="G1527" s="48" t="s">
        <v>1694</v>
      </c>
      <c r="H1527" s="48" t="s">
        <v>1692</v>
      </c>
      <c r="I1527" s="48" t="s">
        <v>1690</v>
      </c>
      <c r="J1527" s="236" t="s">
        <v>4</v>
      </c>
      <c r="K1527" s="236" t="s">
        <v>4</v>
      </c>
      <c r="L1527" s="236">
        <v>122.92067244615453</v>
      </c>
      <c r="M1527" s="236">
        <v>122.92067</v>
      </c>
      <c r="N1527" s="236" t="s">
        <v>4</v>
      </c>
      <c r="O1527" s="236" t="s">
        <v>4</v>
      </c>
      <c r="P1527" s="236" t="s">
        <v>4</v>
      </c>
      <c r="Q1527" s="236" t="s">
        <v>4</v>
      </c>
      <c r="R1527" s="236" t="s">
        <v>4</v>
      </c>
      <c r="S1527" s="236" t="s">
        <v>4</v>
      </c>
      <c r="T1527" s="236" t="s">
        <v>4</v>
      </c>
      <c r="U1527" s="236" t="s">
        <v>4</v>
      </c>
      <c r="V1527" s="236" t="s">
        <v>4</v>
      </c>
      <c r="W1527" s="236" t="s">
        <v>4</v>
      </c>
      <c r="X1527" s="291">
        <v>122.92067244615453</v>
      </c>
      <c r="Y1527" s="236">
        <v>122.92067</v>
      </c>
    </row>
    <row r="1528" spans="1:25">
      <c r="A1528" s="32" t="s">
        <v>23</v>
      </c>
      <c r="B1528" s="32" t="s">
        <v>32</v>
      </c>
      <c r="C1528" s="328" t="s">
        <v>1708</v>
      </c>
      <c r="D1528" s="235">
        <v>2.2360699999999998</v>
      </c>
      <c r="E1528" s="48" t="s">
        <v>1707</v>
      </c>
      <c r="F1528" s="48" t="s">
        <v>1696</v>
      </c>
      <c r="G1528" s="48" t="s">
        <v>1694</v>
      </c>
      <c r="H1528" s="48" t="s">
        <v>1692</v>
      </c>
      <c r="I1528" s="48" t="s">
        <v>1690</v>
      </c>
      <c r="J1528" s="236">
        <v>110.80354001537432</v>
      </c>
      <c r="K1528" s="236">
        <v>110.80354</v>
      </c>
      <c r="L1528" s="236" t="s">
        <v>4</v>
      </c>
      <c r="M1528" s="236" t="s">
        <v>4</v>
      </c>
      <c r="N1528" s="236" t="s">
        <v>4</v>
      </c>
      <c r="O1528" s="236" t="s">
        <v>4</v>
      </c>
      <c r="P1528" s="236" t="s">
        <v>4</v>
      </c>
      <c r="Q1528" s="236" t="s">
        <v>4</v>
      </c>
      <c r="R1528" s="236" t="s">
        <v>4</v>
      </c>
      <c r="S1528" s="236" t="s">
        <v>4</v>
      </c>
      <c r="T1528" s="236" t="s">
        <v>4</v>
      </c>
      <c r="U1528" s="236" t="s">
        <v>4</v>
      </c>
      <c r="V1528" s="236" t="s">
        <v>4</v>
      </c>
      <c r="W1528" s="236" t="s">
        <v>4</v>
      </c>
      <c r="X1528" s="291">
        <v>110.80354001537432</v>
      </c>
      <c r="Y1528" s="236">
        <v>110.80354</v>
      </c>
    </row>
    <row r="1529" spans="1:25">
      <c r="A1529" s="32" t="s">
        <v>23</v>
      </c>
      <c r="B1529" s="32" t="s">
        <v>32</v>
      </c>
      <c r="C1529" s="328" t="s">
        <v>1709</v>
      </c>
      <c r="D1529" s="235">
        <v>2.2360699999999998</v>
      </c>
      <c r="E1529" s="48" t="s">
        <v>1707</v>
      </c>
      <c r="F1529" s="48" t="s">
        <v>1696</v>
      </c>
      <c r="G1529" s="48" t="s">
        <v>1694</v>
      </c>
      <c r="H1529" s="48" t="s">
        <v>1692</v>
      </c>
      <c r="I1529" s="48" t="s">
        <v>1690</v>
      </c>
      <c r="J1529" s="236">
        <v>136.36289700237307</v>
      </c>
      <c r="K1529" s="236">
        <v>136.3629</v>
      </c>
      <c r="L1529" s="236" t="s">
        <v>4</v>
      </c>
      <c r="M1529" s="236" t="s">
        <v>4</v>
      </c>
      <c r="N1529" s="236" t="s">
        <v>4</v>
      </c>
      <c r="O1529" s="236" t="s">
        <v>4</v>
      </c>
      <c r="P1529" s="236" t="s">
        <v>4</v>
      </c>
      <c r="Q1529" s="236" t="s">
        <v>4</v>
      </c>
      <c r="R1529" s="236" t="s">
        <v>4</v>
      </c>
      <c r="S1529" s="236" t="s">
        <v>4</v>
      </c>
      <c r="T1529" s="236" t="s">
        <v>4</v>
      </c>
      <c r="U1529" s="236" t="s">
        <v>4</v>
      </c>
      <c r="V1529" s="236" t="s">
        <v>4</v>
      </c>
      <c r="W1529" s="236" t="s">
        <v>4</v>
      </c>
      <c r="X1529" s="291">
        <v>136.36289700237307</v>
      </c>
      <c r="Y1529" s="236">
        <v>136.3629</v>
      </c>
    </row>
    <row r="1530" spans="1:25">
      <c r="A1530" s="32" t="s">
        <v>19</v>
      </c>
      <c r="B1530" s="32" t="s">
        <v>32</v>
      </c>
      <c r="C1530" s="328" t="s">
        <v>1710</v>
      </c>
      <c r="D1530" s="235">
        <v>39</v>
      </c>
      <c r="E1530" s="48" t="s">
        <v>1710</v>
      </c>
      <c r="F1530" s="48" t="s">
        <v>1696</v>
      </c>
      <c r="G1530" s="48" t="s">
        <v>1694</v>
      </c>
      <c r="H1530" s="48" t="s">
        <v>1692</v>
      </c>
      <c r="I1530" s="48" t="s">
        <v>1690</v>
      </c>
      <c r="J1530" s="236" t="s">
        <v>4</v>
      </c>
      <c r="K1530" s="236" t="s">
        <v>4</v>
      </c>
      <c r="L1530" s="236">
        <v>106.52464554545587</v>
      </c>
      <c r="M1530" s="236">
        <v>106.52464999999999</v>
      </c>
      <c r="N1530" s="236" t="s">
        <v>4</v>
      </c>
      <c r="O1530" s="236" t="s">
        <v>4</v>
      </c>
      <c r="P1530" s="236" t="s">
        <v>4</v>
      </c>
      <c r="Q1530" s="236" t="s">
        <v>4</v>
      </c>
      <c r="R1530" s="236" t="s">
        <v>4</v>
      </c>
      <c r="S1530" s="236" t="s">
        <v>4</v>
      </c>
      <c r="T1530" s="236" t="s">
        <v>4</v>
      </c>
      <c r="U1530" s="236" t="s">
        <v>4</v>
      </c>
      <c r="V1530" s="236" t="s">
        <v>4</v>
      </c>
      <c r="W1530" s="236" t="s">
        <v>4</v>
      </c>
      <c r="X1530" s="291">
        <v>106.52464554545587</v>
      </c>
      <c r="Y1530" s="236">
        <v>106.52464999999999</v>
      </c>
    </row>
    <row r="1531" spans="1:25">
      <c r="A1531" s="32" t="s">
        <v>23</v>
      </c>
      <c r="B1531" s="32" t="s">
        <v>32</v>
      </c>
      <c r="C1531" s="328" t="s">
        <v>1711</v>
      </c>
      <c r="D1531" s="235">
        <v>6.2450000000000001</v>
      </c>
      <c r="E1531" s="48" t="s">
        <v>1710</v>
      </c>
      <c r="F1531" s="48" t="s">
        <v>1696</v>
      </c>
      <c r="G1531" s="48" t="s">
        <v>1694</v>
      </c>
      <c r="H1531" s="48" t="s">
        <v>1692</v>
      </c>
      <c r="I1531" s="48" t="s">
        <v>1690</v>
      </c>
      <c r="J1531" s="236">
        <v>101.92671788456144</v>
      </c>
      <c r="K1531" s="236">
        <v>101.92672</v>
      </c>
      <c r="L1531" s="236" t="s">
        <v>4</v>
      </c>
      <c r="M1531" s="236" t="s">
        <v>4</v>
      </c>
      <c r="N1531" s="236" t="s">
        <v>4</v>
      </c>
      <c r="O1531" s="236" t="s">
        <v>4</v>
      </c>
      <c r="P1531" s="236" t="s">
        <v>4</v>
      </c>
      <c r="Q1531" s="236" t="s">
        <v>4</v>
      </c>
      <c r="R1531" s="236" t="s">
        <v>4</v>
      </c>
      <c r="S1531" s="236" t="s">
        <v>4</v>
      </c>
      <c r="T1531" s="236" t="s">
        <v>4</v>
      </c>
      <c r="U1531" s="236" t="s">
        <v>4</v>
      </c>
      <c r="V1531" s="236" t="s">
        <v>4</v>
      </c>
      <c r="W1531" s="236" t="s">
        <v>4</v>
      </c>
      <c r="X1531" s="291">
        <v>101.92671788456144</v>
      </c>
      <c r="Y1531" s="236">
        <v>101.92672</v>
      </c>
    </row>
    <row r="1532" spans="1:25">
      <c r="A1532" s="32" t="s">
        <v>23</v>
      </c>
      <c r="B1532" s="32" t="s">
        <v>32</v>
      </c>
      <c r="C1532" s="328" t="s">
        <v>1712</v>
      </c>
      <c r="D1532" s="235">
        <v>6.2450000000000001</v>
      </c>
      <c r="E1532" s="48" t="s">
        <v>1710</v>
      </c>
      <c r="F1532" s="48" t="s">
        <v>1696</v>
      </c>
      <c r="G1532" s="48" t="s">
        <v>1694</v>
      </c>
      <c r="H1532" s="48" t="s">
        <v>1692</v>
      </c>
      <c r="I1532" s="48" t="s">
        <v>1690</v>
      </c>
      <c r="J1532" s="236">
        <v>111.32998632838138</v>
      </c>
      <c r="K1532" s="236">
        <v>111.32999</v>
      </c>
      <c r="L1532" s="236" t="s">
        <v>4</v>
      </c>
      <c r="M1532" s="236" t="s">
        <v>4</v>
      </c>
      <c r="N1532" s="236" t="s">
        <v>4</v>
      </c>
      <c r="O1532" s="236" t="s">
        <v>4</v>
      </c>
      <c r="P1532" s="236" t="s">
        <v>4</v>
      </c>
      <c r="Q1532" s="236" t="s">
        <v>4</v>
      </c>
      <c r="R1532" s="236" t="s">
        <v>4</v>
      </c>
      <c r="S1532" s="236" t="s">
        <v>4</v>
      </c>
      <c r="T1532" s="236" t="s">
        <v>4</v>
      </c>
      <c r="U1532" s="236" t="s">
        <v>4</v>
      </c>
      <c r="V1532" s="236" t="s">
        <v>4</v>
      </c>
      <c r="W1532" s="236" t="s">
        <v>4</v>
      </c>
      <c r="X1532" s="291">
        <v>111.32998632838138</v>
      </c>
      <c r="Y1532" s="236">
        <v>111.32999</v>
      </c>
    </row>
    <row r="1533" spans="1:25">
      <c r="A1533" s="32" t="s">
        <v>19</v>
      </c>
      <c r="B1533" s="32" t="s">
        <v>32</v>
      </c>
      <c r="C1533" s="328" t="s">
        <v>1713</v>
      </c>
      <c r="D1533" s="235">
        <v>22</v>
      </c>
      <c r="E1533" s="48" t="s">
        <v>1713</v>
      </c>
      <c r="F1533" s="48" t="s">
        <v>1696</v>
      </c>
      <c r="G1533" s="48" t="s">
        <v>1694</v>
      </c>
      <c r="H1533" s="48" t="s">
        <v>1692</v>
      </c>
      <c r="I1533" s="48" t="s">
        <v>1690</v>
      </c>
      <c r="J1533" s="236" t="s">
        <v>4</v>
      </c>
      <c r="K1533" s="236" t="s">
        <v>4</v>
      </c>
      <c r="L1533" s="236">
        <v>113.33288521173921</v>
      </c>
      <c r="M1533" s="236">
        <v>113.33289000000001</v>
      </c>
      <c r="N1533" s="236" t="s">
        <v>4</v>
      </c>
      <c r="O1533" s="236" t="s">
        <v>4</v>
      </c>
      <c r="P1533" s="236" t="s">
        <v>4</v>
      </c>
      <c r="Q1533" s="236" t="s">
        <v>4</v>
      </c>
      <c r="R1533" s="236" t="s">
        <v>4</v>
      </c>
      <c r="S1533" s="236" t="s">
        <v>4</v>
      </c>
      <c r="T1533" s="236" t="s">
        <v>4</v>
      </c>
      <c r="U1533" s="236" t="s">
        <v>4</v>
      </c>
      <c r="V1533" s="236" t="s">
        <v>4</v>
      </c>
      <c r="W1533" s="236" t="s">
        <v>4</v>
      </c>
      <c r="X1533" s="291">
        <v>113.33288521173921</v>
      </c>
      <c r="Y1533" s="236">
        <v>113.33289000000001</v>
      </c>
    </row>
    <row r="1534" spans="1:25">
      <c r="A1534" s="32" t="s">
        <v>23</v>
      </c>
      <c r="B1534" s="32" t="s">
        <v>32</v>
      </c>
      <c r="C1534" s="328" t="s">
        <v>1714</v>
      </c>
      <c r="D1534" s="235">
        <v>4.6904199999999996</v>
      </c>
      <c r="E1534" s="48" t="s">
        <v>1713</v>
      </c>
      <c r="F1534" s="48" t="s">
        <v>1696</v>
      </c>
      <c r="G1534" s="48" t="s">
        <v>1694</v>
      </c>
      <c r="H1534" s="48" t="s">
        <v>1692</v>
      </c>
      <c r="I1534" s="48" t="s">
        <v>1690</v>
      </c>
      <c r="J1534" s="236">
        <v>119.48309966714837</v>
      </c>
      <c r="K1534" s="236">
        <v>119.48309999999999</v>
      </c>
      <c r="L1534" s="236" t="s">
        <v>4</v>
      </c>
      <c r="M1534" s="236" t="s">
        <v>4</v>
      </c>
      <c r="N1534" s="236" t="s">
        <v>4</v>
      </c>
      <c r="O1534" s="236" t="s">
        <v>4</v>
      </c>
      <c r="P1534" s="236" t="s">
        <v>4</v>
      </c>
      <c r="Q1534" s="236" t="s">
        <v>4</v>
      </c>
      <c r="R1534" s="236" t="s">
        <v>4</v>
      </c>
      <c r="S1534" s="236" t="s">
        <v>4</v>
      </c>
      <c r="T1534" s="236" t="s">
        <v>4</v>
      </c>
      <c r="U1534" s="236" t="s">
        <v>4</v>
      </c>
      <c r="V1534" s="236" t="s">
        <v>4</v>
      </c>
      <c r="W1534" s="236" t="s">
        <v>4</v>
      </c>
      <c r="X1534" s="291">
        <v>119.48309966714837</v>
      </c>
      <c r="Y1534" s="236">
        <v>119.48309999999999</v>
      </c>
    </row>
    <row r="1535" spans="1:25">
      <c r="A1535" s="32" t="s">
        <v>23</v>
      </c>
      <c r="B1535" s="32" t="s">
        <v>32</v>
      </c>
      <c r="C1535" s="328" t="s">
        <v>1715</v>
      </c>
      <c r="D1535" s="235">
        <v>4.6904199999999996</v>
      </c>
      <c r="E1535" s="48" t="s">
        <v>1713</v>
      </c>
      <c r="F1535" s="48" t="s">
        <v>1696</v>
      </c>
      <c r="G1535" s="48" t="s">
        <v>1694</v>
      </c>
      <c r="H1535" s="48" t="s">
        <v>1692</v>
      </c>
      <c r="I1535" s="48" t="s">
        <v>1690</v>
      </c>
      <c r="J1535" s="236">
        <v>107.49924387799241</v>
      </c>
      <c r="K1535" s="236">
        <v>107.49924</v>
      </c>
      <c r="L1535" s="236" t="s">
        <v>4</v>
      </c>
      <c r="M1535" s="236" t="s">
        <v>4</v>
      </c>
      <c r="N1535" s="236" t="s">
        <v>4</v>
      </c>
      <c r="O1535" s="236" t="s">
        <v>4</v>
      </c>
      <c r="P1535" s="236" t="s">
        <v>4</v>
      </c>
      <c r="Q1535" s="236" t="s">
        <v>4</v>
      </c>
      <c r="R1535" s="236" t="s">
        <v>4</v>
      </c>
      <c r="S1535" s="236" t="s">
        <v>4</v>
      </c>
      <c r="T1535" s="236" t="s">
        <v>4</v>
      </c>
      <c r="U1535" s="236" t="s">
        <v>4</v>
      </c>
      <c r="V1535" s="236" t="s">
        <v>4</v>
      </c>
      <c r="W1535" s="236" t="s">
        <v>4</v>
      </c>
      <c r="X1535" s="291">
        <v>107.49924387799241</v>
      </c>
      <c r="Y1535" s="236">
        <v>107.49924</v>
      </c>
    </row>
    <row r="1536" spans="1:25">
      <c r="A1536" s="32" t="s">
        <v>19</v>
      </c>
      <c r="B1536" s="32" t="s">
        <v>32</v>
      </c>
      <c r="C1536" s="328" t="s">
        <v>1716</v>
      </c>
      <c r="D1536" s="235">
        <v>16</v>
      </c>
      <c r="E1536" s="48" t="s">
        <v>1716</v>
      </c>
      <c r="F1536" s="48" t="s">
        <v>1696</v>
      </c>
      <c r="G1536" s="48" t="s">
        <v>1694</v>
      </c>
      <c r="H1536" s="48" t="s">
        <v>1692</v>
      </c>
      <c r="I1536" s="48" t="s">
        <v>1690</v>
      </c>
      <c r="J1536" s="236" t="s">
        <v>4</v>
      </c>
      <c r="K1536" s="236" t="s">
        <v>4</v>
      </c>
      <c r="L1536" s="236">
        <v>125.98608795228516</v>
      </c>
      <c r="M1536" s="236">
        <v>125.98609</v>
      </c>
      <c r="N1536" s="236" t="s">
        <v>4</v>
      </c>
      <c r="O1536" s="236" t="s">
        <v>4</v>
      </c>
      <c r="P1536" s="236" t="s">
        <v>4</v>
      </c>
      <c r="Q1536" s="236" t="s">
        <v>4</v>
      </c>
      <c r="R1536" s="236" t="s">
        <v>4</v>
      </c>
      <c r="S1536" s="236" t="s">
        <v>4</v>
      </c>
      <c r="T1536" s="236" t="s">
        <v>4</v>
      </c>
      <c r="U1536" s="236" t="s">
        <v>4</v>
      </c>
      <c r="V1536" s="236" t="s">
        <v>4</v>
      </c>
      <c r="W1536" s="236" t="s">
        <v>4</v>
      </c>
      <c r="X1536" s="291">
        <v>125.98608795228516</v>
      </c>
      <c r="Y1536" s="236">
        <v>125.98609</v>
      </c>
    </row>
    <row r="1537" spans="1:25">
      <c r="A1537" s="32" t="s">
        <v>23</v>
      </c>
      <c r="B1537" s="32" t="s">
        <v>32</v>
      </c>
      <c r="C1537" s="328" t="s">
        <v>1717</v>
      </c>
      <c r="D1537" s="235">
        <v>4</v>
      </c>
      <c r="E1537" s="48" t="s">
        <v>1716</v>
      </c>
      <c r="F1537" s="48" t="s">
        <v>1696</v>
      </c>
      <c r="G1537" s="48" t="s">
        <v>1694</v>
      </c>
      <c r="H1537" s="48" t="s">
        <v>1692</v>
      </c>
      <c r="I1537" s="48" t="s">
        <v>1690</v>
      </c>
      <c r="J1537" s="236">
        <v>124.87090469613074</v>
      </c>
      <c r="K1537" s="236">
        <v>124.87090000000001</v>
      </c>
      <c r="L1537" s="236" t="s">
        <v>4</v>
      </c>
      <c r="M1537" s="236" t="s">
        <v>4</v>
      </c>
      <c r="N1537" s="236" t="s">
        <v>4</v>
      </c>
      <c r="O1537" s="236" t="s">
        <v>4</v>
      </c>
      <c r="P1537" s="236" t="s">
        <v>4</v>
      </c>
      <c r="Q1537" s="236" t="s">
        <v>4</v>
      </c>
      <c r="R1537" s="236" t="s">
        <v>4</v>
      </c>
      <c r="S1537" s="236" t="s">
        <v>4</v>
      </c>
      <c r="T1537" s="236" t="s">
        <v>4</v>
      </c>
      <c r="U1537" s="236" t="s">
        <v>4</v>
      </c>
      <c r="V1537" s="236" t="s">
        <v>4</v>
      </c>
      <c r="W1537" s="236" t="s">
        <v>4</v>
      </c>
      <c r="X1537" s="291">
        <v>124.87090469613074</v>
      </c>
      <c r="Y1537" s="236">
        <v>124.87090000000001</v>
      </c>
    </row>
    <row r="1538" spans="1:25">
      <c r="A1538" s="32" t="s">
        <v>23</v>
      </c>
      <c r="B1538" s="32" t="s">
        <v>32</v>
      </c>
      <c r="C1538" s="328" t="s">
        <v>1718</v>
      </c>
      <c r="D1538" s="235">
        <v>4</v>
      </c>
      <c r="E1538" s="48" t="s">
        <v>1716</v>
      </c>
      <c r="F1538" s="48" t="s">
        <v>1696</v>
      </c>
      <c r="G1538" s="48" t="s">
        <v>1694</v>
      </c>
      <c r="H1538" s="48" t="s">
        <v>1692</v>
      </c>
      <c r="I1538" s="48" t="s">
        <v>1690</v>
      </c>
      <c r="J1538" s="236">
        <v>127.11123056364595</v>
      </c>
      <c r="K1538" s="236">
        <v>127.11123000000001</v>
      </c>
      <c r="L1538" s="236" t="s">
        <v>4</v>
      </c>
      <c r="M1538" s="236" t="s">
        <v>4</v>
      </c>
      <c r="N1538" s="236" t="s">
        <v>4</v>
      </c>
      <c r="O1538" s="236" t="s">
        <v>4</v>
      </c>
      <c r="P1538" s="236" t="s">
        <v>4</v>
      </c>
      <c r="Q1538" s="236" t="s">
        <v>4</v>
      </c>
      <c r="R1538" s="236" t="s">
        <v>4</v>
      </c>
      <c r="S1538" s="236" t="s">
        <v>4</v>
      </c>
      <c r="T1538" s="236" t="s">
        <v>4</v>
      </c>
      <c r="U1538" s="236" t="s">
        <v>4</v>
      </c>
      <c r="V1538" s="236" t="s">
        <v>4</v>
      </c>
      <c r="W1538" s="236" t="s">
        <v>4</v>
      </c>
      <c r="X1538" s="291">
        <v>127.11123056364595</v>
      </c>
      <c r="Y1538" s="236">
        <v>127.11123000000001</v>
      </c>
    </row>
    <row r="1539" spans="1:25">
      <c r="A1539" s="32" t="s">
        <v>19</v>
      </c>
      <c r="B1539" s="32" t="s">
        <v>32</v>
      </c>
      <c r="C1539" s="328" t="s">
        <v>1719</v>
      </c>
      <c r="D1539" s="235">
        <v>10</v>
      </c>
      <c r="E1539" s="48" t="s">
        <v>1719</v>
      </c>
      <c r="F1539" s="48" t="s">
        <v>1696</v>
      </c>
      <c r="G1539" s="48" t="s">
        <v>1694</v>
      </c>
      <c r="H1539" s="48" t="s">
        <v>1692</v>
      </c>
      <c r="I1539" s="48" t="s">
        <v>1690</v>
      </c>
      <c r="J1539" s="236" t="s">
        <v>4</v>
      </c>
      <c r="K1539" s="236" t="s">
        <v>4</v>
      </c>
      <c r="L1539" s="236">
        <v>95.190040249415759</v>
      </c>
      <c r="M1539" s="236">
        <v>95.190039999999996</v>
      </c>
      <c r="N1539" s="236" t="s">
        <v>4</v>
      </c>
      <c r="O1539" s="236" t="s">
        <v>4</v>
      </c>
      <c r="P1539" s="236" t="s">
        <v>4</v>
      </c>
      <c r="Q1539" s="236" t="s">
        <v>4</v>
      </c>
      <c r="R1539" s="236" t="s">
        <v>4</v>
      </c>
      <c r="S1539" s="236" t="s">
        <v>4</v>
      </c>
      <c r="T1539" s="236" t="s">
        <v>4</v>
      </c>
      <c r="U1539" s="236" t="s">
        <v>4</v>
      </c>
      <c r="V1539" s="236" t="s">
        <v>4</v>
      </c>
      <c r="W1539" s="236" t="s">
        <v>4</v>
      </c>
      <c r="X1539" s="291">
        <v>95.190040249415759</v>
      </c>
      <c r="Y1539" s="236">
        <v>95.190039999999996</v>
      </c>
    </row>
    <row r="1540" spans="1:25">
      <c r="A1540" s="32" t="s">
        <v>23</v>
      </c>
      <c r="B1540" s="32" t="s">
        <v>32</v>
      </c>
      <c r="C1540" s="328" t="s">
        <v>1720</v>
      </c>
      <c r="D1540" s="235">
        <v>3.16228</v>
      </c>
      <c r="E1540" s="48" t="s">
        <v>1719</v>
      </c>
      <c r="F1540" s="48" t="s">
        <v>1696</v>
      </c>
      <c r="G1540" s="48" t="s">
        <v>1694</v>
      </c>
      <c r="H1540" s="48" t="s">
        <v>1692</v>
      </c>
      <c r="I1540" s="48" t="s">
        <v>1690</v>
      </c>
      <c r="J1540" s="236">
        <v>73.148295918040716</v>
      </c>
      <c r="K1540" s="236">
        <v>73.148300000000006</v>
      </c>
      <c r="L1540" s="236" t="s">
        <v>4</v>
      </c>
      <c r="M1540" s="236" t="s">
        <v>4</v>
      </c>
      <c r="N1540" s="236" t="s">
        <v>4</v>
      </c>
      <c r="O1540" s="236" t="s">
        <v>4</v>
      </c>
      <c r="P1540" s="236" t="s">
        <v>4</v>
      </c>
      <c r="Q1540" s="236" t="s">
        <v>4</v>
      </c>
      <c r="R1540" s="236" t="s">
        <v>4</v>
      </c>
      <c r="S1540" s="236" t="s">
        <v>4</v>
      </c>
      <c r="T1540" s="236" t="s">
        <v>4</v>
      </c>
      <c r="U1540" s="236" t="s">
        <v>4</v>
      </c>
      <c r="V1540" s="236" t="s">
        <v>4</v>
      </c>
      <c r="W1540" s="236" t="s">
        <v>4</v>
      </c>
      <c r="X1540" s="291">
        <v>73.148295918040716</v>
      </c>
      <c r="Y1540" s="236">
        <v>73.148300000000006</v>
      </c>
    </row>
    <row r="1541" spans="1:25">
      <c r="A1541" s="32" t="s">
        <v>23</v>
      </c>
      <c r="B1541" s="32" t="s">
        <v>32</v>
      </c>
      <c r="C1541" s="328" t="s">
        <v>1721</v>
      </c>
      <c r="D1541" s="235">
        <v>3.16228</v>
      </c>
      <c r="E1541" s="48" t="s">
        <v>1719</v>
      </c>
      <c r="F1541" s="48" t="s">
        <v>1696</v>
      </c>
      <c r="G1541" s="48" t="s">
        <v>1694</v>
      </c>
      <c r="H1541" s="48" t="s">
        <v>1692</v>
      </c>
      <c r="I1541" s="48" t="s">
        <v>1690</v>
      </c>
      <c r="J1541" s="236">
        <v>123.87361385476407</v>
      </c>
      <c r="K1541" s="236">
        <v>123.87361</v>
      </c>
      <c r="L1541" s="236" t="s">
        <v>4</v>
      </c>
      <c r="M1541" s="236" t="s">
        <v>4</v>
      </c>
      <c r="N1541" s="236" t="s">
        <v>4</v>
      </c>
      <c r="O1541" s="236" t="s">
        <v>4</v>
      </c>
      <c r="P1541" s="236" t="s">
        <v>4</v>
      </c>
      <c r="Q1541" s="236" t="s">
        <v>4</v>
      </c>
      <c r="R1541" s="236" t="s">
        <v>4</v>
      </c>
      <c r="S1541" s="236" t="s">
        <v>4</v>
      </c>
      <c r="T1541" s="236" t="s">
        <v>4</v>
      </c>
      <c r="U1541" s="236" t="s">
        <v>4</v>
      </c>
      <c r="V1541" s="236" t="s">
        <v>4</v>
      </c>
      <c r="W1541" s="236" t="s">
        <v>4</v>
      </c>
      <c r="X1541" s="291">
        <v>123.87361385476407</v>
      </c>
      <c r="Y1541" s="236">
        <v>123.87361</v>
      </c>
    </row>
    <row r="1542" spans="1:25">
      <c r="A1542" s="32" t="s">
        <v>19</v>
      </c>
      <c r="B1542" s="32" t="s">
        <v>32</v>
      </c>
      <c r="C1542" s="328" t="s">
        <v>1722</v>
      </c>
      <c r="D1542" s="235">
        <v>29</v>
      </c>
      <c r="E1542" s="48" t="s">
        <v>1722</v>
      </c>
      <c r="F1542" s="48" t="s">
        <v>1696</v>
      </c>
      <c r="G1542" s="48" t="s">
        <v>1694</v>
      </c>
      <c r="H1542" s="48" t="s">
        <v>1692</v>
      </c>
      <c r="I1542" s="48" t="s">
        <v>1690</v>
      </c>
      <c r="J1542" s="236" t="s">
        <v>4</v>
      </c>
      <c r="K1542" s="236" t="s">
        <v>4</v>
      </c>
      <c r="L1542" s="236">
        <v>117.55999521249426</v>
      </c>
      <c r="M1542" s="236">
        <v>117.56</v>
      </c>
      <c r="N1542" s="236" t="s">
        <v>4</v>
      </c>
      <c r="O1542" s="236" t="s">
        <v>4</v>
      </c>
      <c r="P1542" s="236" t="s">
        <v>4</v>
      </c>
      <c r="Q1542" s="236" t="s">
        <v>4</v>
      </c>
      <c r="R1542" s="236" t="s">
        <v>4</v>
      </c>
      <c r="S1542" s="236" t="s">
        <v>4</v>
      </c>
      <c r="T1542" s="236" t="s">
        <v>4</v>
      </c>
      <c r="U1542" s="236" t="s">
        <v>4</v>
      </c>
      <c r="V1542" s="236" t="s">
        <v>4</v>
      </c>
      <c r="W1542" s="236" t="s">
        <v>4</v>
      </c>
      <c r="X1542" s="291">
        <v>117.55999521249426</v>
      </c>
      <c r="Y1542" s="236">
        <v>117.56</v>
      </c>
    </row>
    <row r="1543" spans="1:25">
      <c r="A1543" s="32" t="s">
        <v>23</v>
      </c>
      <c r="B1543" s="32" t="s">
        <v>32</v>
      </c>
      <c r="C1543" s="328" t="s">
        <v>1723</v>
      </c>
      <c r="D1543" s="235">
        <v>1.9610099999999999</v>
      </c>
      <c r="E1543" s="48" t="s">
        <v>1722</v>
      </c>
      <c r="F1543" s="48" t="s">
        <v>1696</v>
      </c>
      <c r="G1543" s="48" t="s">
        <v>1694</v>
      </c>
      <c r="H1543" s="48" t="s">
        <v>1692</v>
      </c>
      <c r="I1543" s="48" t="s">
        <v>1690</v>
      </c>
      <c r="J1543" s="236">
        <v>112.97338670286284</v>
      </c>
      <c r="K1543" s="236">
        <v>112.97338999999999</v>
      </c>
      <c r="L1543" s="236" t="s">
        <v>4</v>
      </c>
      <c r="M1543" s="236" t="s">
        <v>4</v>
      </c>
      <c r="N1543" s="236" t="s">
        <v>4</v>
      </c>
      <c r="O1543" s="236" t="s">
        <v>4</v>
      </c>
      <c r="P1543" s="236" t="s">
        <v>4</v>
      </c>
      <c r="Q1543" s="236" t="s">
        <v>4</v>
      </c>
      <c r="R1543" s="236" t="s">
        <v>4</v>
      </c>
      <c r="S1543" s="236" t="s">
        <v>4</v>
      </c>
      <c r="T1543" s="236" t="s">
        <v>4</v>
      </c>
      <c r="U1543" s="236" t="s">
        <v>4</v>
      </c>
      <c r="V1543" s="236" t="s">
        <v>4</v>
      </c>
      <c r="W1543" s="236" t="s">
        <v>4</v>
      </c>
      <c r="X1543" s="291">
        <v>112.97338670286284</v>
      </c>
      <c r="Y1543" s="236">
        <v>112.97338999999999</v>
      </c>
    </row>
    <row r="1544" spans="1:25">
      <c r="A1544" s="32" t="s">
        <v>23</v>
      </c>
      <c r="B1544" s="32" t="s">
        <v>32</v>
      </c>
      <c r="C1544" s="328" t="s">
        <v>1724</v>
      </c>
      <c r="D1544" s="235">
        <v>1.9610099999999999</v>
      </c>
      <c r="E1544" s="48" t="s">
        <v>1722</v>
      </c>
      <c r="F1544" s="48" t="s">
        <v>1696</v>
      </c>
      <c r="G1544" s="48" t="s">
        <v>1694</v>
      </c>
      <c r="H1544" s="48" t="s">
        <v>1692</v>
      </c>
      <c r="I1544" s="48" t="s">
        <v>1690</v>
      </c>
      <c r="J1544" s="236">
        <v>117.83092603909766</v>
      </c>
      <c r="K1544" s="236">
        <v>117.83093</v>
      </c>
      <c r="L1544" s="236" t="s">
        <v>4</v>
      </c>
      <c r="M1544" s="236" t="s">
        <v>4</v>
      </c>
      <c r="N1544" s="236" t="s">
        <v>4</v>
      </c>
      <c r="O1544" s="236" t="s">
        <v>4</v>
      </c>
      <c r="P1544" s="236" t="s">
        <v>4</v>
      </c>
      <c r="Q1544" s="236" t="s">
        <v>4</v>
      </c>
      <c r="R1544" s="236" t="s">
        <v>4</v>
      </c>
      <c r="S1544" s="236" t="s">
        <v>4</v>
      </c>
      <c r="T1544" s="236" t="s">
        <v>4</v>
      </c>
      <c r="U1544" s="236" t="s">
        <v>4</v>
      </c>
      <c r="V1544" s="236" t="s">
        <v>4</v>
      </c>
      <c r="W1544" s="236" t="s">
        <v>4</v>
      </c>
      <c r="X1544" s="291">
        <v>117.83092603909766</v>
      </c>
      <c r="Y1544" s="236">
        <v>117.83093</v>
      </c>
    </row>
    <row r="1545" spans="1:25">
      <c r="A1545" s="32" t="s">
        <v>23</v>
      </c>
      <c r="B1545" s="32" t="s">
        <v>32</v>
      </c>
      <c r="C1545" s="328" t="s">
        <v>1725</v>
      </c>
      <c r="D1545" s="235">
        <v>1.9610099999999999</v>
      </c>
      <c r="E1545" s="48" t="s">
        <v>1722</v>
      </c>
      <c r="F1545" s="48" t="s">
        <v>1696</v>
      </c>
      <c r="G1545" s="48" t="s">
        <v>1694</v>
      </c>
      <c r="H1545" s="48" t="s">
        <v>1692</v>
      </c>
      <c r="I1545" s="48" t="s">
        <v>1690</v>
      </c>
      <c r="J1545" s="236">
        <v>126.6250115248107</v>
      </c>
      <c r="K1545" s="236">
        <v>126.62501</v>
      </c>
      <c r="L1545" s="236" t="s">
        <v>4</v>
      </c>
      <c r="M1545" s="236" t="s">
        <v>4</v>
      </c>
      <c r="N1545" s="236" t="s">
        <v>4</v>
      </c>
      <c r="O1545" s="236" t="s">
        <v>4</v>
      </c>
      <c r="P1545" s="236" t="s">
        <v>4</v>
      </c>
      <c r="Q1545" s="236" t="s">
        <v>4</v>
      </c>
      <c r="R1545" s="236" t="s">
        <v>4</v>
      </c>
      <c r="S1545" s="236" t="s">
        <v>4</v>
      </c>
      <c r="T1545" s="236" t="s">
        <v>4</v>
      </c>
      <c r="U1545" s="236" t="s">
        <v>4</v>
      </c>
      <c r="V1545" s="236" t="s">
        <v>4</v>
      </c>
      <c r="W1545" s="236" t="s">
        <v>4</v>
      </c>
      <c r="X1545" s="291">
        <v>126.6250115248107</v>
      </c>
      <c r="Y1545" s="236">
        <v>126.62501</v>
      </c>
    </row>
    <row r="1546" spans="1:25">
      <c r="A1546" s="32" t="s">
        <v>23</v>
      </c>
      <c r="B1546" s="32" t="s">
        <v>32</v>
      </c>
      <c r="C1546" s="328" t="s">
        <v>1726</v>
      </c>
      <c r="D1546" s="235">
        <v>1.9610099999999999</v>
      </c>
      <c r="E1546" s="48" t="s">
        <v>1722</v>
      </c>
      <c r="F1546" s="48" t="s">
        <v>1696</v>
      </c>
      <c r="G1546" s="48" t="s">
        <v>1694</v>
      </c>
      <c r="H1546" s="48" t="s">
        <v>1692</v>
      </c>
      <c r="I1546" s="48" t="s">
        <v>1690</v>
      </c>
      <c r="J1546" s="236">
        <v>110.94070835964196</v>
      </c>
      <c r="K1546" s="236">
        <v>110.94071</v>
      </c>
      <c r="L1546" s="236" t="s">
        <v>4</v>
      </c>
      <c r="M1546" s="236" t="s">
        <v>4</v>
      </c>
      <c r="N1546" s="236" t="s">
        <v>4</v>
      </c>
      <c r="O1546" s="236" t="s">
        <v>4</v>
      </c>
      <c r="P1546" s="236" t="s">
        <v>4</v>
      </c>
      <c r="Q1546" s="236" t="s">
        <v>4</v>
      </c>
      <c r="R1546" s="236" t="s">
        <v>4</v>
      </c>
      <c r="S1546" s="236" t="s">
        <v>4</v>
      </c>
      <c r="T1546" s="236" t="s">
        <v>4</v>
      </c>
      <c r="U1546" s="236" t="s">
        <v>4</v>
      </c>
      <c r="V1546" s="236" t="s">
        <v>4</v>
      </c>
      <c r="W1546" s="236" t="s">
        <v>4</v>
      </c>
      <c r="X1546" s="291">
        <v>110.94070835964196</v>
      </c>
      <c r="Y1546" s="236">
        <v>110.94071</v>
      </c>
    </row>
    <row r="1547" spans="1:25">
      <c r="A1547" s="32" t="s">
        <v>23</v>
      </c>
      <c r="B1547" s="32" t="s">
        <v>32</v>
      </c>
      <c r="C1547" s="328" t="s">
        <v>1727</v>
      </c>
      <c r="D1547" s="235">
        <v>1.9610099999999999</v>
      </c>
      <c r="E1547" s="48" t="s">
        <v>1722</v>
      </c>
      <c r="F1547" s="48" t="s">
        <v>1696</v>
      </c>
      <c r="G1547" s="48" t="s">
        <v>1694</v>
      </c>
      <c r="H1547" s="48" t="s">
        <v>1692</v>
      </c>
      <c r="I1547" s="48" t="s">
        <v>1690</v>
      </c>
      <c r="J1547" s="236">
        <v>120.07481525831548</v>
      </c>
      <c r="K1547" s="236">
        <v>120.07482</v>
      </c>
      <c r="L1547" s="236" t="s">
        <v>4</v>
      </c>
      <c r="M1547" s="236" t="s">
        <v>4</v>
      </c>
      <c r="N1547" s="236" t="s">
        <v>4</v>
      </c>
      <c r="O1547" s="236" t="s">
        <v>4</v>
      </c>
      <c r="P1547" s="236" t="s">
        <v>4</v>
      </c>
      <c r="Q1547" s="236" t="s">
        <v>4</v>
      </c>
      <c r="R1547" s="236" t="s">
        <v>4</v>
      </c>
      <c r="S1547" s="236" t="s">
        <v>4</v>
      </c>
      <c r="T1547" s="236" t="s">
        <v>4</v>
      </c>
      <c r="U1547" s="236" t="s">
        <v>4</v>
      </c>
      <c r="V1547" s="236" t="s">
        <v>4</v>
      </c>
      <c r="W1547" s="236" t="s">
        <v>4</v>
      </c>
      <c r="X1547" s="291">
        <v>120.07481525831548</v>
      </c>
      <c r="Y1547" s="236">
        <v>120.07482</v>
      </c>
    </row>
    <row r="1548" spans="1:25">
      <c r="A1548" s="32" t="s">
        <v>19</v>
      </c>
      <c r="B1548" s="32" t="s">
        <v>32</v>
      </c>
      <c r="C1548" s="328" t="s">
        <v>1728</v>
      </c>
      <c r="D1548" s="235">
        <v>45</v>
      </c>
      <c r="E1548" s="48" t="s">
        <v>1728</v>
      </c>
      <c r="F1548" s="48" t="s">
        <v>1696</v>
      </c>
      <c r="G1548" s="48" t="s">
        <v>1694</v>
      </c>
      <c r="H1548" s="48" t="s">
        <v>1692</v>
      </c>
      <c r="I1548" s="48" t="s">
        <v>1690</v>
      </c>
      <c r="J1548" s="236" t="s">
        <v>4</v>
      </c>
      <c r="K1548" s="236" t="s">
        <v>4</v>
      </c>
      <c r="L1548" s="236">
        <v>121.25061884116494</v>
      </c>
      <c r="M1548" s="236">
        <v>121.25062</v>
      </c>
      <c r="N1548" s="236" t="s">
        <v>4</v>
      </c>
      <c r="O1548" s="236" t="s">
        <v>4</v>
      </c>
      <c r="P1548" s="236" t="s">
        <v>4</v>
      </c>
      <c r="Q1548" s="236" t="s">
        <v>4</v>
      </c>
      <c r="R1548" s="236" t="s">
        <v>4</v>
      </c>
      <c r="S1548" s="236" t="s">
        <v>4</v>
      </c>
      <c r="T1548" s="236" t="s">
        <v>4</v>
      </c>
      <c r="U1548" s="236" t="s">
        <v>4</v>
      </c>
      <c r="V1548" s="236" t="s">
        <v>4</v>
      </c>
      <c r="W1548" s="236" t="s">
        <v>4</v>
      </c>
      <c r="X1548" s="291">
        <v>121.25061884116494</v>
      </c>
      <c r="Y1548" s="236">
        <v>121.25062</v>
      </c>
    </row>
    <row r="1549" spans="1:25">
      <c r="A1549" s="32" t="s">
        <v>23</v>
      </c>
      <c r="B1549" s="32" t="s">
        <v>32</v>
      </c>
      <c r="C1549" s="328" t="s">
        <v>1729</v>
      </c>
      <c r="D1549" s="235">
        <v>2.59002</v>
      </c>
      <c r="E1549" s="48" t="s">
        <v>1728</v>
      </c>
      <c r="F1549" s="48" t="s">
        <v>1696</v>
      </c>
      <c r="G1549" s="48" t="s">
        <v>1694</v>
      </c>
      <c r="H1549" s="48" t="s">
        <v>1692</v>
      </c>
      <c r="I1549" s="48" t="s">
        <v>1690</v>
      </c>
      <c r="J1549" s="236">
        <v>123.83743423548619</v>
      </c>
      <c r="K1549" s="236">
        <v>123.83743</v>
      </c>
      <c r="L1549" s="236" t="s">
        <v>4</v>
      </c>
      <c r="M1549" s="236" t="s">
        <v>4</v>
      </c>
      <c r="N1549" s="236" t="s">
        <v>4</v>
      </c>
      <c r="O1549" s="236" t="s">
        <v>4</v>
      </c>
      <c r="P1549" s="236" t="s">
        <v>4</v>
      </c>
      <c r="Q1549" s="236" t="s">
        <v>4</v>
      </c>
      <c r="R1549" s="236" t="s">
        <v>4</v>
      </c>
      <c r="S1549" s="236" t="s">
        <v>4</v>
      </c>
      <c r="T1549" s="236" t="s">
        <v>4</v>
      </c>
      <c r="U1549" s="236" t="s">
        <v>4</v>
      </c>
      <c r="V1549" s="236" t="s">
        <v>4</v>
      </c>
      <c r="W1549" s="236" t="s">
        <v>4</v>
      </c>
      <c r="X1549" s="291">
        <v>123.83743423548619</v>
      </c>
      <c r="Y1549" s="236">
        <v>123.83743</v>
      </c>
    </row>
    <row r="1550" spans="1:25">
      <c r="A1550" s="32" t="s">
        <v>23</v>
      </c>
      <c r="B1550" s="32" t="s">
        <v>32</v>
      </c>
      <c r="C1550" s="328" t="s">
        <v>1730</v>
      </c>
      <c r="D1550" s="235">
        <v>2.59002</v>
      </c>
      <c r="E1550" s="48" t="s">
        <v>1728</v>
      </c>
      <c r="F1550" s="48" t="s">
        <v>1696</v>
      </c>
      <c r="G1550" s="48" t="s">
        <v>1694</v>
      </c>
      <c r="H1550" s="48" t="s">
        <v>1692</v>
      </c>
      <c r="I1550" s="48" t="s">
        <v>1690</v>
      </c>
      <c r="J1550" s="236">
        <v>118.42630477387014</v>
      </c>
      <c r="K1550" s="236">
        <v>118.4263</v>
      </c>
      <c r="L1550" s="236" t="s">
        <v>4</v>
      </c>
      <c r="M1550" s="236" t="s">
        <v>4</v>
      </c>
      <c r="N1550" s="236" t="s">
        <v>4</v>
      </c>
      <c r="O1550" s="236" t="s">
        <v>4</v>
      </c>
      <c r="P1550" s="236" t="s">
        <v>4</v>
      </c>
      <c r="Q1550" s="236" t="s">
        <v>4</v>
      </c>
      <c r="R1550" s="236" t="s">
        <v>4</v>
      </c>
      <c r="S1550" s="236" t="s">
        <v>4</v>
      </c>
      <c r="T1550" s="236" t="s">
        <v>4</v>
      </c>
      <c r="U1550" s="236" t="s">
        <v>4</v>
      </c>
      <c r="V1550" s="236" t="s">
        <v>4</v>
      </c>
      <c r="W1550" s="236" t="s">
        <v>4</v>
      </c>
      <c r="X1550" s="291">
        <v>118.42630477387014</v>
      </c>
      <c r="Y1550" s="236">
        <v>118.4263</v>
      </c>
    </row>
    <row r="1551" spans="1:25">
      <c r="A1551" s="32" t="s">
        <v>23</v>
      </c>
      <c r="B1551" s="32" t="s">
        <v>32</v>
      </c>
      <c r="C1551" s="328" t="s">
        <v>1731</v>
      </c>
      <c r="D1551" s="235">
        <v>2.59002</v>
      </c>
      <c r="E1551" s="48" t="s">
        <v>1728</v>
      </c>
      <c r="F1551" s="48" t="s">
        <v>1696</v>
      </c>
      <c r="G1551" s="48" t="s">
        <v>1694</v>
      </c>
      <c r="H1551" s="48" t="s">
        <v>1692</v>
      </c>
      <c r="I1551" s="48" t="s">
        <v>1690</v>
      </c>
      <c r="J1551" s="236">
        <v>122.40171621872966</v>
      </c>
      <c r="K1551" s="236">
        <v>122.40172</v>
      </c>
      <c r="L1551" s="236" t="s">
        <v>4</v>
      </c>
      <c r="M1551" s="236" t="s">
        <v>4</v>
      </c>
      <c r="N1551" s="236" t="s">
        <v>4</v>
      </c>
      <c r="O1551" s="236" t="s">
        <v>4</v>
      </c>
      <c r="P1551" s="236" t="s">
        <v>4</v>
      </c>
      <c r="Q1551" s="236" t="s">
        <v>4</v>
      </c>
      <c r="R1551" s="236" t="s">
        <v>4</v>
      </c>
      <c r="S1551" s="236" t="s">
        <v>4</v>
      </c>
      <c r="T1551" s="236" t="s">
        <v>4</v>
      </c>
      <c r="U1551" s="236" t="s">
        <v>4</v>
      </c>
      <c r="V1551" s="236" t="s">
        <v>4</v>
      </c>
      <c r="W1551" s="236" t="s">
        <v>4</v>
      </c>
      <c r="X1551" s="291">
        <v>122.40171621872966</v>
      </c>
      <c r="Y1551" s="236">
        <v>122.40172</v>
      </c>
    </row>
    <row r="1552" spans="1:25">
      <c r="A1552" s="32" t="s">
        <v>23</v>
      </c>
      <c r="B1552" s="32" t="s">
        <v>32</v>
      </c>
      <c r="C1552" s="328" t="s">
        <v>1732</v>
      </c>
      <c r="D1552" s="235">
        <v>2.59002</v>
      </c>
      <c r="E1552" s="48" t="s">
        <v>1728</v>
      </c>
      <c r="F1552" s="48" t="s">
        <v>1696</v>
      </c>
      <c r="G1552" s="48" t="s">
        <v>1694</v>
      </c>
      <c r="H1552" s="48" t="s">
        <v>1692</v>
      </c>
      <c r="I1552" s="48" t="s">
        <v>1690</v>
      </c>
      <c r="J1552" s="236">
        <v>120.40602648759223</v>
      </c>
      <c r="K1552" s="236">
        <v>120.40603</v>
      </c>
      <c r="L1552" s="236" t="s">
        <v>4</v>
      </c>
      <c r="M1552" s="236" t="s">
        <v>4</v>
      </c>
      <c r="N1552" s="236" t="s">
        <v>4</v>
      </c>
      <c r="O1552" s="236" t="s">
        <v>4</v>
      </c>
      <c r="P1552" s="236" t="s">
        <v>4</v>
      </c>
      <c r="Q1552" s="236" t="s">
        <v>4</v>
      </c>
      <c r="R1552" s="236" t="s">
        <v>4</v>
      </c>
      <c r="S1552" s="236" t="s">
        <v>4</v>
      </c>
      <c r="T1552" s="236" t="s">
        <v>4</v>
      </c>
      <c r="U1552" s="236" t="s">
        <v>4</v>
      </c>
      <c r="V1552" s="236" t="s">
        <v>4</v>
      </c>
      <c r="W1552" s="236" t="s">
        <v>4</v>
      </c>
      <c r="X1552" s="291">
        <v>120.40602648759223</v>
      </c>
      <c r="Y1552" s="236">
        <v>120.40603</v>
      </c>
    </row>
    <row r="1553" spans="1:25">
      <c r="A1553" s="32" t="s">
        <v>19</v>
      </c>
      <c r="B1553" s="32" t="s">
        <v>32</v>
      </c>
      <c r="C1553" s="328" t="s">
        <v>1733</v>
      </c>
      <c r="D1553" s="235">
        <v>7</v>
      </c>
      <c r="E1553" s="48" t="s">
        <v>1733</v>
      </c>
      <c r="F1553" s="48" t="s">
        <v>1696</v>
      </c>
      <c r="G1553" s="48" t="s">
        <v>1694</v>
      </c>
      <c r="H1553" s="48" t="s">
        <v>1692</v>
      </c>
      <c r="I1553" s="48" t="s">
        <v>1690</v>
      </c>
      <c r="J1553" s="236" t="s">
        <v>4</v>
      </c>
      <c r="K1553" s="236" t="s">
        <v>4</v>
      </c>
      <c r="L1553" s="236">
        <v>115.55627030231537</v>
      </c>
      <c r="M1553" s="236">
        <v>115.55627</v>
      </c>
      <c r="N1553" s="236" t="s">
        <v>4</v>
      </c>
      <c r="O1553" s="236" t="s">
        <v>4</v>
      </c>
      <c r="P1553" s="236" t="s">
        <v>4</v>
      </c>
      <c r="Q1553" s="236" t="s">
        <v>4</v>
      </c>
      <c r="R1553" s="236" t="s">
        <v>4</v>
      </c>
      <c r="S1553" s="236" t="s">
        <v>4</v>
      </c>
      <c r="T1553" s="236" t="s">
        <v>4</v>
      </c>
      <c r="U1553" s="236" t="s">
        <v>4</v>
      </c>
      <c r="V1553" s="236" t="s">
        <v>4</v>
      </c>
      <c r="W1553" s="236" t="s">
        <v>4</v>
      </c>
      <c r="X1553" s="291">
        <v>115.55627030231537</v>
      </c>
      <c r="Y1553" s="236">
        <v>115.55627</v>
      </c>
    </row>
    <row r="1554" spans="1:25">
      <c r="A1554" s="32" t="s">
        <v>23</v>
      </c>
      <c r="B1554" s="32" t="s">
        <v>32</v>
      </c>
      <c r="C1554" s="328" t="s">
        <v>1734</v>
      </c>
      <c r="D1554" s="235">
        <v>2.64575</v>
      </c>
      <c r="E1554" s="48" t="s">
        <v>1733</v>
      </c>
      <c r="F1554" s="48" t="s">
        <v>1696</v>
      </c>
      <c r="G1554" s="48" t="s">
        <v>1694</v>
      </c>
      <c r="H1554" s="48" t="s">
        <v>1692</v>
      </c>
      <c r="I1554" s="48" t="s">
        <v>1690</v>
      </c>
      <c r="J1554" s="236">
        <v>116.56810311694372</v>
      </c>
      <c r="K1554" s="236">
        <v>116.5681</v>
      </c>
      <c r="L1554" s="236" t="s">
        <v>4</v>
      </c>
      <c r="M1554" s="236" t="s">
        <v>4</v>
      </c>
      <c r="N1554" s="236" t="s">
        <v>4</v>
      </c>
      <c r="O1554" s="236" t="s">
        <v>4</v>
      </c>
      <c r="P1554" s="236" t="s">
        <v>4</v>
      </c>
      <c r="Q1554" s="236" t="s">
        <v>4</v>
      </c>
      <c r="R1554" s="236" t="s">
        <v>4</v>
      </c>
      <c r="S1554" s="236" t="s">
        <v>4</v>
      </c>
      <c r="T1554" s="236" t="s">
        <v>4</v>
      </c>
      <c r="U1554" s="236" t="s">
        <v>4</v>
      </c>
      <c r="V1554" s="236" t="s">
        <v>4</v>
      </c>
      <c r="W1554" s="236" t="s">
        <v>4</v>
      </c>
      <c r="X1554" s="291">
        <v>116.56810311694372</v>
      </c>
      <c r="Y1554" s="236">
        <v>116.5681</v>
      </c>
    </row>
    <row r="1555" spans="1:25">
      <c r="A1555" s="32" t="s">
        <v>23</v>
      </c>
      <c r="B1555" s="32" t="s">
        <v>32</v>
      </c>
      <c r="C1555" s="328" t="s">
        <v>1735</v>
      </c>
      <c r="D1555" s="235">
        <v>2.64575</v>
      </c>
      <c r="E1555" s="48" t="s">
        <v>1733</v>
      </c>
      <c r="F1555" s="48" t="s">
        <v>1696</v>
      </c>
      <c r="G1555" s="48" t="s">
        <v>1694</v>
      </c>
      <c r="H1555" s="48" t="s">
        <v>1692</v>
      </c>
      <c r="I1555" s="48" t="s">
        <v>1690</v>
      </c>
      <c r="J1555" s="236">
        <v>114.55322038470072</v>
      </c>
      <c r="K1555" s="236">
        <v>114.55322</v>
      </c>
      <c r="L1555" s="236" t="s">
        <v>4</v>
      </c>
      <c r="M1555" s="236" t="s">
        <v>4</v>
      </c>
      <c r="N1555" s="236" t="s">
        <v>4</v>
      </c>
      <c r="O1555" s="236" t="s">
        <v>4</v>
      </c>
      <c r="P1555" s="236" t="s">
        <v>4</v>
      </c>
      <c r="Q1555" s="236" t="s">
        <v>4</v>
      </c>
      <c r="R1555" s="236" t="s">
        <v>4</v>
      </c>
      <c r="S1555" s="236" t="s">
        <v>4</v>
      </c>
      <c r="T1555" s="236" t="s">
        <v>4</v>
      </c>
      <c r="U1555" s="236" t="s">
        <v>4</v>
      </c>
      <c r="V1555" s="236" t="s">
        <v>4</v>
      </c>
      <c r="W1555" s="236" t="s">
        <v>4</v>
      </c>
      <c r="X1555" s="291">
        <v>114.55322038470072</v>
      </c>
      <c r="Y1555" s="236">
        <v>114.55322</v>
      </c>
    </row>
    <row r="1556" spans="1:25">
      <c r="A1556" s="32" t="s">
        <v>19</v>
      </c>
      <c r="B1556" s="32" t="s">
        <v>20</v>
      </c>
      <c r="C1556" s="328" t="s">
        <v>1736</v>
      </c>
      <c r="D1556" s="235">
        <v>25</v>
      </c>
      <c r="E1556" s="48" t="s">
        <v>1736</v>
      </c>
      <c r="F1556" s="48" t="s">
        <v>1696</v>
      </c>
      <c r="G1556" s="48" t="s">
        <v>1694</v>
      </c>
      <c r="H1556" s="48" t="s">
        <v>1692</v>
      </c>
      <c r="I1556" s="48" t="s">
        <v>1690</v>
      </c>
      <c r="J1556" s="236" t="s">
        <v>4</v>
      </c>
      <c r="K1556" s="236" t="s">
        <v>4</v>
      </c>
      <c r="L1556" s="236">
        <v>91.820022473846151</v>
      </c>
      <c r="M1556" s="236">
        <v>91.82002</v>
      </c>
      <c r="N1556" s="236" t="s">
        <v>4</v>
      </c>
      <c r="O1556" s="236" t="s">
        <v>4</v>
      </c>
      <c r="P1556" s="236" t="s">
        <v>4</v>
      </c>
      <c r="Q1556" s="236" t="s">
        <v>4</v>
      </c>
      <c r="R1556" s="236" t="s">
        <v>4</v>
      </c>
      <c r="S1556" s="236" t="s">
        <v>4</v>
      </c>
      <c r="T1556" s="236" t="s">
        <v>4</v>
      </c>
      <c r="U1556" s="236" t="s">
        <v>4</v>
      </c>
      <c r="V1556" s="236" t="s">
        <v>4</v>
      </c>
      <c r="W1556" s="236" t="s">
        <v>4</v>
      </c>
      <c r="X1556" s="291">
        <v>91.820022473846151</v>
      </c>
      <c r="Y1556" s="236">
        <v>91.82002</v>
      </c>
    </row>
    <row r="1557" spans="1:25">
      <c r="A1557" s="32" t="s">
        <v>23</v>
      </c>
      <c r="B1557" s="32" t="s">
        <v>20</v>
      </c>
      <c r="C1557" s="328" t="s">
        <v>1737</v>
      </c>
      <c r="D1557" s="235">
        <v>17</v>
      </c>
      <c r="E1557" s="48" t="s">
        <v>1736</v>
      </c>
      <c r="F1557" s="48" t="s">
        <v>1696</v>
      </c>
      <c r="G1557" s="48" t="s">
        <v>1694</v>
      </c>
      <c r="H1557" s="48" t="s">
        <v>1692</v>
      </c>
      <c r="I1557" s="48" t="s">
        <v>1690</v>
      </c>
      <c r="J1557" s="236">
        <v>86.956519999999998</v>
      </c>
      <c r="K1557" s="236">
        <v>86.956519999999998</v>
      </c>
      <c r="L1557" s="236" t="s">
        <v>4</v>
      </c>
      <c r="M1557" s="236" t="s">
        <v>4</v>
      </c>
      <c r="N1557" s="236" t="s">
        <v>4</v>
      </c>
      <c r="O1557" s="236" t="s">
        <v>4</v>
      </c>
      <c r="P1557" s="236" t="s">
        <v>4</v>
      </c>
      <c r="Q1557" s="236" t="s">
        <v>4</v>
      </c>
      <c r="R1557" s="236" t="s">
        <v>4</v>
      </c>
      <c r="S1557" s="236" t="s">
        <v>4</v>
      </c>
      <c r="T1557" s="236" t="s">
        <v>4</v>
      </c>
      <c r="U1557" s="236" t="s">
        <v>4</v>
      </c>
      <c r="V1557" s="236" t="s">
        <v>4</v>
      </c>
      <c r="W1557" s="236" t="s">
        <v>4</v>
      </c>
      <c r="X1557" s="291">
        <v>86.956519999999998</v>
      </c>
      <c r="Y1557" s="236">
        <v>86.956519999999998</v>
      </c>
    </row>
    <row r="1558" spans="1:25">
      <c r="A1558" s="32" t="s">
        <v>23</v>
      </c>
      <c r="B1558" s="32" t="s">
        <v>20</v>
      </c>
      <c r="C1558" s="328" t="s">
        <v>1738</v>
      </c>
      <c r="D1558" s="235">
        <v>8</v>
      </c>
      <c r="E1558" s="48" t="s">
        <v>1736</v>
      </c>
      <c r="F1558" s="48" t="s">
        <v>1696</v>
      </c>
      <c r="G1558" s="48" t="s">
        <v>1694</v>
      </c>
      <c r="H1558" s="48" t="s">
        <v>1692</v>
      </c>
      <c r="I1558" s="48" t="s">
        <v>1690</v>
      </c>
      <c r="J1558" s="236">
        <v>102.15496523076922</v>
      </c>
      <c r="K1558" s="236">
        <v>102.15497000000001</v>
      </c>
      <c r="L1558" s="236" t="s">
        <v>4</v>
      </c>
      <c r="M1558" s="236" t="s">
        <v>4</v>
      </c>
      <c r="N1558" s="236" t="s">
        <v>4</v>
      </c>
      <c r="O1558" s="236" t="s">
        <v>4</v>
      </c>
      <c r="P1558" s="236" t="s">
        <v>4</v>
      </c>
      <c r="Q1558" s="236" t="s">
        <v>4</v>
      </c>
      <c r="R1558" s="236" t="s">
        <v>4</v>
      </c>
      <c r="S1558" s="236" t="s">
        <v>4</v>
      </c>
      <c r="T1558" s="236" t="s">
        <v>4</v>
      </c>
      <c r="U1558" s="236" t="s">
        <v>4</v>
      </c>
      <c r="V1558" s="236" t="s">
        <v>4</v>
      </c>
      <c r="W1558" s="236" t="s">
        <v>4</v>
      </c>
      <c r="X1558" s="291">
        <v>102.15496523076922</v>
      </c>
      <c r="Y1558" s="236">
        <v>102.15497000000001</v>
      </c>
    </row>
    <row r="1559" spans="1:25">
      <c r="A1559" s="32" t="s">
        <v>16</v>
      </c>
      <c r="B1559" s="32" t="s">
        <v>4</v>
      </c>
      <c r="C1559" s="328" t="s">
        <v>1739</v>
      </c>
      <c r="D1559" s="235">
        <v>180</v>
      </c>
      <c r="E1559" s="48" t="s">
        <v>4</v>
      </c>
      <c r="F1559" s="48" t="s">
        <v>1739</v>
      </c>
      <c r="G1559" s="48" t="s">
        <v>1694</v>
      </c>
      <c r="H1559" s="48" t="s">
        <v>1692</v>
      </c>
      <c r="I1559" s="48" t="s">
        <v>1690</v>
      </c>
      <c r="J1559" s="236" t="s">
        <v>4</v>
      </c>
      <c r="K1559" s="236" t="s">
        <v>4</v>
      </c>
      <c r="L1559" s="236" t="s">
        <v>4</v>
      </c>
      <c r="M1559" s="236" t="s">
        <v>4</v>
      </c>
      <c r="N1559" s="236">
        <v>101.95582690850614</v>
      </c>
      <c r="O1559" s="236">
        <v>101.95583000000001</v>
      </c>
      <c r="P1559" s="236" t="s">
        <v>4</v>
      </c>
      <c r="Q1559" s="236" t="s">
        <v>4</v>
      </c>
      <c r="R1559" s="236" t="s">
        <v>4</v>
      </c>
      <c r="S1559" s="236" t="s">
        <v>4</v>
      </c>
      <c r="T1559" s="236" t="s">
        <v>4</v>
      </c>
      <c r="U1559" s="236" t="s">
        <v>4</v>
      </c>
      <c r="V1559" s="236" t="s">
        <v>4</v>
      </c>
      <c r="W1559" s="236" t="s">
        <v>4</v>
      </c>
      <c r="X1559" s="291">
        <v>101.95582690850614</v>
      </c>
      <c r="Y1559" s="236">
        <v>101.95583000000001</v>
      </c>
    </row>
    <row r="1560" spans="1:25">
      <c r="A1560" s="32" t="s">
        <v>19</v>
      </c>
      <c r="B1560" s="32" t="s">
        <v>32</v>
      </c>
      <c r="C1560" s="328" t="s">
        <v>1741</v>
      </c>
      <c r="D1560" s="235">
        <v>117</v>
      </c>
      <c r="E1560" s="48" t="s">
        <v>1741</v>
      </c>
      <c r="F1560" s="48" t="s">
        <v>1739</v>
      </c>
      <c r="G1560" s="48" t="s">
        <v>1694</v>
      </c>
      <c r="H1560" s="48" t="s">
        <v>1692</v>
      </c>
      <c r="I1560" s="48" t="s">
        <v>1690</v>
      </c>
      <c r="J1560" s="236" t="s">
        <v>4</v>
      </c>
      <c r="K1560" s="236" t="s">
        <v>4</v>
      </c>
      <c r="L1560" s="236">
        <v>103.00896447462485</v>
      </c>
      <c r="M1560" s="236">
        <v>103.00896</v>
      </c>
      <c r="N1560" s="236" t="s">
        <v>4</v>
      </c>
      <c r="O1560" s="236" t="s">
        <v>4</v>
      </c>
      <c r="P1560" s="236" t="s">
        <v>4</v>
      </c>
      <c r="Q1560" s="236" t="s">
        <v>4</v>
      </c>
      <c r="R1560" s="236" t="s">
        <v>4</v>
      </c>
      <c r="S1560" s="236" t="s">
        <v>4</v>
      </c>
      <c r="T1560" s="236" t="s">
        <v>4</v>
      </c>
      <c r="U1560" s="236" t="s">
        <v>4</v>
      </c>
      <c r="V1560" s="236" t="s">
        <v>4</v>
      </c>
      <c r="W1560" s="236" t="s">
        <v>4</v>
      </c>
      <c r="X1560" s="291">
        <v>103.00896447462485</v>
      </c>
      <c r="Y1560" s="236">
        <v>103.00896</v>
      </c>
    </row>
    <row r="1561" spans="1:25">
      <c r="A1561" s="32" t="s">
        <v>23</v>
      </c>
      <c r="B1561" s="32" t="s">
        <v>32</v>
      </c>
      <c r="C1561" s="328" t="s">
        <v>1742</v>
      </c>
      <c r="D1561" s="235">
        <v>4.8909700000000003</v>
      </c>
      <c r="E1561" s="48" t="s">
        <v>1741</v>
      </c>
      <c r="F1561" s="48" t="s">
        <v>1739</v>
      </c>
      <c r="G1561" s="48" t="s">
        <v>1694</v>
      </c>
      <c r="H1561" s="48" t="s">
        <v>1692</v>
      </c>
      <c r="I1561" s="48" t="s">
        <v>1690</v>
      </c>
      <c r="J1561" s="236">
        <v>104.29447771084337</v>
      </c>
      <c r="K1561" s="236">
        <v>104.29447999999999</v>
      </c>
      <c r="L1561" s="236" t="s">
        <v>4</v>
      </c>
      <c r="M1561" s="236" t="s">
        <v>4</v>
      </c>
      <c r="N1561" s="236" t="s">
        <v>4</v>
      </c>
      <c r="O1561" s="236" t="s">
        <v>4</v>
      </c>
      <c r="P1561" s="236" t="s">
        <v>4</v>
      </c>
      <c r="Q1561" s="236" t="s">
        <v>4</v>
      </c>
      <c r="R1561" s="236" t="s">
        <v>4</v>
      </c>
      <c r="S1561" s="236" t="s">
        <v>4</v>
      </c>
      <c r="T1561" s="236" t="s">
        <v>4</v>
      </c>
      <c r="U1561" s="236" t="s">
        <v>4</v>
      </c>
      <c r="V1561" s="236" t="s">
        <v>4</v>
      </c>
      <c r="W1561" s="236" t="s">
        <v>4</v>
      </c>
      <c r="X1561" s="291">
        <v>104.29447771084337</v>
      </c>
      <c r="Y1561" s="236">
        <v>104.29447999999999</v>
      </c>
    </row>
    <row r="1562" spans="1:25">
      <c r="A1562" s="32" t="s">
        <v>23</v>
      </c>
      <c r="B1562" s="32" t="s">
        <v>32</v>
      </c>
      <c r="C1562" s="328" t="s">
        <v>1743</v>
      </c>
      <c r="D1562" s="235">
        <v>4.8909700000000003</v>
      </c>
      <c r="E1562" s="48" t="s">
        <v>1741</v>
      </c>
      <c r="F1562" s="48" t="s">
        <v>1739</v>
      </c>
      <c r="G1562" s="48" t="s">
        <v>1694</v>
      </c>
      <c r="H1562" s="48" t="s">
        <v>1692</v>
      </c>
      <c r="I1562" s="48" t="s">
        <v>1690</v>
      </c>
      <c r="J1562" s="236">
        <v>107.55754832180276</v>
      </c>
      <c r="K1562" s="236">
        <v>107.55755000000001</v>
      </c>
      <c r="L1562" s="236" t="s">
        <v>4</v>
      </c>
      <c r="M1562" s="236" t="s">
        <v>4</v>
      </c>
      <c r="N1562" s="236" t="s">
        <v>4</v>
      </c>
      <c r="O1562" s="236" t="s">
        <v>4</v>
      </c>
      <c r="P1562" s="236" t="s">
        <v>4</v>
      </c>
      <c r="Q1562" s="236" t="s">
        <v>4</v>
      </c>
      <c r="R1562" s="236" t="s">
        <v>4</v>
      </c>
      <c r="S1562" s="236" t="s">
        <v>4</v>
      </c>
      <c r="T1562" s="236" t="s">
        <v>4</v>
      </c>
      <c r="U1562" s="236" t="s">
        <v>4</v>
      </c>
      <c r="V1562" s="236" t="s">
        <v>4</v>
      </c>
      <c r="W1562" s="236" t="s">
        <v>4</v>
      </c>
      <c r="X1562" s="291">
        <v>107.55754832180276</v>
      </c>
      <c r="Y1562" s="236">
        <v>107.55755000000001</v>
      </c>
    </row>
    <row r="1563" spans="1:25">
      <c r="A1563" s="32" t="s">
        <v>23</v>
      </c>
      <c r="B1563" s="32" t="s">
        <v>32</v>
      </c>
      <c r="C1563" s="328" t="s">
        <v>1744</v>
      </c>
      <c r="D1563" s="235">
        <v>4.8909700000000003</v>
      </c>
      <c r="E1563" s="48" t="s">
        <v>1741</v>
      </c>
      <c r="F1563" s="48" t="s">
        <v>1739</v>
      </c>
      <c r="G1563" s="48" t="s">
        <v>1694</v>
      </c>
      <c r="H1563" s="48" t="s">
        <v>1692</v>
      </c>
      <c r="I1563" s="48" t="s">
        <v>1690</v>
      </c>
      <c r="J1563" s="236">
        <v>97.436764910652883</v>
      </c>
      <c r="K1563" s="236">
        <v>97.436760000000007</v>
      </c>
      <c r="L1563" s="236" t="s">
        <v>4</v>
      </c>
      <c r="M1563" s="236" t="s">
        <v>4</v>
      </c>
      <c r="N1563" s="236" t="s">
        <v>4</v>
      </c>
      <c r="O1563" s="236" t="s">
        <v>4</v>
      </c>
      <c r="P1563" s="236" t="s">
        <v>4</v>
      </c>
      <c r="Q1563" s="236" t="s">
        <v>4</v>
      </c>
      <c r="R1563" s="236" t="s">
        <v>4</v>
      </c>
      <c r="S1563" s="236" t="s">
        <v>4</v>
      </c>
      <c r="T1563" s="236" t="s">
        <v>4</v>
      </c>
      <c r="U1563" s="236" t="s">
        <v>4</v>
      </c>
      <c r="V1563" s="236" t="s">
        <v>4</v>
      </c>
      <c r="W1563" s="236" t="s">
        <v>4</v>
      </c>
      <c r="X1563" s="291">
        <v>97.436764910652883</v>
      </c>
      <c r="Y1563" s="236">
        <v>97.436760000000007</v>
      </c>
    </row>
    <row r="1564" spans="1:25">
      <c r="A1564" s="32" t="s">
        <v>19</v>
      </c>
      <c r="B1564" s="32" t="s">
        <v>32</v>
      </c>
      <c r="C1564" s="328" t="s">
        <v>1745</v>
      </c>
      <c r="D1564" s="235">
        <v>63</v>
      </c>
      <c r="E1564" s="48" t="s">
        <v>1745</v>
      </c>
      <c r="F1564" s="48" t="s">
        <v>1739</v>
      </c>
      <c r="G1564" s="48" t="s">
        <v>1694</v>
      </c>
      <c r="H1564" s="48" t="s">
        <v>1692</v>
      </c>
      <c r="I1564" s="48" t="s">
        <v>1690</v>
      </c>
      <c r="J1564" s="236" t="s">
        <v>4</v>
      </c>
      <c r="K1564" s="236" t="s">
        <v>4</v>
      </c>
      <c r="L1564" s="236">
        <v>100</v>
      </c>
      <c r="M1564" s="236">
        <v>100</v>
      </c>
      <c r="N1564" s="236" t="s">
        <v>4</v>
      </c>
      <c r="O1564" s="236" t="s">
        <v>4</v>
      </c>
      <c r="P1564" s="236" t="s">
        <v>4</v>
      </c>
      <c r="Q1564" s="236" t="s">
        <v>4</v>
      </c>
      <c r="R1564" s="236" t="s">
        <v>4</v>
      </c>
      <c r="S1564" s="236" t="s">
        <v>4</v>
      </c>
      <c r="T1564" s="236" t="s">
        <v>4</v>
      </c>
      <c r="U1564" s="236" t="s">
        <v>4</v>
      </c>
      <c r="V1564" s="236" t="s">
        <v>4</v>
      </c>
      <c r="W1564" s="236" t="s">
        <v>4</v>
      </c>
      <c r="X1564" s="291">
        <v>100</v>
      </c>
      <c r="Y1564" s="236">
        <v>100</v>
      </c>
    </row>
    <row r="1565" spans="1:25">
      <c r="A1565" s="32" t="s">
        <v>23</v>
      </c>
      <c r="B1565" s="32" t="s">
        <v>32</v>
      </c>
      <c r="C1565" s="328" t="s">
        <v>1746</v>
      </c>
      <c r="D1565" s="235">
        <v>7.9372499999999997</v>
      </c>
      <c r="E1565" s="48" t="s">
        <v>1745</v>
      </c>
      <c r="F1565" s="48" t="s">
        <v>1739</v>
      </c>
      <c r="G1565" s="48" t="s">
        <v>1694</v>
      </c>
      <c r="H1565" s="48" t="s">
        <v>1692</v>
      </c>
      <c r="I1565" s="48" t="s">
        <v>1690</v>
      </c>
      <c r="J1565" s="236">
        <v>100</v>
      </c>
      <c r="K1565" s="236">
        <v>100</v>
      </c>
      <c r="L1565" s="236" t="s">
        <v>4</v>
      </c>
      <c r="M1565" s="236" t="s">
        <v>4</v>
      </c>
      <c r="N1565" s="236" t="s">
        <v>4</v>
      </c>
      <c r="O1565" s="236" t="s">
        <v>4</v>
      </c>
      <c r="P1565" s="236" t="s">
        <v>4</v>
      </c>
      <c r="Q1565" s="236" t="s">
        <v>4</v>
      </c>
      <c r="R1565" s="236" t="s">
        <v>4</v>
      </c>
      <c r="S1565" s="236" t="s">
        <v>4</v>
      </c>
      <c r="T1565" s="236" t="s">
        <v>4</v>
      </c>
      <c r="U1565" s="236" t="s">
        <v>4</v>
      </c>
      <c r="V1565" s="236" t="s">
        <v>4</v>
      </c>
      <c r="W1565" s="236" t="s">
        <v>4</v>
      </c>
      <c r="X1565" s="291">
        <v>100</v>
      </c>
      <c r="Y1565" s="236">
        <v>100</v>
      </c>
    </row>
    <row r="1566" spans="1:25">
      <c r="A1566" s="32" t="s">
        <v>23</v>
      </c>
      <c r="B1566" s="32" t="s">
        <v>32</v>
      </c>
      <c r="C1566" s="328" t="s">
        <v>1747</v>
      </c>
      <c r="D1566" s="235">
        <v>7.9372499999999997</v>
      </c>
      <c r="E1566" s="48" t="s">
        <v>1745</v>
      </c>
      <c r="F1566" s="48" t="s">
        <v>1739</v>
      </c>
      <c r="G1566" s="48" t="s">
        <v>1694</v>
      </c>
      <c r="H1566" s="48" t="s">
        <v>1692</v>
      </c>
      <c r="I1566" s="48" t="s">
        <v>1690</v>
      </c>
      <c r="J1566" s="236">
        <v>100</v>
      </c>
      <c r="K1566" s="236">
        <v>100</v>
      </c>
      <c r="L1566" s="236" t="s">
        <v>4</v>
      </c>
      <c r="M1566" s="236" t="s">
        <v>4</v>
      </c>
      <c r="N1566" s="236" t="s">
        <v>4</v>
      </c>
      <c r="O1566" s="236" t="s">
        <v>4</v>
      </c>
      <c r="P1566" s="236" t="s">
        <v>4</v>
      </c>
      <c r="Q1566" s="236" t="s">
        <v>4</v>
      </c>
      <c r="R1566" s="236" t="s">
        <v>4</v>
      </c>
      <c r="S1566" s="236" t="s">
        <v>4</v>
      </c>
      <c r="T1566" s="236" t="s">
        <v>4</v>
      </c>
      <c r="U1566" s="236" t="s">
        <v>4</v>
      </c>
      <c r="V1566" s="236" t="s">
        <v>4</v>
      </c>
      <c r="W1566" s="236" t="s">
        <v>4</v>
      </c>
      <c r="X1566" s="291">
        <v>100</v>
      </c>
      <c r="Y1566" s="236">
        <v>100</v>
      </c>
    </row>
    <row r="1567" spans="1:25">
      <c r="A1567" s="32" t="s">
        <v>16</v>
      </c>
      <c r="B1567" s="32" t="s">
        <v>4</v>
      </c>
      <c r="C1567" s="328" t="s">
        <v>1748</v>
      </c>
      <c r="D1567" s="235">
        <v>108</v>
      </c>
      <c r="E1567" s="48" t="s">
        <v>4</v>
      </c>
      <c r="F1567" s="48" t="s">
        <v>1748</v>
      </c>
      <c r="G1567" s="48" t="s">
        <v>1694</v>
      </c>
      <c r="H1567" s="48" t="s">
        <v>1692</v>
      </c>
      <c r="I1567" s="48" t="s">
        <v>1690</v>
      </c>
      <c r="J1567" s="236" t="s">
        <v>4</v>
      </c>
      <c r="K1567" s="236" t="s">
        <v>4</v>
      </c>
      <c r="L1567" s="236" t="s">
        <v>4</v>
      </c>
      <c r="M1567" s="236" t="s">
        <v>4</v>
      </c>
      <c r="N1567" s="236">
        <v>105.51285145166976</v>
      </c>
      <c r="O1567" s="236">
        <v>105.51285</v>
      </c>
      <c r="P1567" s="236" t="s">
        <v>4</v>
      </c>
      <c r="Q1567" s="236" t="s">
        <v>4</v>
      </c>
      <c r="R1567" s="236" t="s">
        <v>4</v>
      </c>
      <c r="S1567" s="236" t="s">
        <v>4</v>
      </c>
      <c r="T1567" s="236" t="s">
        <v>4</v>
      </c>
      <c r="U1567" s="236" t="s">
        <v>4</v>
      </c>
      <c r="V1567" s="236" t="s">
        <v>4</v>
      </c>
      <c r="W1567" s="236" t="s">
        <v>4</v>
      </c>
      <c r="X1567" s="291">
        <v>105.51285145166976</v>
      </c>
      <c r="Y1567" s="236">
        <v>105.51285</v>
      </c>
    </row>
    <row r="1568" spans="1:25">
      <c r="A1568" s="32" t="s">
        <v>19</v>
      </c>
      <c r="B1568" s="32" t="s">
        <v>20</v>
      </c>
      <c r="C1568" s="328" t="s">
        <v>1750</v>
      </c>
      <c r="D1568" s="235">
        <v>108</v>
      </c>
      <c r="E1568" s="48" t="s">
        <v>1750</v>
      </c>
      <c r="F1568" s="48" t="s">
        <v>1748</v>
      </c>
      <c r="G1568" s="48" t="s">
        <v>1694</v>
      </c>
      <c r="H1568" s="48" t="s">
        <v>1692</v>
      </c>
      <c r="I1568" s="48" t="s">
        <v>1690</v>
      </c>
      <c r="J1568" s="236" t="s">
        <v>4</v>
      </c>
      <c r="K1568" s="236" t="s">
        <v>4</v>
      </c>
      <c r="L1568" s="236">
        <v>105.51285145166976</v>
      </c>
      <c r="M1568" s="236">
        <v>105.51285</v>
      </c>
      <c r="N1568" s="236" t="s">
        <v>4</v>
      </c>
      <c r="O1568" s="236" t="s">
        <v>4</v>
      </c>
      <c r="P1568" s="236" t="s">
        <v>4</v>
      </c>
      <c r="Q1568" s="236" t="s">
        <v>4</v>
      </c>
      <c r="R1568" s="236" t="s">
        <v>4</v>
      </c>
      <c r="S1568" s="236" t="s">
        <v>4</v>
      </c>
      <c r="T1568" s="236" t="s">
        <v>4</v>
      </c>
      <c r="U1568" s="236" t="s">
        <v>4</v>
      </c>
      <c r="V1568" s="236" t="s">
        <v>4</v>
      </c>
      <c r="W1568" s="236" t="s">
        <v>4</v>
      </c>
      <c r="X1568" s="291">
        <v>105.51285145166976</v>
      </c>
      <c r="Y1568" s="236">
        <v>105.51285</v>
      </c>
    </row>
    <row r="1569" spans="1:25">
      <c r="A1569" s="32" t="s">
        <v>23</v>
      </c>
      <c r="B1569" s="32" t="s">
        <v>20</v>
      </c>
      <c r="C1569" s="328" t="s">
        <v>1751</v>
      </c>
      <c r="D1569" s="235">
        <v>42</v>
      </c>
      <c r="E1569" s="48" t="s">
        <v>1750</v>
      </c>
      <c r="F1569" s="48" t="s">
        <v>1748</v>
      </c>
      <c r="G1569" s="48" t="s">
        <v>1694</v>
      </c>
      <c r="H1569" s="48" t="s">
        <v>1692</v>
      </c>
      <c r="I1569" s="48" t="s">
        <v>1690</v>
      </c>
      <c r="J1569" s="236">
        <v>110.69308878469653</v>
      </c>
      <c r="K1569" s="236">
        <v>110.69309</v>
      </c>
      <c r="L1569" s="236" t="s">
        <v>4</v>
      </c>
      <c r="M1569" s="236" t="s">
        <v>4</v>
      </c>
      <c r="N1569" s="236" t="s">
        <v>4</v>
      </c>
      <c r="O1569" s="236" t="s">
        <v>4</v>
      </c>
      <c r="P1569" s="236" t="s">
        <v>4</v>
      </c>
      <c r="Q1569" s="236" t="s">
        <v>4</v>
      </c>
      <c r="R1569" s="236" t="s">
        <v>4</v>
      </c>
      <c r="S1569" s="236" t="s">
        <v>4</v>
      </c>
      <c r="T1569" s="236" t="s">
        <v>4</v>
      </c>
      <c r="U1569" s="236" t="s">
        <v>4</v>
      </c>
      <c r="V1569" s="236" t="s">
        <v>4</v>
      </c>
      <c r="W1569" s="236" t="s">
        <v>4</v>
      </c>
      <c r="X1569" s="291">
        <v>110.69308878469653</v>
      </c>
      <c r="Y1569" s="236">
        <v>110.69309</v>
      </c>
    </row>
    <row r="1570" spans="1:25">
      <c r="A1570" s="32" t="s">
        <v>23</v>
      </c>
      <c r="B1570" s="32" t="s">
        <v>20</v>
      </c>
      <c r="C1570" s="328" t="s">
        <v>1752</v>
      </c>
      <c r="D1570" s="235">
        <v>42</v>
      </c>
      <c r="E1570" s="48" t="s">
        <v>1750</v>
      </c>
      <c r="F1570" s="48" t="s">
        <v>1748</v>
      </c>
      <c r="G1570" s="48" t="s">
        <v>1694</v>
      </c>
      <c r="H1570" s="48" t="s">
        <v>1692</v>
      </c>
      <c r="I1570" s="48" t="s">
        <v>1690</v>
      </c>
      <c r="J1570" s="236">
        <v>100.07432161483528</v>
      </c>
      <c r="K1570" s="236">
        <v>100.07432</v>
      </c>
      <c r="L1570" s="236" t="s">
        <v>4</v>
      </c>
      <c r="M1570" s="236" t="s">
        <v>4</v>
      </c>
      <c r="N1570" s="236" t="s">
        <v>4</v>
      </c>
      <c r="O1570" s="236" t="s">
        <v>4</v>
      </c>
      <c r="P1570" s="236" t="s">
        <v>4</v>
      </c>
      <c r="Q1570" s="236" t="s">
        <v>4</v>
      </c>
      <c r="R1570" s="236" t="s">
        <v>4</v>
      </c>
      <c r="S1570" s="236" t="s">
        <v>4</v>
      </c>
      <c r="T1570" s="236" t="s">
        <v>4</v>
      </c>
      <c r="U1570" s="236" t="s">
        <v>4</v>
      </c>
      <c r="V1570" s="236" t="s">
        <v>4</v>
      </c>
      <c r="W1570" s="236" t="s">
        <v>4</v>
      </c>
      <c r="X1570" s="291">
        <v>100.07432161483528</v>
      </c>
      <c r="Y1570" s="236">
        <v>100.07432</v>
      </c>
    </row>
    <row r="1571" spans="1:25">
      <c r="A1571" s="32" t="s">
        <v>23</v>
      </c>
      <c r="B1571" s="32" t="s">
        <v>20</v>
      </c>
      <c r="C1571" s="328" t="s">
        <v>1753</v>
      </c>
      <c r="D1571" s="235">
        <v>14</v>
      </c>
      <c r="E1571" s="48" t="s">
        <v>1750</v>
      </c>
      <c r="F1571" s="48" t="s">
        <v>1748</v>
      </c>
      <c r="G1571" s="48" t="s">
        <v>1694</v>
      </c>
      <c r="H1571" s="48" t="s">
        <v>1692</v>
      </c>
      <c r="I1571" s="48" t="s">
        <v>1690</v>
      </c>
      <c r="J1571" s="236">
        <v>110.22548</v>
      </c>
      <c r="K1571" s="236">
        <v>110.22548</v>
      </c>
      <c r="L1571" s="236" t="s">
        <v>4</v>
      </c>
      <c r="M1571" s="236" t="s">
        <v>4</v>
      </c>
      <c r="N1571" s="236" t="s">
        <v>4</v>
      </c>
      <c r="O1571" s="236" t="s">
        <v>4</v>
      </c>
      <c r="P1571" s="236" t="s">
        <v>4</v>
      </c>
      <c r="Q1571" s="236" t="s">
        <v>4</v>
      </c>
      <c r="R1571" s="236" t="s">
        <v>4</v>
      </c>
      <c r="S1571" s="236" t="s">
        <v>4</v>
      </c>
      <c r="T1571" s="236" t="s">
        <v>4</v>
      </c>
      <c r="U1571" s="236" t="s">
        <v>4</v>
      </c>
      <c r="V1571" s="236" t="s">
        <v>4</v>
      </c>
      <c r="W1571" s="236" t="s">
        <v>4</v>
      </c>
      <c r="X1571" s="291">
        <v>110.22548</v>
      </c>
      <c r="Y1571" s="236">
        <v>110.22548</v>
      </c>
    </row>
    <row r="1572" spans="1:25">
      <c r="A1572" s="32" t="s">
        <v>23</v>
      </c>
      <c r="B1572" s="32" t="s">
        <v>20</v>
      </c>
      <c r="C1572" s="328" t="s">
        <v>1754</v>
      </c>
      <c r="D1572" s="235">
        <v>10</v>
      </c>
      <c r="E1572" s="48" t="s">
        <v>1750</v>
      </c>
      <c r="F1572" s="48" t="s">
        <v>1748</v>
      </c>
      <c r="G1572" s="48" t="s">
        <v>1694</v>
      </c>
      <c r="H1572" s="48" t="s">
        <v>1692</v>
      </c>
      <c r="I1572" s="48" t="s">
        <v>1690</v>
      </c>
      <c r="J1572" s="236">
        <v>100</v>
      </c>
      <c r="K1572" s="236">
        <v>100</v>
      </c>
      <c r="L1572" s="236" t="s">
        <v>4</v>
      </c>
      <c r="M1572" s="236" t="s">
        <v>4</v>
      </c>
      <c r="N1572" s="236" t="s">
        <v>4</v>
      </c>
      <c r="O1572" s="236" t="s">
        <v>4</v>
      </c>
      <c r="P1572" s="236" t="s">
        <v>4</v>
      </c>
      <c r="Q1572" s="236" t="s">
        <v>4</v>
      </c>
      <c r="R1572" s="236" t="s">
        <v>4</v>
      </c>
      <c r="S1572" s="236" t="s">
        <v>4</v>
      </c>
      <c r="T1572" s="236" t="s">
        <v>4</v>
      </c>
      <c r="U1572" s="236" t="s">
        <v>4</v>
      </c>
      <c r="V1572" s="236" t="s">
        <v>4</v>
      </c>
      <c r="W1572" s="236" t="s">
        <v>4</v>
      </c>
      <c r="X1572" s="291">
        <v>100</v>
      </c>
      <c r="Y1572" s="236">
        <v>100</v>
      </c>
    </row>
    <row r="1573" spans="1:25">
      <c r="A1573" s="32" t="s">
        <v>16</v>
      </c>
      <c r="B1573" s="32" t="s">
        <v>4</v>
      </c>
      <c r="C1573" s="328" t="s">
        <v>1755</v>
      </c>
      <c r="D1573" s="235">
        <v>334</v>
      </c>
      <c r="E1573" s="48" t="s">
        <v>4</v>
      </c>
      <c r="F1573" s="48" t="s">
        <v>1755</v>
      </c>
      <c r="G1573" s="48" t="s">
        <v>1694</v>
      </c>
      <c r="H1573" s="48" t="s">
        <v>1692</v>
      </c>
      <c r="I1573" s="48" t="s">
        <v>1690</v>
      </c>
      <c r="J1573" s="236" t="s">
        <v>4</v>
      </c>
      <c r="K1573" s="236" t="s">
        <v>4</v>
      </c>
      <c r="L1573" s="236" t="s">
        <v>4</v>
      </c>
      <c r="M1573" s="236" t="s">
        <v>4</v>
      </c>
      <c r="N1573" s="236">
        <v>127.32747960769225</v>
      </c>
      <c r="O1573" s="236">
        <v>127.32747999999999</v>
      </c>
      <c r="P1573" s="236" t="s">
        <v>4</v>
      </c>
      <c r="Q1573" s="236" t="s">
        <v>4</v>
      </c>
      <c r="R1573" s="236" t="s">
        <v>4</v>
      </c>
      <c r="S1573" s="236" t="s">
        <v>4</v>
      </c>
      <c r="T1573" s="236" t="s">
        <v>4</v>
      </c>
      <c r="U1573" s="236" t="s">
        <v>4</v>
      </c>
      <c r="V1573" s="236" t="s">
        <v>4</v>
      </c>
      <c r="W1573" s="236" t="s">
        <v>4</v>
      </c>
      <c r="X1573" s="291">
        <v>127.32747960769225</v>
      </c>
      <c r="Y1573" s="236">
        <v>127.32747999999999</v>
      </c>
    </row>
    <row r="1574" spans="1:25">
      <c r="A1574" s="32" t="s">
        <v>19</v>
      </c>
      <c r="B1574" s="32" t="s">
        <v>32</v>
      </c>
      <c r="C1574" s="328" t="s">
        <v>1757</v>
      </c>
      <c r="D1574" s="235">
        <v>334</v>
      </c>
      <c r="E1574" s="48" t="s">
        <v>1757</v>
      </c>
      <c r="F1574" s="48" t="s">
        <v>1755</v>
      </c>
      <c r="G1574" s="48" t="s">
        <v>1694</v>
      </c>
      <c r="H1574" s="48" t="s">
        <v>1692</v>
      </c>
      <c r="I1574" s="48" t="s">
        <v>1690</v>
      </c>
      <c r="J1574" s="236" t="s">
        <v>4</v>
      </c>
      <c r="K1574" s="236" t="s">
        <v>4</v>
      </c>
      <c r="L1574" s="236">
        <v>127.32747960769225</v>
      </c>
      <c r="M1574" s="236">
        <v>127.32747999999999</v>
      </c>
      <c r="N1574" s="236" t="s">
        <v>4</v>
      </c>
      <c r="O1574" s="236" t="s">
        <v>4</v>
      </c>
      <c r="P1574" s="236" t="s">
        <v>4</v>
      </c>
      <c r="Q1574" s="236" t="s">
        <v>4</v>
      </c>
      <c r="R1574" s="236" t="s">
        <v>4</v>
      </c>
      <c r="S1574" s="236" t="s">
        <v>4</v>
      </c>
      <c r="T1574" s="236" t="s">
        <v>4</v>
      </c>
      <c r="U1574" s="236" t="s">
        <v>4</v>
      </c>
      <c r="V1574" s="236" t="s">
        <v>4</v>
      </c>
      <c r="W1574" s="236" t="s">
        <v>4</v>
      </c>
      <c r="X1574" s="291">
        <v>127.32747960769225</v>
      </c>
      <c r="Y1574" s="236">
        <v>127.32747999999999</v>
      </c>
    </row>
    <row r="1575" spans="1:25">
      <c r="A1575" s="32" t="s">
        <v>23</v>
      </c>
      <c r="B1575" s="32" t="s">
        <v>32</v>
      </c>
      <c r="C1575" s="328" t="s">
        <v>1758</v>
      </c>
      <c r="D1575" s="235">
        <v>6.9382299999999999</v>
      </c>
      <c r="E1575" s="48" t="s">
        <v>1757</v>
      </c>
      <c r="F1575" s="48" t="s">
        <v>1755</v>
      </c>
      <c r="G1575" s="48" t="s">
        <v>1694</v>
      </c>
      <c r="H1575" s="48" t="s">
        <v>1692</v>
      </c>
      <c r="I1575" s="48" t="s">
        <v>1690</v>
      </c>
      <c r="J1575" s="236">
        <v>108.42629305692284</v>
      </c>
      <c r="K1575" s="236">
        <v>108.42628999999999</v>
      </c>
      <c r="L1575" s="236" t="s">
        <v>4</v>
      </c>
      <c r="M1575" s="236" t="s">
        <v>4</v>
      </c>
      <c r="N1575" s="236" t="s">
        <v>4</v>
      </c>
      <c r="O1575" s="236" t="s">
        <v>4</v>
      </c>
      <c r="P1575" s="236" t="s">
        <v>4</v>
      </c>
      <c r="Q1575" s="236" t="s">
        <v>4</v>
      </c>
      <c r="R1575" s="236" t="s">
        <v>4</v>
      </c>
      <c r="S1575" s="236" t="s">
        <v>4</v>
      </c>
      <c r="T1575" s="236" t="s">
        <v>4</v>
      </c>
      <c r="U1575" s="236" t="s">
        <v>4</v>
      </c>
      <c r="V1575" s="236" t="s">
        <v>4</v>
      </c>
      <c r="W1575" s="236" t="s">
        <v>4</v>
      </c>
      <c r="X1575" s="291">
        <v>108.42629305692284</v>
      </c>
      <c r="Y1575" s="236">
        <v>108.42628999999999</v>
      </c>
    </row>
    <row r="1576" spans="1:25">
      <c r="A1576" s="32" t="s">
        <v>23</v>
      </c>
      <c r="B1576" s="32" t="s">
        <v>32</v>
      </c>
      <c r="C1576" s="328" t="s">
        <v>1759</v>
      </c>
      <c r="D1576" s="235">
        <v>6.9382299999999999</v>
      </c>
      <c r="E1576" s="48" t="s">
        <v>1757</v>
      </c>
      <c r="F1576" s="48" t="s">
        <v>1755</v>
      </c>
      <c r="G1576" s="48" t="s">
        <v>1694</v>
      </c>
      <c r="H1576" s="48" t="s">
        <v>1692</v>
      </c>
      <c r="I1576" s="48" t="s">
        <v>1690</v>
      </c>
      <c r="J1576" s="236">
        <v>164.59159445963604</v>
      </c>
      <c r="K1576" s="236">
        <v>164.59159</v>
      </c>
      <c r="L1576" s="236" t="s">
        <v>4</v>
      </c>
      <c r="M1576" s="236" t="s">
        <v>4</v>
      </c>
      <c r="N1576" s="236" t="s">
        <v>4</v>
      </c>
      <c r="O1576" s="236" t="s">
        <v>4</v>
      </c>
      <c r="P1576" s="236" t="s">
        <v>4</v>
      </c>
      <c r="Q1576" s="236" t="s">
        <v>4</v>
      </c>
      <c r="R1576" s="236" t="s">
        <v>4</v>
      </c>
      <c r="S1576" s="236" t="s">
        <v>4</v>
      </c>
      <c r="T1576" s="236" t="s">
        <v>4</v>
      </c>
      <c r="U1576" s="236" t="s">
        <v>4</v>
      </c>
      <c r="V1576" s="236" t="s">
        <v>4</v>
      </c>
      <c r="W1576" s="236" t="s">
        <v>4</v>
      </c>
      <c r="X1576" s="291">
        <v>164.59159445963604</v>
      </c>
      <c r="Y1576" s="236">
        <v>164.59159</v>
      </c>
    </row>
    <row r="1577" spans="1:25">
      <c r="A1577" s="32" t="s">
        <v>23</v>
      </c>
      <c r="B1577" s="32" t="s">
        <v>32</v>
      </c>
      <c r="C1577" s="328" t="s">
        <v>1760</v>
      </c>
      <c r="D1577" s="235">
        <v>6.9382299999999999</v>
      </c>
      <c r="E1577" s="48" t="s">
        <v>1757</v>
      </c>
      <c r="F1577" s="48" t="s">
        <v>1755</v>
      </c>
      <c r="G1577" s="48" t="s">
        <v>1694</v>
      </c>
      <c r="H1577" s="48" t="s">
        <v>1692</v>
      </c>
      <c r="I1577" s="48" t="s">
        <v>1690</v>
      </c>
      <c r="J1577" s="236">
        <v>115.67091337949084</v>
      </c>
      <c r="K1577" s="236">
        <v>115.67091000000001</v>
      </c>
      <c r="L1577" s="236" t="s">
        <v>4</v>
      </c>
      <c r="M1577" s="236" t="s">
        <v>4</v>
      </c>
      <c r="N1577" s="236" t="s">
        <v>4</v>
      </c>
      <c r="O1577" s="236" t="s">
        <v>4</v>
      </c>
      <c r="P1577" s="236" t="s">
        <v>4</v>
      </c>
      <c r="Q1577" s="236" t="s">
        <v>4</v>
      </c>
      <c r="R1577" s="236" t="s">
        <v>4</v>
      </c>
      <c r="S1577" s="236" t="s">
        <v>4</v>
      </c>
      <c r="T1577" s="236" t="s">
        <v>4</v>
      </c>
      <c r="U1577" s="236" t="s">
        <v>4</v>
      </c>
      <c r="V1577" s="236" t="s">
        <v>4</v>
      </c>
      <c r="W1577" s="236" t="s">
        <v>4</v>
      </c>
      <c r="X1577" s="291">
        <v>115.67091337949084</v>
      </c>
      <c r="Y1577" s="236">
        <v>115.67091000000001</v>
      </c>
    </row>
    <row r="1578" spans="1:25">
      <c r="A1578" s="32" t="s">
        <v>10</v>
      </c>
      <c r="B1578" s="32" t="s">
        <v>4</v>
      </c>
      <c r="C1578" s="328" t="s">
        <v>1761</v>
      </c>
      <c r="D1578" s="235">
        <v>44</v>
      </c>
      <c r="E1578" s="48" t="s">
        <v>4</v>
      </c>
      <c r="F1578" s="48" t="s">
        <v>4</v>
      </c>
      <c r="G1578" s="48" t="s">
        <v>4</v>
      </c>
      <c r="H1578" s="48" t="s">
        <v>1761</v>
      </c>
      <c r="I1578" s="48" t="s">
        <v>1690</v>
      </c>
      <c r="J1578" s="236" t="s">
        <v>4</v>
      </c>
      <c r="K1578" s="236" t="s">
        <v>4</v>
      </c>
      <c r="L1578" s="236" t="s">
        <v>4</v>
      </c>
      <c r="M1578" s="236" t="s">
        <v>4</v>
      </c>
      <c r="N1578" s="236" t="s">
        <v>4</v>
      </c>
      <c r="O1578" s="236" t="s">
        <v>4</v>
      </c>
      <c r="P1578" s="236" t="s">
        <v>4</v>
      </c>
      <c r="Q1578" s="236" t="s">
        <v>4</v>
      </c>
      <c r="R1578" s="236">
        <v>78.990370514946903</v>
      </c>
      <c r="S1578" s="236">
        <v>78.990369999999999</v>
      </c>
      <c r="T1578" s="236" t="s">
        <v>4</v>
      </c>
      <c r="U1578" s="236" t="s">
        <v>4</v>
      </c>
      <c r="V1578" s="236" t="s">
        <v>4</v>
      </c>
      <c r="W1578" s="236" t="s">
        <v>4</v>
      </c>
      <c r="X1578" s="291">
        <v>78.990370514946903</v>
      </c>
      <c r="Y1578" s="236">
        <v>78.990369999999999</v>
      </c>
    </row>
    <row r="1579" spans="1:25">
      <c r="A1579" s="32" t="s">
        <v>13</v>
      </c>
      <c r="B1579" s="32" t="s">
        <v>4</v>
      </c>
      <c r="C1579" s="328" t="s">
        <v>1763</v>
      </c>
      <c r="D1579" s="235">
        <v>44</v>
      </c>
      <c r="E1579" s="48" t="s">
        <v>4</v>
      </c>
      <c r="F1579" s="48" t="s">
        <v>4</v>
      </c>
      <c r="G1579" s="48" t="s">
        <v>1763</v>
      </c>
      <c r="H1579" s="48" t="s">
        <v>1761</v>
      </c>
      <c r="I1579" s="48" t="s">
        <v>1690</v>
      </c>
      <c r="J1579" s="236" t="s">
        <v>4</v>
      </c>
      <c r="K1579" s="236" t="s">
        <v>4</v>
      </c>
      <c r="L1579" s="236" t="s">
        <v>4</v>
      </c>
      <c r="M1579" s="236" t="s">
        <v>4</v>
      </c>
      <c r="N1579" s="236" t="s">
        <v>4</v>
      </c>
      <c r="O1579" s="236" t="s">
        <v>4</v>
      </c>
      <c r="P1579" s="236">
        <v>78.990370514946903</v>
      </c>
      <c r="Q1579" s="236">
        <v>78.990369999999999</v>
      </c>
      <c r="R1579" s="236" t="s">
        <v>4</v>
      </c>
      <c r="S1579" s="236" t="s">
        <v>4</v>
      </c>
      <c r="T1579" s="236" t="s">
        <v>4</v>
      </c>
      <c r="U1579" s="236" t="s">
        <v>4</v>
      </c>
      <c r="V1579" s="236" t="s">
        <v>4</v>
      </c>
      <c r="W1579" s="236" t="s">
        <v>4</v>
      </c>
      <c r="X1579" s="291">
        <v>78.990370514946903</v>
      </c>
      <c r="Y1579" s="236">
        <v>78.990369999999999</v>
      </c>
    </row>
    <row r="1580" spans="1:25">
      <c r="A1580" s="32" t="s">
        <v>16</v>
      </c>
      <c r="B1580" s="32" t="s">
        <v>4</v>
      </c>
      <c r="C1580" s="328" t="s">
        <v>1764</v>
      </c>
      <c r="D1580" s="235">
        <v>44</v>
      </c>
      <c r="E1580" s="48" t="s">
        <v>4</v>
      </c>
      <c r="F1580" s="48" t="s">
        <v>1764</v>
      </c>
      <c r="G1580" s="48" t="s">
        <v>1763</v>
      </c>
      <c r="H1580" s="48" t="s">
        <v>1761</v>
      </c>
      <c r="I1580" s="48" t="s">
        <v>1690</v>
      </c>
      <c r="J1580" s="236" t="s">
        <v>4</v>
      </c>
      <c r="K1580" s="236" t="s">
        <v>4</v>
      </c>
      <c r="L1580" s="236" t="s">
        <v>4</v>
      </c>
      <c r="M1580" s="236" t="s">
        <v>4</v>
      </c>
      <c r="N1580" s="236">
        <v>78.990370514946903</v>
      </c>
      <c r="O1580" s="236">
        <v>78.990369999999999</v>
      </c>
      <c r="P1580" s="236" t="s">
        <v>4</v>
      </c>
      <c r="Q1580" s="236" t="s">
        <v>4</v>
      </c>
      <c r="R1580" s="236" t="s">
        <v>4</v>
      </c>
      <c r="S1580" s="236" t="s">
        <v>4</v>
      </c>
      <c r="T1580" s="236" t="s">
        <v>4</v>
      </c>
      <c r="U1580" s="236" t="s">
        <v>4</v>
      </c>
      <c r="V1580" s="236" t="s">
        <v>4</v>
      </c>
      <c r="W1580" s="236" t="s">
        <v>4</v>
      </c>
      <c r="X1580" s="291">
        <v>78.990370514946903</v>
      </c>
      <c r="Y1580" s="236">
        <v>78.990369999999999</v>
      </c>
    </row>
    <row r="1581" spans="1:25">
      <c r="A1581" s="32" t="s">
        <v>19</v>
      </c>
      <c r="B1581" s="32" t="s">
        <v>32</v>
      </c>
      <c r="C1581" s="328" t="s">
        <v>1765</v>
      </c>
      <c r="D1581" s="235">
        <v>44</v>
      </c>
      <c r="E1581" s="48" t="s">
        <v>1765</v>
      </c>
      <c r="F1581" s="48" t="s">
        <v>1764</v>
      </c>
      <c r="G1581" s="48" t="s">
        <v>1763</v>
      </c>
      <c r="H1581" s="48" t="s">
        <v>1761</v>
      </c>
      <c r="I1581" s="48" t="s">
        <v>1690</v>
      </c>
      <c r="J1581" s="236" t="s">
        <v>4</v>
      </c>
      <c r="K1581" s="236" t="s">
        <v>4</v>
      </c>
      <c r="L1581" s="236">
        <v>78.990370514946903</v>
      </c>
      <c r="M1581" s="236">
        <v>78.990369999999999</v>
      </c>
      <c r="N1581" s="236" t="s">
        <v>4</v>
      </c>
      <c r="O1581" s="236" t="s">
        <v>4</v>
      </c>
      <c r="P1581" s="236" t="s">
        <v>4</v>
      </c>
      <c r="Q1581" s="236" t="s">
        <v>4</v>
      </c>
      <c r="R1581" s="236" t="s">
        <v>4</v>
      </c>
      <c r="S1581" s="236" t="s">
        <v>4</v>
      </c>
      <c r="T1581" s="236" t="s">
        <v>4</v>
      </c>
      <c r="U1581" s="236" t="s">
        <v>4</v>
      </c>
      <c r="V1581" s="236" t="s">
        <v>4</v>
      </c>
      <c r="W1581" s="236" t="s">
        <v>4</v>
      </c>
      <c r="X1581" s="291">
        <v>78.990370514946903</v>
      </c>
      <c r="Y1581" s="236">
        <v>78.990369999999999</v>
      </c>
    </row>
    <row r="1582" spans="1:25">
      <c r="A1582" s="32" t="s">
        <v>23</v>
      </c>
      <c r="B1582" s="32" t="s">
        <v>32</v>
      </c>
      <c r="C1582" s="328" t="s">
        <v>1766</v>
      </c>
      <c r="D1582" s="235">
        <v>6.6332500000000003</v>
      </c>
      <c r="E1582" s="48" t="s">
        <v>1765</v>
      </c>
      <c r="F1582" s="48" t="s">
        <v>1764</v>
      </c>
      <c r="G1582" s="48" t="s">
        <v>1763</v>
      </c>
      <c r="H1582" s="48" t="s">
        <v>1761</v>
      </c>
      <c r="I1582" s="48" t="s">
        <v>1690</v>
      </c>
      <c r="J1582" s="236">
        <v>82.421068278360579</v>
      </c>
      <c r="K1582" s="236">
        <v>82.42107</v>
      </c>
      <c r="L1582" s="236" t="s">
        <v>4</v>
      </c>
      <c r="M1582" s="236" t="s">
        <v>4</v>
      </c>
      <c r="N1582" s="236" t="s">
        <v>4</v>
      </c>
      <c r="O1582" s="236" t="s">
        <v>4</v>
      </c>
      <c r="P1582" s="236" t="s">
        <v>4</v>
      </c>
      <c r="Q1582" s="236" t="s">
        <v>4</v>
      </c>
      <c r="R1582" s="236" t="s">
        <v>4</v>
      </c>
      <c r="S1582" s="236" t="s">
        <v>4</v>
      </c>
      <c r="T1582" s="236" t="s">
        <v>4</v>
      </c>
      <c r="U1582" s="236" t="s">
        <v>4</v>
      </c>
      <c r="V1582" s="236" t="s">
        <v>4</v>
      </c>
      <c r="W1582" s="236" t="s">
        <v>4</v>
      </c>
      <c r="X1582" s="291">
        <v>82.421068278360579</v>
      </c>
      <c r="Y1582" s="236">
        <v>82.42107</v>
      </c>
    </row>
    <row r="1583" spans="1:25">
      <c r="A1583" s="32" t="s">
        <v>23</v>
      </c>
      <c r="B1583" s="32" t="s">
        <v>32</v>
      </c>
      <c r="C1583" s="328" t="s">
        <v>1767</v>
      </c>
      <c r="D1583" s="235">
        <v>6.6332500000000003</v>
      </c>
      <c r="E1583" s="48" t="s">
        <v>1765</v>
      </c>
      <c r="F1583" s="48" t="s">
        <v>1764</v>
      </c>
      <c r="G1583" s="48" t="s">
        <v>1763</v>
      </c>
      <c r="H1583" s="48" t="s">
        <v>1761</v>
      </c>
      <c r="I1583" s="48" t="s">
        <v>1690</v>
      </c>
      <c r="J1583" s="236">
        <v>75.702472249158532</v>
      </c>
      <c r="K1583" s="236">
        <v>75.702470000000005</v>
      </c>
      <c r="L1583" s="236" t="s">
        <v>4</v>
      </c>
      <c r="M1583" s="236" t="s">
        <v>4</v>
      </c>
      <c r="N1583" s="236" t="s">
        <v>4</v>
      </c>
      <c r="O1583" s="236" t="s">
        <v>4</v>
      </c>
      <c r="P1583" s="236" t="s">
        <v>4</v>
      </c>
      <c r="Q1583" s="236" t="s">
        <v>4</v>
      </c>
      <c r="R1583" s="236" t="s">
        <v>4</v>
      </c>
      <c r="S1583" s="236" t="s">
        <v>4</v>
      </c>
      <c r="T1583" s="236" t="s">
        <v>4</v>
      </c>
      <c r="U1583" s="236" t="s">
        <v>4</v>
      </c>
      <c r="V1583" s="236" t="s">
        <v>4</v>
      </c>
      <c r="W1583" s="236" t="s">
        <v>4</v>
      </c>
      <c r="X1583" s="291">
        <v>75.702472249158532</v>
      </c>
      <c r="Y1583" s="236">
        <v>75.702470000000005</v>
      </c>
    </row>
    <row r="1584" spans="1:25">
      <c r="A1584" s="32" t="s">
        <v>7</v>
      </c>
      <c r="B1584" s="32" t="s">
        <v>4</v>
      </c>
      <c r="C1584" s="328" t="s">
        <v>1768</v>
      </c>
      <c r="D1584" s="235">
        <v>767</v>
      </c>
      <c r="E1584" s="48" t="s">
        <v>4</v>
      </c>
      <c r="F1584" s="48" t="s">
        <v>4</v>
      </c>
      <c r="G1584" s="48" t="s">
        <v>4</v>
      </c>
      <c r="H1584" s="48" t="s">
        <v>4</v>
      </c>
      <c r="I1584" s="48" t="s">
        <v>1768</v>
      </c>
      <c r="J1584" s="236" t="s">
        <v>4</v>
      </c>
      <c r="K1584" s="236" t="s">
        <v>4</v>
      </c>
      <c r="L1584" s="236" t="s">
        <v>4</v>
      </c>
      <c r="M1584" s="236" t="s">
        <v>4</v>
      </c>
      <c r="N1584" s="236" t="s">
        <v>4</v>
      </c>
      <c r="O1584" s="236" t="s">
        <v>4</v>
      </c>
      <c r="P1584" s="236" t="s">
        <v>4</v>
      </c>
      <c r="Q1584" s="236" t="s">
        <v>4</v>
      </c>
      <c r="R1584" s="236" t="s">
        <v>4</v>
      </c>
      <c r="S1584" s="236" t="s">
        <v>4</v>
      </c>
      <c r="T1584" s="236">
        <v>125.17876409511572</v>
      </c>
      <c r="U1584" s="236">
        <v>125.17876</v>
      </c>
      <c r="V1584" s="236" t="s">
        <v>4</v>
      </c>
      <c r="W1584" s="236" t="s">
        <v>4</v>
      </c>
      <c r="X1584" s="291">
        <v>125.17876409511572</v>
      </c>
      <c r="Y1584" s="236">
        <v>125.17876</v>
      </c>
    </row>
    <row r="1585" spans="1:25">
      <c r="A1585" s="32" t="s">
        <v>10</v>
      </c>
      <c r="B1585" s="32" t="s">
        <v>4</v>
      </c>
      <c r="C1585" s="328" t="s">
        <v>1770</v>
      </c>
      <c r="D1585" s="235">
        <v>235</v>
      </c>
      <c r="E1585" s="48" t="s">
        <v>4</v>
      </c>
      <c r="F1585" s="48" t="s">
        <v>4</v>
      </c>
      <c r="G1585" s="48" t="s">
        <v>4</v>
      </c>
      <c r="H1585" s="48" t="s">
        <v>1770</v>
      </c>
      <c r="I1585" s="48" t="s">
        <v>1768</v>
      </c>
      <c r="J1585" s="236" t="s">
        <v>4</v>
      </c>
      <c r="K1585" s="236" t="s">
        <v>4</v>
      </c>
      <c r="L1585" s="236" t="s">
        <v>4</v>
      </c>
      <c r="M1585" s="236" t="s">
        <v>4</v>
      </c>
      <c r="N1585" s="236" t="s">
        <v>4</v>
      </c>
      <c r="O1585" s="236" t="s">
        <v>4</v>
      </c>
      <c r="P1585" s="236" t="s">
        <v>4</v>
      </c>
      <c r="Q1585" s="236" t="s">
        <v>4</v>
      </c>
      <c r="R1585" s="236">
        <v>100.23030787467036</v>
      </c>
      <c r="S1585" s="236">
        <v>100.23031</v>
      </c>
      <c r="T1585" s="236" t="s">
        <v>4</v>
      </c>
      <c r="U1585" s="236" t="s">
        <v>4</v>
      </c>
      <c r="V1585" s="236" t="s">
        <v>4</v>
      </c>
      <c r="W1585" s="236" t="s">
        <v>4</v>
      </c>
      <c r="X1585" s="291">
        <v>100.23030787467036</v>
      </c>
      <c r="Y1585" s="236">
        <v>100.23031</v>
      </c>
    </row>
    <row r="1586" spans="1:25">
      <c r="A1586" s="32" t="s">
        <v>13</v>
      </c>
      <c r="B1586" s="32" t="s">
        <v>4</v>
      </c>
      <c r="C1586" s="328" t="s">
        <v>1772</v>
      </c>
      <c r="D1586" s="235">
        <v>23</v>
      </c>
      <c r="E1586" s="48" t="s">
        <v>4</v>
      </c>
      <c r="F1586" s="48" t="s">
        <v>4</v>
      </c>
      <c r="G1586" s="48" t="s">
        <v>1772</v>
      </c>
      <c r="H1586" s="48" t="s">
        <v>1770</v>
      </c>
      <c r="I1586" s="48" t="s">
        <v>1768</v>
      </c>
      <c r="J1586" s="236" t="s">
        <v>4</v>
      </c>
      <c r="K1586" s="236" t="s">
        <v>4</v>
      </c>
      <c r="L1586" s="236" t="s">
        <v>4</v>
      </c>
      <c r="M1586" s="236" t="s">
        <v>4</v>
      </c>
      <c r="N1586" s="236" t="s">
        <v>4</v>
      </c>
      <c r="O1586" s="236" t="s">
        <v>4</v>
      </c>
      <c r="P1586" s="236">
        <v>115.51426846132215</v>
      </c>
      <c r="Q1586" s="236">
        <v>115.51427</v>
      </c>
      <c r="R1586" s="236" t="s">
        <v>4</v>
      </c>
      <c r="S1586" s="236" t="s">
        <v>4</v>
      </c>
      <c r="T1586" s="236" t="s">
        <v>4</v>
      </c>
      <c r="U1586" s="236" t="s">
        <v>4</v>
      </c>
      <c r="V1586" s="236" t="s">
        <v>4</v>
      </c>
      <c r="W1586" s="236" t="s">
        <v>4</v>
      </c>
      <c r="X1586" s="291">
        <v>115.51426846132215</v>
      </c>
      <c r="Y1586" s="236">
        <v>115.51427</v>
      </c>
    </row>
    <row r="1587" spans="1:25">
      <c r="A1587" s="32" t="s">
        <v>16</v>
      </c>
      <c r="B1587" s="32" t="s">
        <v>4</v>
      </c>
      <c r="C1587" s="328" t="s">
        <v>1774</v>
      </c>
      <c r="D1587" s="235">
        <v>12</v>
      </c>
      <c r="E1587" s="48" t="s">
        <v>4</v>
      </c>
      <c r="F1587" s="48" t="s">
        <v>1774</v>
      </c>
      <c r="G1587" s="48" t="s">
        <v>1772</v>
      </c>
      <c r="H1587" s="48" t="s">
        <v>1770</v>
      </c>
      <c r="I1587" s="48" t="s">
        <v>1768</v>
      </c>
      <c r="J1587" s="236" t="s">
        <v>4</v>
      </c>
      <c r="K1587" s="236" t="s">
        <v>4</v>
      </c>
      <c r="L1587" s="236" t="s">
        <v>4</v>
      </c>
      <c r="M1587" s="236" t="s">
        <v>4</v>
      </c>
      <c r="N1587" s="236">
        <v>109.08519422550468</v>
      </c>
      <c r="O1587" s="236">
        <v>109.08519</v>
      </c>
      <c r="P1587" s="236" t="s">
        <v>4</v>
      </c>
      <c r="Q1587" s="236" t="s">
        <v>4</v>
      </c>
      <c r="R1587" s="236" t="s">
        <v>4</v>
      </c>
      <c r="S1587" s="236" t="s">
        <v>4</v>
      </c>
      <c r="T1587" s="236" t="s">
        <v>4</v>
      </c>
      <c r="U1587" s="236" t="s">
        <v>4</v>
      </c>
      <c r="V1587" s="236" t="s">
        <v>4</v>
      </c>
      <c r="W1587" s="236" t="s">
        <v>4</v>
      </c>
      <c r="X1587" s="291">
        <v>109.08519422550468</v>
      </c>
      <c r="Y1587" s="236">
        <v>109.08519</v>
      </c>
    </row>
    <row r="1588" spans="1:25">
      <c r="A1588" s="32" t="s">
        <v>19</v>
      </c>
      <c r="B1588" s="32" t="s">
        <v>32</v>
      </c>
      <c r="C1588" s="328" t="s">
        <v>1776</v>
      </c>
      <c r="D1588" s="235">
        <v>5</v>
      </c>
      <c r="E1588" s="48" t="s">
        <v>1776</v>
      </c>
      <c r="F1588" s="48" t="s">
        <v>1774</v>
      </c>
      <c r="G1588" s="48" t="s">
        <v>1772</v>
      </c>
      <c r="H1588" s="48" t="s">
        <v>1770</v>
      </c>
      <c r="I1588" s="48" t="s">
        <v>1768</v>
      </c>
      <c r="J1588" s="236" t="s">
        <v>4</v>
      </c>
      <c r="K1588" s="236" t="s">
        <v>4</v>
      </c>
      <c r="L1588" s="236">
        <v>106.68672179495046</v>
      </c>
      <c r="M1588" s="236">
        <v>106.68671999999999</v>
      </c>
      <c r="N1588" s="236" t="s">
        <v>4</v>
      </c>
      <c r="O1588" s="236" t="s">
        <v>4</v>
      </c>
      <c r="P1588" s="236" t="s">
        <v>4</v>
      </c>
      <c r="Q1588" s="236" t="s">
        <v>4</v>
      </c>
      <c r="R1588" s="236" t="s">
        <v>4</v>
      </c>
      <c r="S1588" s="236" t="s">
        <v>4</v>
      </c>
      <c r="T1588" s="236" t="s">
        <v>4</v>
      </c>
      <c r="U1588" s="236" t="s">
        <v>4</v>
      </c>
      <c r="V1588" s="236" t="s">
        <v>4</v>
      </c>
      <c r="W1588" s="236" t="s">
        <v>4</v>
      </c>
      <c r="X1588" s="291">
        <v>106.68672179495046</v>
      </c>
      <c r="Y1588" s="236">
        <v>106.68671999999999</v>
      </c>
    </row>
    <row r="1589" spans="1:25">
      <c r="A1589" s="32" t="s">
        <v>23</v>
      </c>
      <c r="B1589" s="32" t="s">
        <v>32</v>
      </c>
      <c r="C1589" s="328" t="s">
        <v>1777</v>
      </c>
      <c r="D1589" s="235">
        <v>5</v>
      </c>
      <c r="E1589" s="48" t="s">
        <v>1776</v>
      </c>
      <c r="F1589" s="48" t="s">
        <v>1774</v>
      </c>
      <c r="G1589" s="48" t="s">
        <v>1772</v>
      </c>
      <c r="H1589" s="48" t="s">
        <v>1770</v>
      </c>
      <c r="I1589" s="48" t="s">
        <v>1768</v>
      </c>
      <c r="J1589" s="236">
        <v>106.68672179495046</v>
      </c>
      <c r="K1589" s="236">
        <v>106.68671999999999</v>
      </c>
      <c r="L1589" s="236" t="s">
        <v>4</v>
      </c>
      <c r="M1589" s="236" t="s">
        <v>4</v>
      </c>
      <c r="N1589" s="236" t="s">
        <v>4</v>
      </c>
      <c r="O1589" s="236" t="s">
        <v>4</v>
      </c>
      <c r="P1589" s="236" t="s">
        <v>4</v>
      </c>
      <c r="Q1589" s="236" t="s">
        <v>4</v>
      </c>
      <c r="R1589" s="236" t="s">
        <v>4</v>
      </c>
      <c r="S1589" s="236" t="s">
        <v>4</v>
      </c>
      <c r="T1589" s="236" t="s">
        <v>4</v>
      </c>
      <c r="U1589" s="236" t="s">
        <v>4</v>
      </c>
      <c r="V1589" s="236" t="s">
        <v>4</v>
      </c>
      <c r="W1589" s="236" t="s">
        <v>4</v>
      </c>
      <c r="X1589" s="291">
        <v>106.68672179495046</v>
      </c>
      <c r="Y1589" s="236">
        <v>106.68671999999999</v>
      </c>
    </row>
    <row r="1590" spans="1:25">
      <c r="A1590" s="32" t="s">
        <v>19</v>
      </c>
      <c r="B1590" s="32" t="s">
        <v>32</v>
      </c>
      <c r="C1590" s="328" t="s">
        <v>1778</v>
      </c>
      <c r="D1590" s="235">
        <v>7</v>
      </c>
      <c r="E1590" s="48" t="s">
        <v>1778</v>
      </c>
      <c r="F1590" s="48" t="s">
        <v>1774</v>
      </c>
      <c r="G1590" s="48" t="s">
        <v>1772</v>
      </c>
      <c r="H1590" s="48" t="s">
        <v>1770</v>
      </c>
      <c r="I1590" s="48" t="s">
        <v>1768</v>
      </c>
      <c r="J1590" s="236" t="s">
        <v>4</v>
      </c>
      <c r="K1590" s="236" t="s">
        <v>4</v>
      </c>
      <c r="L1590" s="236">
        <v>110.79838881875772</v>
      </c>
      <c r="M1590" s="236">
        <v>110.79839</v>
      </c>
      <c r="N1590" s="236" t="s">
        <v>4</v>
      </c>
      <c r="O1590" s="236" t="s">
        <v>4</v>
      </c>
      <c r="P1590" s="236" t="s">
        <v>4</v>
      </c>
      <c r="Q1590" s="236" t="s">
        <v>4</v>
      </c>
      <c r="R1590" s="236" t="s">
        <v>4</v>
      </c>
      <c r="S1590" s="236" t="s">
        <v>4</v>
      </c>
      <c r="T1590" s="236" t="s">
        <v>4</v>
      </c>
      <c r="U1590" s="236" t="s">
        <v>4</v>
      </c>
      <c r="V1590" s="236" t="s">
        <v>4</v>
      </c>
      <c r="W1590" s="236" t="s">
        <v>4</v>
      </c>
      <c r="X1590" s="291">
        <v>110.79838881875772</v>
      </c>
      <c r="Y1590" s="236">
        <v>110.79839</v>
      </c>
    </row>
    <row r="1591" spans="1:25">
      <c r="A1591" s="32" t="s">
        <v>23</v>
      </c>
      <c r="B1591" s="32" t="s">
        <v>32</v>
      </c>
      <c r="C1591" s="328" t="s">
        <v>1779</v>
      </c>
      <c r="D1591" s="235">
        <v>7</v>
      </c>
      <c r="E1591" s="48" t="s">
        <v>1778</v>
      </c>
      <c r="F1591" s="48" t="s">
        <v>1774</v>
      </c>
      <c r="G1591" s="48" t="s">
        <v>1772</v>
      </c>
      <c r="H1591" s="48" t="s">
        <v>1770</v>
      </c>
      <c r="I1591" s="48" t="s">
        <v>1768</v>
      </c>
      <c r="J1591" s="236">
        <v>110.79838881875772</v>
      </c>
      <c r="K1591" s="236">
        <v>110.79839</v>
      </c>
      <c r="L1591" s="236" t="s">
        <v>4</v>
      </c>
      <c r="M1591" s="236" t="s">
        <v>4</v>
      </c>
      <c r="N1591" s="236" t="s">
        <v>4</v>
      </c>
      <c r="O1591" s="236" t="s">
        <v>4</v>
      </c>
      <c r="P1591" s="236" t="s">
        <v>4</v>
      </c>
      <c r="Q1591" s="236" t="s">
        <v>4</v>
      </c>
      <c r="R1591" s="236" t="s">
        <v>4</v>
      </c>
      <c r="S1591" s="236" t="s">
        <v>4</v>
      </c>
      <c r="T1591" s="236" t="s">
        <v>4</v>
      </c>
      <c r="U1591" s="236" t="s">
        <v>4</v>
      </c>
      <c r="V1591" s="236" t="s">
        <v>4</v>
      </c>
      <c r="W1591" s="236" t="s">
        <v>4</v>
      </c>
      <c r="X1591" s="291">
        <v>110.79838881875772</v>
      </c>
      <c r="Y1591" s="236">
        <v>110.79839</v>
      </c>
    </row>
    <row r="1592" spans="1:25">
      <c r="A1592" s="32" t="s">
        <v>16</v>
      </c>
      <c r="B1592" s="32" t="s">
        <v>4</v>
      </c>
      <c r="C1592" s="328" t="s">
        <v>1780</v>
      </c>
      <c r="D1592" s="235">
        <v>11</v>
      </c>
      <c r="E1592" s="48" t="s">
        <v>4</v>
      </c>
      <c r="F1592" s="48" t="s">
        <v>1780</v>
      </c>
      <c r="G1592" s="48" t="s">
        <v>1772</v>
      </c>
      <c r="H1592" s="48" t="s">
        <v>1770</v>
      </c>
      <c r="I1592" s="48" t="s">
        <v>1768</v>
      </c>
      <c r="J1592" s="236" t="s">
        <v>4</v>
      </c>
      <c r="K1592" s="236" t="s">
        <v>4</v>
      </c>
      <c r="L1592" s="236" t="s">
        <v>4</v>
      </c>
      <c r="M1592" s="236" t="s">
        <v>4</v>
      </c>
      <c r="N1592" s="236">
        <v>122.52780399130482</v>
      </c>
      <c r="O1592" s="236">
        <v>122.5278</v>
      </c>
      <c r="P1592" s="236" t="s">
        <v>4</v>
      </c>
      <c r="Q1592" s="236" t="s">
        <v>4</v>
      </c>
      <c r="R1592" s="236" t="s">
        <v>4</v>
      </c>
      <c r="S1592" s="236" t="s">
        <v>4</v>
      </c>
      <c r="T1592" s="236" t="s">
        <v>4</v>
      </c>
      <c r="U1592" s="236" t="s">
        <v>4</v>
      </c>
      <c r="V1592" s="236" t="s">
        <v>4</v>
      </c>
      <c r="W1592" s="236" t="s">
        <v>4</v>
      </c>
      <c r="X1592" s="291">
        <v>122.52780399130482</v>
      </c>
      <c r="Y1592" s="236">
        <v>122.5278</v>
      </c>
    </row>
    <row r="1593" spans="1:25">
      <c r="A1593" s="32" t="s">
        <v>19</v>
      </c>
      <c r="B1593" s="32" t="s">
        <v>32</v>
      </c>
      <c r="C1593" s="328" t="s">
        <v>1782</v>
      </c>
      <c r="D1593" s="235">
        <v>11</v>
      </c>
      <c r="E1593" s="48" t="s">
        <v>1782</v>
      </c>
      <c r="F1593" s="48" t="s">
        <v>1780</v>
      </c>
      <c r="G1593" s="48" t="s">
        <v>1772</v>
      </c>
      <c r="H1593" s="48" t="s">
        <v>1770</v>
      </c>
      <c r="I1593" s="48" t="s">
        <v>1768</v>
      </c>
      <c r="J1593" s="236" t="s">
        <v>4</v>
      </c>
      <c r="K1593" s="236" t="s">
        <v>4</v>
      </c>
      <c r="L1593" s="236">
        <v>122.52780399130481</v>
      </c>
      <c r="M1593" s="236">
        <v>122.5278</v>
      </c>
      <c r="N1593" s="236" t="s">
        <v>4</v>
      </c>
      <c r="O1593" s="236" t="s">
        <v>4</v>
      </c>
      <c r="P1593" s="236" t="s">
        <v>4</v>
      </c>
      <c r="Q1593" s="236" t="s">
        <v>4</v>
      </c>
      <c r="R1593" s="236" t="s">
        <v>4</v>
      </c>
      <c r="S1593" s="236" t="s">
        <v>4</v>
      </c>
      <c r="T1593" s="236" t="s">
        <v>4</v>
      </c>
      <c r="U1593" s="236" t="s">
        <v>4</v>
      </c>
      <c r="V1593" s="236" t="s">
        <v>4</v>
      </c>
      <c r="W1593" s="236" t="s">
        <v>4</v>
      </c>
      <c r="X1593" s="291">
        <v>122.52780399130481</v>
      </c>
      <c r="Y1593" s="236">
        <v>122.5278</v>
      </c>
    </row>
    <row r="1594" spans="1:25">
      <c r="A1594" s="32" t="s">
        <v>23</v>
      </c>
      <c r="B1594" s="32" t="s">
        <v>32</v>
      </c>
      <c r="C1594" s="328" t="s">
        <v>1783</v>
      </c>
      <c r="D1594" s="235">
        <v>11</v>
      </c>
      <c r="E1594" s="48" t="s">
        <v>1782</v>
      </c>
      <c r="F1594" s="48" t="s">
        <v>1780</v>
      </c>
      <c r="G1594" s="48" t="s">
        <v>1772</v>
      </c>
      <c r="H1594" s="48" t="s">
        <v>1770</v>
      </c>
      <c r="I1594" s="48" t="s">
        <v>1768</v>
      </c>
      <c r="J1594" s="236">
        <v>122.52780399130481</v>
      </c>
      <c r="K1594" s="236">
        <v>122.5278</v>
      </c>
      <c r="L1594" s="236" t="s">
        <v>4</v>
      </c>
      <c r="M1594" s="236" t="s">
        <v>4</v>
      </c>
      <c r="N1594" s="236" t="s">
        <v>4</v>
      </c>
      <c r="O1594" s="236" t="s">
        <v>4</v>
      </c>
      <c r="P1594" s="236" t="s">
        <v>4</v>
      </c>
      <c r="Q1594" s="236" t="s">
        <v>4</v>
      </c>
      <c r="R1594" s="236" t="s">
        <v>4</v>
      </c>
      <c r="S1594" s="236" t="s">
        <v>4</v>
      </c>
      <c r="T1594" s="236" t="s">
        <v>4</v>
      </c>
      <c r="U1594" s="236" t="s">
        <v>4</v>
      </c>
      <c r="V1594" s="236" t="s">
        <v>4</v>
      </c>
      <c r="W1594" s="236" t="s">
        <v>4</v>
      </c>
      <c r="X1594" s="291">
        <v>122.52780399130481</v>
      </c>
      <c r="Y1594" s="236">
        <v>122.5278</v>
      </c>
    </row>
    <row r="1595" spans="1:25">
      <c r="A1595" s="32" t="s">
        <v>13</v>
      </c>
      <c r="B1595" s="32" t="s">
        <v>4</v>
      </c>
      <c r="C1595" s="328" t="s">
        <v>1784</v>
      </c>
      <c r="D1595" s="235">
        <v>212</v>
      </c>
      <c r="E1595" s="48" t="s">
        <v>4</v>
      </c>
      <c r="F1595" s="48" t="s">
        <v>4</v>
      </c>
      <c r="G1595" s="48" t="s">
        <v>1784</v>
      </c>
      <c r="H1595" s="48" t="s">
        <v>1770</v>
      </c>
      <c r="I1595" s="48" t="s">
        <v>1768</v>
      </c>
      <c r="J1595" s="236" t="s">
        <v>4</v>
      </c>
      <c r="K1595" s="236" t="s">
        <v>4</v>
      </c>
      <c r="L1595" s="236" t="s">
        <v>4</v>
      </c>
      <c r="M1595" s="236" t="s">
        <v>4</v>
      </c>
      <c r="N1595" s="236" t="s">
        <v>4</v>
      </c>
      <c r="O1595" s="236" t="s">
        <v>4</v>
      </c>
      <c r="P1595" s="236">
        <v>98.572142339326064</v>
      </c>
      <c r="Q1595" s="236">
        <v>98.572140000000005</v>
      </c>
      <c r="R1595" s="236" t="s">
        <v>4</v>
      </c>
      <c r="S1595" s="236" t="s">
        <v>4</v>
      </c>
      <c r="T1595" s="236" t="s">
        <v>4</v>
      </c>
      <c r="U1595" s="236" t="s">
        <v>4</v>
      </c>
      <c r="V1595" s="236" t="s">
        <v>4</v>
      </c>
      <c r="W1595" s="236" t="s">
        <v>4</v>
      </c>
      <c r="X1595" s="291">
        <v>98.572142339326064</v>
      </c>
      <c r="Y1595" s="236">
        <v>98.572140000000005</v>
      </c>
    </row>
    <row r="1596" spans="1:25">
      <c r="A1596" s="32" t="s">
        <v>16</v>
      </c>
      <c r="B1596" s="32" t="s">
        <v>4</v>
      </c>
      <c r="C1596" s="328" t="s">
        <v>1786</v>
      </c>
      <c r="D1596" s="235">
        <v>7</v>
      </c>
      <c r="E1596" s="48" t="s">
        <v>4</v>
      </c>
      <c r="F1596" s="48" t="s">
        <v>1786</v>
      </c>
      <c r="G1596" s="48" t="s">
        <v>1784</v>
      </c>
      <c r="H1596" s="48" t="s">
        <v>1770</v>
      </c>
      <c r="I1596" s="48" t="s">
        <v>1768</v>
      </c>
      <c r="J1596" s="236" t="s">
        <v>4</v>
      </c>
      <c r="K1596" s="236" t="s">
        <v>4</v>
      </c>
      <c r="L1596" s="236" t="s">
        <v>4</v>
      </c>
      <c r="M1596" s="236" t="s">
        <v>4</v>
      </c>
      <c r="N1596" s="236">
        <v>73.427220208595941</v>
      </c>
      <c r="O1596" s="236">
        <v>73.427220000000005</v>
      </c>
      <c r="P1596" s="236" t="s">
        <v>4</v>
      </c>
      <c r="Q1596" s="236" t="s">
        <v>4</v>
      </c>
      <c r="R1596" s="236" t="s">
        <v>4</v>
      </c>
      <c r="S1596" s="236" t="s">
        <v>4</v>
      </c>
      <c r="T1596" s="236" t="s">
        <v>4</v>
      </c>
      <c r="U1596" s="236" t="s">
        <v>4</v>
      </c>
      <c r="V1596" s="236" t="s">
        <v>4</v>
      </c>
      <c r="W1596" s="236" t="s">
        <v>4</v>
      </c>
      <c r="X1596" s="291">
        <v>73.427220208595941</v>
      </c>
      <c r="Y1596" s="236">
        <v>73.427220000000005</v>
      </c>
    </row>
    <row r="1597" spans="1:25">
      <c r="A1597" s="32" t="s">
        <v>19</v>
      </c>
      <c r="B1597" s="32" t="s">
        <v>32</v>
      </c>
      <c r="C1597" s="328" t="s">
        <v>1788</v>
      </c>
      <c r="D1597" s="235">
        <v>5</v>
      </c>
      <c r="E1597" s="48" t="s">
        <v>1788</v>
      </c>
      <c r="F1597" s="48" t="s">
        <v>1786</v>
      </c>
      <c r="G1597" s="48" t="s">
        <v>1784</v>
      </c>
      <c r="H1597" s="48" t="s">
        <v>1770</v>
      </c>
      <c r="I1597" s="48" t="s">
        <v>1768</v>
      </c>
      <c r="J1597" s="236" t="s">
        <v>4</v>
      </c>
      <c r="K1597" s="236" t="s">
        <v>4</v>
      </c>
      <c r="L1597" s="236">
        <v>79.877627280026402</v>
      </c>
      <c r="M1597" s="236">
        <v>79.877629999999996</v>
      </c>
      <c r="N1597" s="236" t="s">
        <v>4</v>
      </c>
      <c r="O1597" s="236" t="s">
        <v>4</v>
      </c>
      <c r="P1597" s="236" t="s">
        <v>4</v>
      </c>
      <c r="Q1597" s="236" t="s">
        <v>4</v>
      </c>
      <c r="R1597" s="236" t="s">
        <v>4</v>
      </c>
      <c r="S1597" s="236" t="s">
        <v>4</v>
      </c>
      <c r="T1597" s="236" t="s">
        <v>4</v>
      </c>
      <c r="U1597" s="236" t="s">
        <v>4</v>
      </c>
      <c r="V1597" s="236" t="s">
        <v>4</v>
      </c>
      <c r="W1597" s="236" t="s">
        <v>4</v>
      </c>
      <c r="X1597" s="291">
        <v>79.877627280026402</v>
      </c>
      <c r="Y1597" s="236">
        <v>79.877629999999996</v>
      </c>
    </row>
    <row r="1598" spans="1:25">
      <c r="A1598" s="32" t="s">
        <v>23</v>
      </c>
      <c r="B1598" s="32" t="s">
        <v>32</v>
      </c>
      <c r="C1598" s="328" t="s">
        <v>1789</v>
      </c>
      <c r="D1598" s="235">
        <v>1.7099800000000001</v>
      </c>
      <c r="E1598" s="48" t="s">
        <v>1788</v>
      </c>
      <c r="F1598" s="48" t="s">
        <v>1786</v>
      </c>
      <c r="G1598" s="48" t="s">
        <v>1784</v>
      </c>
      <c r="H1598" s="48" t="s">
        <v>1770</v>
      </c>
      <c r="I1598" s="48" t="s">
        <v>1768</v>
      </c>
      <c r="J1598" s="236">
        <v>124.53366134087635</v>
      </c>
      <c r="K1598" s="236">
        <v>124.53366</v>
      </c>
      <c r="L1598" s="236" t="s">
        <v>4</v>
      </c>
      <c r="M1598" s="236" t="s">
        <v>4</v>
      </c>
      <c r="N1598" s="236" t="s">
        <v>4</v>
      </c>
      <c r="O1598" s="236" t="s">
        <v>4</v>
      </c>
      <c r="P1598" s="236" t="s">
        <v>4</v>
      </c>
      <c r="Q1598" s="236" t="s">
        <v>4</v>
      </c>
      <c r="R1598" s="236" t="s">
        <v>4</v>
      </c>
      <c r="S1598" s="236" t="s">
        <v>4</v>
      </c>
      <c r="T1598" s="236" t="s">
        <v>4</v>
      </c>
      <c r="U1598" s="236" t="s">
        <v>4</v>
      </c>
      <c r="V1598" s="236" t="s">
        <v>4</v>
      </c>
      <c r="W1598" s="236" t="s">
        <v>4</v>
      </c>
      <c r="X1598" s="291">
        <v>124.53366134087635</v>
      </c>
      <c r="Y1598" s="236">
        <v>124.53366</v>
      </c>
    </row>
    <row r="1599" spans="1:25">
      <c r="A1599" s="32" t="s">
        <v>23</v>
      </c>
      <c r="B1599" s="32" t="s">
        <v>32</v>
      </c>
      <c r="C1599" s="328" t="s">
        <v>1790</v>
      </c>
      <c r="D1599" s="235">
        <v>1.7099800000000001</v>
      </c>
      <c r="E1599" s="48" t="s">
        <v>1788</v>
      </c>
      <c r="F1599" s="48" t="s">
        <v>1786</v>
      </c>
      <c r="G1599" s="48" t="s">
        <v>1784</v>
      </c>
      <c r="H1599" s="48" t="s">
        <v>1770</v>
      </c>
      <c r="I1599" s="48" t="s">
        <v>1768</v>
      </c>
      <c r="J1599" s="236">
        <v>99.425377101517171</v>
      </c>
      <c r="K1599" s="236">
        <v>99.425380000000004</v>
      </c>
      <c r="L1599" s="236" t="s">
        <v>4</v>
      </c>
      <c r="M1599" s="236" t="s">
        <v>4</v>
      </c>
      <c r="N1599" s="236" t="s">
        <v>4</v>
      </c>
      <c r="O1599" s="236" t="s">
        <v>4</v>
      </c>
      <c r="P1599" s="236" t="s">
        <v>4</v>
      </c>
      <c r="Q1599" s="236" t="s">
        <v>4</v>
      </c>
      <c r="R1599" s="236" t="s">
        <v>4</v>
      </c>
      <c r="S1599" s="236" t="s">
        <v>4</v>
      </c>
      <c r="T1599" s="236" t="s">
        <v>4</v>
      </c>
      <c r="U1599" s="236" t="s">
        <v>4</v>
      </c>
      <c r="V1599" s="236" t="s">
        <v>4</v>
      </c>
      <c r="W1599" s="236" t="s">
        <v>4</v>
      </c>
      <c r="X1599" s="291">
        <v>99.425377101517171</v>
      </c>
      <c r="Y1599" s="236">
        <v>99.425380000000004</v>
      </c>
    </row>
    <row r="1600" spans="1:25">
      <c r="A1600" s="32" t="s">
        <v>23</v>
      </c>
      <c r="B1600" s="32" t="s">
        <v>32</v>
      </c>
      <c r="C1600" s="328" t="s">
        <v>1791</v>
      </c>
      <c r="D1600" s="235">
        <v>1.7099800000000001</v>
      </c>
      <c r="E1600" s="48" t="s">
        <v>1788</v>
      </c>
      <c r="F1600" s="48" t="s">
        <v>1786</v>
      </c>
      <c r="G1600" s="48" t="s">
        <v>1784</v>
      </c>
      <c r="H1600" s="48" t="s">
        <v>1770</v>
      </c>
      <c r="I1600" s="48" t="s">
        <v>1768</v>
      </c>
      <c r="J1600" s="236">
        <v>41.161525714285709</v>
      </c>
      <c r="K1600" s="236">
        <v>41.161529999999999</v>
      </c>
      <c r="L1600" s="236" t="s">
        <v>4</v>
      </c>
      <c r="M1600" s="236" t="s">
        <v>4</v>
      </c>
      <c r="N1600" s="236" t="s">
        <v>4</v>
      </c>
      <c r="O1600" s="236" t="s">
        <v>4</v>
      </c>
      <c r="P1600" s="236" t="s">
        <v>4</v>
      </c>
      <c r="Q1600" s="236" t="s">
        <v>4</v>
      </c>
      <c r="R1600" s="236" t="s">
        <v>4</v>
      </c>
      <c r="S1600" s="236" t="s">
        <v>4</v>
      </c>
      <c r="T1600" s="236" t="s">
        <v>4</v>
      </c>
      <c r="U1600" s="236" t="s">
        <v>4</v>
      </c>
      <c r="V1600" s="236" t="s">
        <v>4</v>
      </c>
      <c r="W1600" s="236" t="s">
        <v>4</v>
      </c>
      <c r="X1600" s="291">
        <v>41.161525714285709</v>
      </c>
      <c r="Y1600" s="236">
        <v>41.161529999999999</v>
      </c>
    </row>
    <row r="1601" spans="1:25">
      <c r="A1601" s="32" t="s">
        <v>19</v>
      </c>
      <c r="B1601" s="32" t="s">
        <v>32</v>
      </c>
      <c r="C1601" s="328" t="s">
        <v>1792</v>
      </c>
      <c r="D1601" s="235">
        <v>2</v>
      </c>
      <c r="E1601" s="48" t="s">
        <v>1792</v>
      </c>
      <c r="F1601" s="48" t="s">
        <v>1786</v>
      </c>
      <c r="G1601" s="48" t="s">
        <v>1784</v>
      </c>
      <c r="H1601" s="48" t="s">
        <v>1770</v>
      </c>
      <c r="I1601" s="48" t="s">
        <v>1768</v>
      </c>
      <c r="J1601" s="236" t="s">
        <v>4</v>
      </c>
      <c r="K1601" s="236" t="s">
        <v>4</v>
      </c>
      <c r="L1601" s="236">
        <v>57.301202530019793</v>
      </c>
      <c r="M1601" s="236">
        <v>57.301200000000001</v>
      </c>
      <c r="N1601" s="236" t="s">
        <v>4</v>
      </c>
      <c r="O1601" s="236" t="s">
        <v>4</v>
      </c>
      <c r="P1601" s="236" t="s">
        <v>4</v>
      </c>
      <c r="Q1601" s="236" t="s">
        <v>4</v>
      </c>
      <c r="R1601" s="236" t="s">
        <v>4</v>
      </c>
      <c r="S1601" s="236" t="s">
        <v>4</v>
      </c>
      <c r="T1601" s="236" t="s">
        <v>4</v>
      </c>
      <c r="U1601" s="236" t="s">
        <v>4</v>
      </c>
      <c r="V1601" s="236" t="s">
        <v>4</v>
      </c>
      <c r="W1601" s="236" t="s">
        <v>4</v>
      </c>
      <c r="X1601" s="291">
        <v>57.301202530019793</v>
      </c>
      <c r="Y1601" s="236">
        <v>57.301200000000001</v>
      </c>
    </row>
    <row r="1602" spans="1:25">
      <c r="A1602" s="32" t="s">
        <v>23</v>
      </c>
      <c r="B1602" s="32" t="s">
        <v>32</v>
      </c>
      <c r="C1602" s="328" t="s">
        <v>1793</v>
      </c>
      <c r="D1602" s="235">
        <v>1.2599199999999999</v>
      </c>
      <c r="E1602" s="48" t="s">
        <v>1792</v>
      </c>
      <c r="F1602" s="48" t="s">
        <v>1786</v>
      </c>
      <c r="G1602" s="48" t="s">
        <v>1784</v>
      </c>
      <c r="H1602" s="48" t="s">
        <v>1770</v>
      </c>
      <c r="I1602" s="48" t="s">
        <v>1768</v>
      </c>
      <c r="J1602" s="236">
        <v>46.171713509521922</v>
      </c>
      <c r="K1602" s="236">
        <v>46.171709999999997</v>
      </c>
      <c r="L1602" s="236" t="s">
        <v>4</v>
      </c>
      <c r="M1602" s="236" t="s">
        <v>4</v>
      </c>
      <c r="N1602" s="236" t="s">
        <v>4</v>
      </c>
      <c r="O1602" s="236" t="s">
        <v>4</v>
      </c>
      <c r="P1602" s="236" t="s">
        <v>4</v>
      </c>
      <c r="Q1602" s="236" t="s">
        <v>4</v>
      </c>
      <c r="R1602" s="236" t="s">
        <v>4</v>
      </c>
      <c r="S1602" s="236" t="s">
        <v>4</v>
      </c>
      <c r="T1602" s="236" t="s">
        <v>4</v>
      </c>
      <c r="U1602" s="236" t="s">
        <v>4</v>
      </c>
      <c r="V1602" s="236" t="s">
        <v>4</v>
      </c>
      <c r="W1602" s="236" t="s">
        <v>4</v>
      </c>
      <c r="X1602" s="291">
        <v>46.171713509521922</v>
      </c>
      <c r="Y1602" s="236">
        <v>46.171709999999997</v>
      </c>
    </row>
    <row r="1603" spans="1:25">
      <c r="A1603" s="32" t="s">
        <v>23</v>
      </c>
      <c r="B1603" s="32" t="s">
        <v>32</v>
      </c>
      <c r="C1603" s="328" t="s">
        <v>1794</v>
      </c>
      <c r="D1603" s="235">
        <v>1.2599199999999999</v>
      </c>
      <c r="E1603" s="48" t="s">
        <v>1792</v>
      </c>
      <c r="F1603" s="48" t="s">
        <v>1786</v>
      </c>
      <c r="G1603" s="48" t="s">
        <v>1784</v>
      </c>
      <c r="H1603" s="48" t="s">
        <v>1770</v>
      </c>
      <c r="I1603" s="48" t="s">
        <v>1768</v>
      </c>
      <c r="J1603" s="236">
        <v>63.484307838357189</v>
      </c>
      <c r="K1603" s="236">
        <v>63.484310000000001</v>
      </c>
      <c r="L1603" s="236" t="s">
        <v>4</v>
      </c>
      <c r="M1603" s="236" t="s">
        <v>4</v>
      </c>
      <c r="N1603" s="236" t="s">
        <v>4</v>
      </c>
      <c r="O1603" s="236" t="s">
        <v>4</v>
      </c>
      <c r="P1603" s="236" t="s">
        <v>4</v>
      </c>
      <c r="Q1603" s="236" t="s">
        <v>4</v>
      </c>
      <c r="R1603" s="236" t="s">
        <v>4</v>
      </c>
      <c r="S1603" s="236" t="s">
        <v>4</v>
      </c>
      <c r="T1603" s="236" t="s">
        <v>4</v>
      </c>
      <c r="U1603" s="236" t="s">
        <v>4</v>
      </c>
      <c r="V1603" s="236" t="s">
        <v>4</v>
      </c>
      <c r="W1603" s="236" t="s">
        <v>4</v>
      </c>
      <c r="X1603" s="291">
        <v>63.484307838357189</v>
      </c>
      <c r="Y1603" s="236">
        <v>63.484310000000001</v>
      </c>
    </row>
    <row r="1604" spans="1:25">
      <c r="A1604" s="32" t="s">
        <v>23</v>
      </c>
      <c r="B1604" s="32" t="s">
        <v>32</v>
      </c>
      <c r="C1604" s="328" t="s">
        <v>1795</v>
      </c>
      <c r="D1604" s="235">
        <v>1.2599199999999999</v>
      </c>
      <c r="E1604" s="48" t="s">
        <v>1792</v>
      </c>
      <c r="F1604" s="48" t="s">
        <v>1786</v>
      </c>
      <c r="G1604" s="48" t="s">
        <v>1784</v>
      </c>
      <c r="H1604" s="48" t="s">
        <v>1770</v>
      </c>
      <c r="I1604" s="48" t="s">
        <v>1768</v>
      </c>
      <c r="J1604" s="236">
        <v>64.187258585858572</v>
      </c>
      <c r="K1604" s="236">
        <v>64.187259999999995</v>
      </c>
      <c r="L1604" s="236" t="s">
        <v>4</v>
      </c>
      <c r="M1604" s="236" t="s">
        <v>4</v>
      </c>
      <c r="N1604" s="236" t="s">
        <v>4</v>
      </c>
      <c r="O1604" s="236" t="s">
        <v>4</v>
      </c>
      <c r="P1604" s="236" t="s">
        <v>4</v>
      </c>
      <c r="Q1604" s="236" t="s">
        <v>4</v>
      </c>
      <c r="R1604" s="236" t="s">
        <v>4</v>
      </c>
      <c r="S1604" s="236" t="s">
        <v>4</v>
      </c>
      <c r="T1604" s="236" t="s">
        <v>4</v>
      </c>
      <c r="U1604" s="236" t="s">
        <v>4</v>
      </c>
      <c r="V1604" s="236" t="s">
        <v>4</v>
      </c>
      <c r="W1604" s="236" t="s">
        <v>4</v>
      </c>
      <c r="X1604" s="291">
        <v>64.187258585858572</v>
      </c>
      <c r="Y1604" s="236">
        <v>64.187259999999995</v>
      </c>
    </row>
    <row r="1605" spans="1:25">
      <c r="A1605" s="32" t="s">
        <v>16</v>
      </c>
      <c r="B1605" s="32" t="s">
        <v>4</v>
      </c>
      <c r="C1605" s="328" t="s">
        <v>1796</v>
      </c>
      <c r="D1605" s="235">
        <v>83</v>
      </c>
      <c r="E1605" s="48" t="s">
        <v>4</v>
      </c>
      <c r="F1605" s="48" t="s">
        <v>1796</v>
      </c>
      <c r="G1605" s="48" t="s">
        <v>1784</v>
      </c>
      <c r="H1605" s="48" t="s">
        <v>1770</v>
      </c>
      <c r="I1605" s="48" t="s">
        <v>1768</v>
      </c>
      <c r="J1605" s="236" t="s">
        <v>4</v>
      </c>
      <c r="K1605" s="236" t="s">
        <v>4</v>
      </c>
      <c r="L1605" s="236" t="s">
        <v>4</v>
      </c>
      <c r="M1605" s="236" t="s">
        <v>4</v>
      </c>
      <c r="N1605" s="236">
        <v>104.69566072984482</v>
      </c>
      <c r="O1605" s="236">
        <v>104.69566</v>
      </c>
      <c r="P1605" s="236" t="s">
        <v>4</v>
      </c>
      <c r="Q1605" s="236" t="s">
        <v>4</v>
      </c>
      <c r="R1605" s="236" t="s">
        <v>4</v>
      </c>
      <c r="S1605" s="236" t="s">
        <v>4</v>
      </c>
      <c r="T1605" s="236" t="s">
        <v>4</v>
      </c>
      <c r="U1605" s="236" t="s">
        <v>4</v>
      </c>
      <c r="V1605" s="236" t="s">
        <v>4</v>
      </c>
      <c r="W1605" s="236" t="s">
        <v>4</v>
      </c>
      <c r="X1605" s="291">
        <v>104.69566072984482</v>
      </c>
      <c r="Y1605" s="236">
        <v>104.69566</v>
      </c>
    </row>
    <row r="1606" spans="1:25">
      <c r="A1606" s="32" t="s">
        <v>19</v>
      </c>
      <c r="B1606" s="32" t="s">
        <v>32</v>
      </c>
      <c r="C1606" s="328" t="s">
        <v>1798</v>
      </c>
      <c r="D1606" s="235">
        <v>19</v>
      </c>
      <c r="E1606" s="48" t="s">
        <v>1798</v>
      </c>
      <c r="F1606" s="48" t="s">
        <v>1796</v>
      </c>
      <c r="G1606" s="48" t="s">
        <v>1784</v>
      </c>
      <c r="H1606" s="48" t="s">
        <v>1770</v>
      </c>
      <c r="I1606" s="48" t="s">
        <v>1768</v>
      </c>
      <c r="J1606" s="236" t="s">
        <v>4</v>
      </c>
      <c r="K1606" s="236" t="s">
        <v>4</v>
      </c>
      <c r="L1606" s="236">
        <v>118.27846005743076</v>
      </c>
      <c r="M1606" s="236">
        <v>118.27846</v>
      </c>
      <c r="N1606" s="236" t="s">
        <v>4</v>
      </c>
      <c r="O1606" s="236" t="s">
        <v>4</v>
      </c>
      <c r="P1606" s="236" t="s">
        <v>4</v>
      </c>
      <c r="Q1606" s="236" t="s">
        <v>4</v>
      </c>
      <c r="R1606" s="236" t="s">
        <v>4</v>
      </c>
      <c r="S1606" s="236" t="s">
        <v>4</v>
      </c>
      <c r="T1606" s="236" t="s">
        <v>4</v>
      </c>
      <c r="U1606" s="236" t="s">
        <v>4</v>
      </c>
      <c r="V1606" s="236" t="s">
        <v>4</v>
      </c>
      <c r="W1606" s="236" t="s">
        <v>4</v>
      </c>
      <c r="X1606" s="291">
        <v>118.27846005743076</v>
      </c>
      <c r="Y1606" s="236">
        <v>118.27846</v>
      </c>
    </row>
    <row r="1607" spans="1:25">
      <c r="A1607" s="32" t="s">
        <v>23</v>
      </c>
      <c r="B1607" s="32" t="s">
        <v>32</v>
      </c>
      <c r="C1607" s="328" t="s">
        <v>1799</v>
      </c>
      <c r="D1607" s="235">
        <v>4.3589000000000002</v>
      </c>
      <c r="E1607" s="48" t="s">
        <v>1798</v>
      </c>
      <c r="F1607" s="48" t="s">
        <v>1796</v>
      </c>
      <c r="G1607" s="48" t="s">
        <v>1784</v>
      </c>
      <c r="H1607" s="48" t="s">
        <v>1770</v>
      </c>
      <c r="I1607" s="48" t="s">
        <v>1768</v>
      </c>
      <c r="J1607" s="236">
        <v>119.8571343299333</v>
      </c>
      <c r="K1607" s="236">
        <v>119.85713</v>
      </c>
      <c r="L1607" s="236" t="s">
        <v>4</v>
      </c>
      <c r="M1607" s="236" t="s">
        <v>4</v>
      </c>
      <c r="N1607" s="236" t="s">
        <v>4</v>
      </c>
      <c r="O1607" s="236" t="s">
        <v>4</v>
      </c>
      <c r="P1607" s="236" t="s">
        <v>4</v>
      </c>
      <c r="Q1607" s="236" t="s">
        <v>4</v>
      </c>
      <c r="R1607" s="236" t="s">
        <v>4</v>
      </c>
      <c r="S1607" s="236" t="s">
        <v>4</v>
      </c>
      <c r="T1607" s="236" t="s">
        <v>4</v>
      </c>
      <c r="U1607" s="236" t="s">
        <v>4</v>
      </c>
      <c r="V1607" s="236" t="s">
        <v>4</v>
      </c>
      <c r="W1607" s="236" t="s">
        <v>4</v>
      </c>
      <c r="X1607" s="291">
        <v>119.8571343299333</v>
      </c>
      <c r="Y1607" s="236">
        <v>119.85713</v>
      </c>
    </row>
    <row r="1608" spans="1:25">
      <c r="A1608" s="32" t="s">
        <v>23</v>
      </c>
      <c r="B1608" s="32" t="s">
        <v>32</v>
      </c>
      <c r="C1608" s="328" t="s">
        <v>1800</v>
      </c>
      <c r="D1608" s="235">
        <v>4.3589000000000002</v>
      </c>
      <c r="E1608" s="48" t="s">
        <v>1798</v>
      </c>
      <c r="F1608" s="48" t="s">
        <v>1796</v>
      </c>
      <c r="G1608" s="48" t="s">
        <v>1784</v>
      </c>
      <c r="H1608" s="48" t="s">
        <v>1770</v>
      </c>
      <c r="I1608" s="48" t="s">
        <v>1768</v>
      </c>
      <c r="J1608" s="236">
        <v>116.72057897736181</v>
      </c>
      <c r="K1608" s="236">
        <v>116.72058</v>
      </c>
      <c r="L1608" s="236" t="s">
        <v>4</v>
      </c>
      <c r="M1608" s="236" t="s">
        <v>4</v>
      </c>
      <c r="N1608" s="236" t="s">
        <v>4</v>
      </c>
      <c r="O1608" s="236" t="s">
        <v>4</v>
      </c>
      <c r="P1608" s="236" t="s">
        <v>4</v>
      </c>
      <c r="Q1608" s="236" t="s">
        <v>4</v>
      </c>
      <c r="R1608" s="236" t="s">
        <v>4</v>
      </c>
      <c r="S1608" s="236" t="s">
        <v>4</v>
      </c>
      <c r="T1608" s="236" t="s">
        <v>4</v>
      </c>
      <c r="U1608" s="236" t="s">
        <v>4</v>
      </c>
      <c r="V1608" s="236" t="s">
        <v>4</v>
      </c>
      <c r="W1608" s="236" t="s">
        <v>4</v>
      </c>
      <c r="X1608" s="291">
        <v>116.72057897736181</v>
      </c>
      <c r="Y1608" s="236">
        <v>116.72058</v>
      </c>
    </row>
    <row r="1609" spans="1:25">
      <c r="A1609" s="32" t="s">
        <v>19</v>
      </c>
      <c r="B1609" s="32" t="s">
        <v>32</v>
      </c>
      <c r="C1609" s="328" t="s">
        <v>1801</v>
      </c>
      <c r="D1609" s="235">
        <v>26</v>
      </c>
      <c r="E1609" s="48" t="s">
        <v>1801</v>
      </c>
      <c r="F1609" s="48" t="s">
        <v>1796</v>
      </c>
      <c r="G1609" s="48" t="s">
        <v>1784</v>
      </c>
      <c r="H1609" s="48" t="s">
        <v>1770</v>
      </c>
      <c r="I1609" s="48" t="s">
        <v>1768</v>
      </c>
      <c r="J1609" s="236" t="s">
        <v>4</v>
      </c>
      <c r="K1609" s="236" t="s">
        <v>4</v>
      </c>
      <c r="L1609" s="236">
        <v>105.92640359287704</v>
      </c>
      <c r="M1609" s="236">
        <v>105.9264</v>
      </c>
      <c r="N1609" s="236" t="s">
        <v>4</v>
      </c>
      <c r="O1609" s="236" t="s">
        <v>4</v>
      </c>
      <c r="P1609" s="236" t="s">
        <v>4</v>
      </c>
      <c r="Q1609" s="236" t="s">
        <v>4</v>
      </c>
      <c r="R1609" s="236" t="s">
        <v>4</v>
      </c>
      <c r="S1609" s="236" t="s">
        <v>4</v>
      </c>
      <c r="T1609" s="236" t="s">
        <v>4</v>
      </c>
      <c r="U1609" s="236" t="s">
        <v>4</v>
      </c>
      <c r="V1609" s="236" t="s">
        <v>4</v>
      </c>
      <c r="W1609" s="236" t="s">
        <v>4</v>
      </c>
      <c r="X1609" s="291">
        <v>105.92640359287704</v>
      </c>
      <c r="Y1609" s="236">
        <v>105.9264</v>
      </c>
    </row>
    <row r="1610" spans="1:25">
      <c r="A1610" s="32" t="s">
        <v>23</v>
      </c>
      <c r="B1610" s="32" t="s">
        <v>32</v>
      </c>
      <c r="C1610" s="328" t="s">
        <v>1802</v>
      </c>
      <c r="D1610" s="235">
        <v>1.91865</v>
      </c>
      <c r="E1610" s="48" t="s">
        <v>1801</v>
      </c>
      <c r="F1610" s="48" t="s">
        <v>1796</v>
      </c>
      <c r="G1610" s="48" t="s">
        <v>1784</v>
      </c>
      <c r="H1610" s="48" t="s">
        <v>1770</v>
      </c>
      <c r="I1610" s="48" t="s">
        <v>1768</v>
      </c>
      <c r="J1610" s="236">
        <v>110.32052737798007</v>
      </c>
      <c r="K1610" s="236">
        <v>110.32053000000001</v>
      </c>
      <c r="L1610" s="236" t="s">
        <v>4</v>
      </c>
      <c r="M1610" s="236" t="s">
        <v>4</v>
      </c>
      <c r="N1610" s="236" t="s">
        <v>4</v>
      </c>
      <c r="O1610" s="236" t="s">
        <v>4</v>
      </c>
      <c r="P1610" s="236" t="s">
        <v>4</v>
      </c>
      <c r="Q1610" s="236" t="s">
        <v>4</v>
      </c>
      <c r="R1610" s="236" t="s">
        <v>4</v>
      </c>
      <c r="S1610" s="236" t="s">
        <v>4</v>
      </c>
      <c r="T1610" s="236" t="s">
        <v>4</v>
      </c>
      <c r="U1610" s="236" t="s">
        <v>4</v>
      </c>
      <c r="V1610" s="236" t="s">
        <v>4</v>
      </c>
      <c r="W1610" s="236" t="s">
        <v>4</v>
      </c>
      <c r="X1610" s="291">
        <v>110.32052737798007</v>
      </c>
      <c r="Y1610" s="236">
        <v>110.32053000000001</v>
      </c>
    </row>
    <row r="1611" spans="1:25">
      <c r="A1611" s="32" t="s">
        <v>23</v>
      </c>
      <c r="B1611" s="32" t="s">
        <v>32</v>
      </c>
      <c r="C1611" s="328" t="s">
        <v>1803</v>
      </c>
      <c r="D1611" s="235">
        <v>1.91865</v>
      </c>
      <c r="E1611" s="48" t="s">
        <v>1801</v>
      </c>
      <c r="F1611" s="48" t="s">
        <v>1796</v>
      </c>
      <c r="G1611" s="48" t="s">
        <v>1784</v>
      </c>
      <c r="H1611" s="48" t="s">
        <v>1770</v>
      </c>
      <c r="I1611" s="48" t="s">
        <v>1768</v>
      </c>
      <c r="J1611" s="236">
        <v>126.6927238113513</v>
      </c>
      <c r="K1611" s="236">
        <v>126.69271999999999</v>
      </c>
      <c r="L1611" s="236" t="s">
        <v>4</v>
      </c>
      <c r="M1611" s="236" t="s">
        <v>4</v>
      </c>
      <c r="N1611" s="236" t="s">
        <v>4</v>
      </c>
      <c r="O1611" s="236" t="s">
        <v>4</v>
      </c>
      <c r="P1611" s="236" t="s">
        <v>4</v>
      </c>
      <c r="Q1611" s="236" t="s">
        <v>4</v>
      </c>
      <c r="R1611" s="236" t="s">
        <v>4</v>
      </c>
      <c r="S1611" s="236" t="s">
        <v>4</v>
      </c>
      <c r="T1611" s="236" t="s">
        <v>4</v>
      </c>
      <c r="U1611" s="236" t="s">
        <v>4</v>
      </c>
      <c r="V1611" s="236" t="s">
        <v>4</v>
      </c>
      <c r="W1611" s="236" t="s">
        <v>4</v>
      </c>
      <c r="X1611" s="291">
        <v>126.6927238113513</v>
      </c>
      <c r="Y1611" s="236">
        <v>126.69271999999999</v>
      </c>
    </row>
    <row r="1612" spans="1:25">
      <c r="A1612" s="32" t="s">
        <v>23</v>
      </c>
      <c r="B1612" s="32" t="s">
        <v>32</v>
      </c>
      <c r="C1612" s="328" t="s">
        <v>1804</v>
      </c>
      <c r="D1612" s="235">
        <v>1.91865</v>
      </c>
      <c r="E1612" s="48" t="s">
        <v>1801</v>
      </c>
      <c r="F1612" s="48" t="s">
        <v>1796</v>
      </c>
      <c r="G1612" s="48" t="s">
        <v>1784</v>
      </c>
      <c r="H1612" s="48" t="s">
        <v>1770</v>
      </c>
      <c r="I1612" s="48" t="s">
        <v>1768</v>
      </c>
      <c r="J1612" s="236">
        <v>95.850784500204171</v>
      </c>
      <c r="K1612" s="236">
        <v>95.85078</v>
      </c>
      <c r="L1612" s="236" t="s">
        <v>4</v>
      </c>
      <c r="M1612" s="236" t="s">
        <v>4</v>
      </c>
      <c r="N1612" s="236" t="s">
        <v>4</v>
      </c>
      <c r="O1612" s="236" t="s">
        <v>4</v>
      </c>
      <c r="P1612" s="236" t="s">
        <v>4</v>
      </c>
      <c r="Q1612" s="236" t="s">
        <v>4</v>
      </c>
      <c r="R1612" s="236" t="s">
        <v>4</v>
      </c>
      <c r="S1612" s="236" t="s">
        <v>4</v>
      </c>
      <c r="T1612" s="236" t="s">
        <v>4</v>
      </c>
      <c r="U1612" s="236" t="s">
        <v>4</v>
      </c>
      <c r="V1612" s="236" t="s">
        <v>4</v>
      </c>
      <c r="W1612" s="236" t="s">
        <v>4</v>
      </c>
      <c r="X1612" s="291">
        <v>95.850784500204171</v>
      </c>
      <c r="Y1612" s="236">
        <v>95.85078</v>
      </c>
    </row>
    <row r="1613" spans="1:25">
      <c r="A1613" s="32" t="s">
        <v>23</v>
      </c>
      <c r="B1613" s="32" t="s">
        <v>32</v>
      </c>
      <c r="C1613" s="328" t="s">
        <v>1805</v>
      </c>
      <c r="D1613" s="235">
        <v>1.91865</v>
      </c>
      <c r="E1613" s="48" t="s">
        <v>1801</v>
      </c>
      <c r="F1613" s="48" t="s">
        <v>1796</v>
      </c>
      <c r="G1613" s="48" t="s">
        <v>1784</v>
      </c>
      <c r="H1613" s="48" t="s">
        <v>1770</v>
      </c>
      <c r="I1613" s="48" t="s">
        <v>1768</v>
      </c>
      <c r="J1613" s="236">
        <v>114.9341958411575</v>
      </c>
      <c r="K1613" s="236">
        <v>114.9342</v>
      </c>
      <c r="L1613" s="236" t="s">
        <v>4</v>
      </c>
      <c r="M1613" s="236" t="s">
        <v>4</v>
      </c>
      <c r="N1613" s="236" t="s">
        <v>4</v>
      </c>
      <c r="O1613" s="236" t="s">
        <v>4</v>
      </c>
      <c r="P1613" s="236" t="s">
        <v>4</v>
      </c>
      <c r="Q1613" s="236" t="s">
        <v>4</v>
      </c>
      <c r="R1613" s="236" t="s">
        <v>4</v>
      </c>
      <c r="S1613" s="236" t="s">
        <v>4</v>
      </c>
      <c r="T1613" s="236" t="s">
        <v>4</v>
      </c>
      <c r="U1613" s="236" t="s">
        <v>4</v>
      </c>
      <c r="V1613" s="236" t="s">
        <v>4</v>
      </c>
      <c r="W1613" s="236" t="s">
        <v>4</v>
      </c>
      <c r="X1613" s="291">
        <v>114.9341958411575</v>
      </c>
      <c r="Y1613" s="236">
        <v>114.9342</v>
      </c>
    </row>
    <row r="1614" spans="1:25">
      <c r="A1614" s="32" t="s">
        <v>23</v>
      </c>
      <c r="B1614" s="32" t="s">
        <v>32</v>
      </c>
      <c r="C1614" s="328" t="s">
        <v>1806</v>
      </c>
      <c r="D1614" s="235">
        <v>1.91865</v>
      </c>
      <c r="E1614" s="48" t="s">
        <v>1801</v>
      </c>
      <c r="F1614" s="48" t="s">
        <v>1796</v>
      </c>
      <c r="G1614" s="48" t="s">
        <v>1784</v>
      </c>
      <c r="H1614" s="48" t="s">
        <v>1770</v>
      </c>
      <c r="I1614" s="48" t="s">
        <v>1768</v>
      </c>
      <c r="J1614" s="236">
        <v>86.610032403095047</v>
      </c>
      <c r="K1614" s="236">
        <v>86.610029999999995</v>
      </c>
      <c r="L1614" s="236" t="s">
        <v>4</v>
      </c>
      <c r="M1614" s="236" t="s">
        <v>4</v>
      </c>
      <c r="N1614" s="236" t="s">
        <v>4</v>
      </c>
      <c r="O1614" s="236" t="s">
        <v>4</v>
      </c>
      <c r="P1614" s="236" t="s">
        <v>4</v>
      </c>
      <c r="Q1614" s="236" t="s">
        <v>4</v>
      </c>
      <c r="R1614" s="236" t="s">
        <v>4</v>
      </c>
      <c r="S1614" s="236" t="s">
        <v>4</v>
      </c>
      <c r="T1614" s="236" t="s">
        <v>4</v>
      </c>
      <c r="U1614" s="236" t="s">
        <v>4</v>
      </c>
      <c r="V1614" s="236" t="s">
        <v>4</v>
      </c>
      <c r="W1614" s="236" t="s">
        <v>4</v>
      </c>
      <c r="X1614" s="291">
        <v>86.610032403095047</v>
      </c>
      <c r="Y1614" s="236">
        <v>86.610029999999995</v>
      </c>
    </row>
    <row r="1615" spans="1:25">
      <c r="A1615" s="32" t="s">
        <v>19</v>
      </c>
      <c r="B1615" s="32" t="s">
        <v>32</v>
      </c>
      <c r="C1615" s="328" t="s">
        <v>1807</v>
      </c>
      <c r="D1615" s="235">
        <v>23</v>
      </c>
      <c r="E1615" s="48" t="s">
        <v>1807</v>
      </c>
      <c r="F1615" s="48" t="s">
        <v>1796</v>
      </c>
      <c r="G1615" s="48" t="s">
        <v>1784</v>
      </c>
      <c r="H1615" s="48" t="s">
        <v>1770</v>
      </c>
      <c r="I1615" s="48" t="s">
        <v>1768</v>
      </c>
      <c r="J1615" s="236" t="s">
        <v>4</v>
      </c>
      <c r="K1615" s="236" t="s">
        <v>4</v>
      </c>
      <c r="L1615" s="236">
        <v>97.300564313125335</v>
      </c>
      <c r="M1615" s="236">
        <v>97.300560000000004</v>
      </c>
      <c r="N1615" s="236" t="s">
        <v>4</v>
      </c>
      <c r="O1615" s="236" t="s">
        <v>4</v>
      </c>
      <c r="P1615" s="236" t="s">
        <v>4</v>
      </c>
      <c r="Q1615" s="236" t="s">
        <v>4</v>
      </c>
      <c r="R1615" s="236" t="s">
        <v>4</v>
      </c>
      <c r="S1615" s="236" t="s">
        <v>4</v>
      </c>
      <c r="T1615" s="236" t="s">
        <v>4</v>
      </c>
      <c r="U1615" s="236" t="s">
        <v>4</v>
      </c>
      <c r="V1615" s="236" t="s">
        <v>4</v>
      </c>
      <c r="W1615" s="236" t="s">
        <v>4</v>
      </c>
      <c r="X1615" s="291">
        <v>97.300564313125335</v>
      </c>
      <c r="Y1615" s="236">
        <v>97.300560000000004</v>
      </c>
    </row>
    <row r="1616" spans="1:25">
      <c r="A1616" s="32" t="s">
        <v>23</v>
      </c>
      <c r="B1616" s="32" t="s">
        <v>32</v>
      </c>
      <c r="C1616" s="328" t="s">
        <v>1808</v>
      </c>
      <c r="D1616" s="235">
        <v>4.7958299999999996</v>
      </c>
      <c r="E1616" s="48" t="s">
        <v>1807</v>
      </c>
      <c r="F1616" s="48" t="s">
        <v>1796</v>
      </c>
      <c r="G1616" s="48" t="s">
        <v>1784</v>
      </c>
      <c r="H1616" s="48" t="s">
        <v>1770</v>
      </c>
      <c r="I1616" s="48" t="s">
        <v>1768</v>
      </c>
      <c r="J1616" s="236">
        <v>108.95912941357919</v>
      </c>
      <c r="K1616" s="236">
        <v>108.95913</v>
      </c>
      <c r="L1616" s="236" t="s">
        <v>4</v>
      </c>
      <c r="M1616" s="236" t="s">
        <v>4</v>
      </c>
      <c r="N1616" s="236" t="s">
        <v>4</v>
      </c>
      <c r="O1616" s="236" t="s">
        <v>4</v>
      </c>
      <c r="P1616" s="236" t="s">
        <v>4</v>
      </c>
      <c r="Q1616" s="236" t="s">
        <v>4</v>
      </c>
      <c r="R1616" s="236" t="s">
        <v>4</v>
      </c>
      <c r="S1616" s="236" t="s">
        <v>4</v>
      </c>
      <c r="T1616" s="236" t="s">
        <v>4</v>
      </c>
      <c r="U1616" s="236" t="s">
        <v>4</v>
      </c>
      <c r="V1616" s="236" t="s">
        <v>4</v>
      </c>
      <c r="W1616" s="236" t="s">
        <v>4</v>
      </c>
      <c r="X1616" s="291">
        <v>108.95912941357919</v>
      </c>
      <c r="Y1616" s="236">
        <v>108.95913</v>
      </c>
    </row>
    <row r="1617" spans="1:25">
      <c r="A1617" s="32" t="s">
        <v>23</v>
      </c>
      <c r="B1617" s="32" t="s">
        <v>32</v>
      </c>
      <c r="C1617" s="328" t="s">
        <v>1809</v>
      </c>
      <c r="D1617" s="235">
        <v>4.7958299999999996</v>
      </c>
      <c r="E1617" s="48" t="s">
        <v>1807</v>
      </c>
      <c r="F1617" s="48" t="s">
        <v>1796</v>
      </c>
      <c r="G1617" s="48" t="s">
        <v>1784</v>
      </c>
      <c r="H1617" s="48" t="s">
        <v>1770</v>
      </c>
      <c r="I1617" s="48" t="s">
        <v>1768</v>
      </c>
      <c r="J1617" s="236">
        <v>86.88945907154752</v>
      </c>
      <c r="K1617" s="236">
        <v>86.88946</v>
      </c>
      <c r="L1617" s="236" t="s">
        <v>4</v>
      </c>
      <c r="M1617" s="236" t="s">
        <v>4</v>
      </c>
      <c r="N1617" s="236" t="s">
        <v>4</v>
      </c>
      <c r="O1617" s="236" t="s">
        <v>4</v>
      </c>
      <c r="P1617" s="236" t="s">
        <v>4</v>
      </c>
      <c r="Q1617" s="236" t="s">
        <v>4</v>
      </c>
      <c r="R1617" s="236" t="s">
        <v>4</v>
      </c>
      <c r="S1617" s="236" t="s">
        <v>4</v>
      </c>
      <c r="T1617" s="236" t="s">
        <v>4</v>
      </c>
      <c r="U1617" s="236" t="s">
        <v>4</v>
      </c>
      <c r="V1617" s="236" t="s">
        <v>4</v>
      </c>
      <c r="W1617" s="236" t="s">
        <v>4</v>
      </c>
      <c r="X1617" s="291">
        <v>86.88945907154752</v>
      </c>
      <c r="Y1617" s="236">
        <v>86.88946</v>
      </c>
    </row>
    <row r="1618" spans="1:25">
      <c r="A1618" s="32" t="s">
        <v>19</v>
      </c>
      <c r="B1618" s="32" t="s">
        <v>32</v>
      </c>
      <c r="C1618" s="328" t="s">
        <v>1810</v>
      </c>
      <c r="D1618" s="235">
        <v>3</v>
      </c>
      <c r="E1618" s="48" t="s">
        <v>1810</v>
      </c>
      <c r="F1618" s="48" t="s">
        <v>1796</v>
      </c>
      <c r="G1618" s="48" t="s">
        <v>1784</v>
      </c>
      <c r="H1618" s="48" t="s">
        <v>1770</v>
      </c>
      <c r="I1618" s="48" t="s">
        <v>1768</v>
      </c>
      <c r="J1618" s="236" t="s">
        <v>4</v>
      </c>
      <c r="K1618" s="236" t="s">
        <v>4</v>
      </c>
      <c r="L1618" s="236">
        <v>107.5989685119964</v>
      </c>
      <c r="M1618" s="236">
        <v>107.59896999999999</v>
      </c>
      <c r="N1618" s="236" t="s">
        <v>4</v>
      </c>
      <c r="O1618" s="236" t="s">
        <v>4</v>
      </c>
      <c r="P1618" s="236" t="s">
        <v>4</v>
      </c>
      <c r="Q1618" s="236" t="s">
        <v>4</v>
      </c>
      <c r="R1618" s="236" t="s">
        <v>4</v>
      </c>
      <c r="S1618" s="236" t="s">
        <v>4</v>
      </c>
      <c r="T1618" s="236" t="s">
        <v>4</v>
      </c>
      <c r="U1618" s="236" t="s">
        <v>4</v>
      </c>
      <c r="V1618" s="236" t="s">
        <v>4</v>
      </c>
      <c r="W1618" s="236" t="s">
        <v>4</v>
      </c>
      <c r="X1618" s="291">
        <v>107.5989685119964</v>
      </c>
      <c r="Y1618" s="236">
        <v>107.59896999999999</v>
      </c>
    </row>
    <row r="1619" spans="1:25">
      <c r="A1619" s="32" t="s">
        <v>23</v>
      </c>
      <c r="B1619" s="32" t="s">
        <v>32</v>
      </c>
      <c r="C1619" s="328" t="s">
        <v>1811</v>
      </c>
      <c r="D1619" s="235">
        <v>1.7320500000000001</v>
      </c>
      <c r="E1619" s="48" t="s">
        <v>1810</v>
      </c>
      <c r="F1619" s="48" t="s">
        <v>1796</v>
      </c>
      <c r="G1619" s="48" t="s">
        <v>1784</v>
      </c>
      <c r="H1619" s="48" t="s">
        <v>1770</v>
      </c>
      <c r="I1619" s="48" t="s">
        <v>1768</v>
      </c>
      <c r="J1619" s="236">
        <v>114.06305751411567</v>
      </c>
      <c r="K1619" s="236">
        <v>114.06305999999999</v>
      </c>
      <c r="L1619" s="236" t="s">
        <v>4</v>
      </c>
      <c r="M1619" s="236" t="s">
        <v>4</v>
      </c>
      <c r="N1619" s="236" t="s">
        <v>4</v>
      </c>
      <c r="O1619" s="236" t="s">
        <v>4</v>
      </c>
      <c r="P1619" s="236" t="s">
        <v>4</v>
      </c>
      <c r="Q1619" s="236" t="s">
        <v>4</v>
      </c>
      <c r="R1619" s="236" t="s">
        <v>4</v>
      </c>
      <c r="S1619" s="236" t="s">
        <v>4</v>
      </c>
      <c r="T1619" s="236" t="s">
        <v>4</v>
      </c>
      <c r="U1619" s="236" t="s">
        <v>4</v>
      </c>
      <c r="V1619" s="236" t="s">
        <v>4</v>
      </c>
      <c r="W1619" s="236" t="s">
        <v>4</v>
      </c>
      <c r="X1619" s="291">
        <v>114.06305751411567</v>
      </c>
      <c r="Y1619" s="236">
        <v>114.06305999999999</v>
      </c>
    </row>
    <row r="1620" spans="1:25">
      <c r="A1620" s="32" t="s">
        <v>23</v>
      </c>
      <c r="B1620" s="32" t="s">
        <v>32</v>
      </c>
      <c r="C1620" s="328" t="s">
        <v>1812</v>
      </c>
      <c r="D1620" s="235">
        <v>1.7320500000000001</v>
      </c>
      <c r="E1620" s="48" t="s">
        <v>1810</v>
      </c>
      <c r="F1620" s="48" t="s">
        <v>1796</v>
      </c>
      <c r="G1620" s="48" t="s">
        <v>1784</v>
      </c>
      <c r="H1620" s="48" t="s">
        <v>1770</v>
      </c>
      <c r="I1620" s="48" t="s">
        <v>1768</v>
      </c>
      <c r="J1620" s="236">
        <v>101.50120711443174</v>
      </c>
      <c r="K1620" s="236">
        <v>101.50121</v>
      </c>
      <c r="L1620" s="236" t="s">
        <v>4</v>
      </c>
      <c r="M1620" s="236" t="s">
        <v>4</v>
      </c>
      <c r="N1620" s="236" t="s">
        <v>4</v>
      </c>
      <c r="O1620" s="236" t="s">
        <v>4</v>
      </c>
      <c r="P1620" s="236" t="s">
        <v>4</v>
      </c>
      <c r="Q1620" s="236" t="s">
        <v>4</v>
      </c>
      <c r="R1620" s="236" t="s">
        <v>4</v>
      </c>
      <c r="S1620" s="236" t="s">
        <v>4</v>
      </c>
      <c r="T1620" s="236" t="s">
        <v>4</v>
      </c>
      <c r="U1620" s="236" t="s">
        <v>4</v>
      </c>
      <c r="V1620" s="236" t="s">
        <v>4</v>
      </c>
      <c r="W1620" s="236" t="s">
        <v>4</v>
      </c>
      <c r="X1620" s="291">
        <v>101.50120711443174</v>
      </c>
      <c r="Y1620" s="236">
        <v>101.50121</v>
      </c>
    </row>
    <row r="1621" spans="1:25">
      <c r="A1621" s="32" t="s">
        <v>19</v>
      </c>
      <c r="B1621" s="32" t="s">
        <v>32</v>
      </c>
      <c r="C1621" s="328" t="s">
        <v>1813</v>
      </c>
      <c r="D1621" s="235">
        <v>10</v>
      </c>
      <c r="E1621" s="48" t="s">
        <v>1813</v>
      </c>
      <c r="F1621" s="48" t="s">
        <v>1796</v>
      </c>
      <c r="G1621" s="48" t="s">
        <v>1784</v>
      </c>
      <c r="H1621" s="48" t="s">
        <v>1770</v>
      </c>
      <c r="I1621" s="48" t="s">
        <v>1768</v>
      </c>
      <c r="J1621" s="236" t="s">
        <v>4</v>
      </c>
      <c r="K1621" s="236" t="s">
        <v>4</v>
      </c>
      <c r="L1621" s="236">
        <v>91.524993412867317</v>
      </c>
      <c r="M1621" s="236">
        <v>91.524990000000003</v>
      </c>
      <c r="N1621" s="236" t="s">
        <v>4</v>
      </c>
      <c r="O1621" s="236" t="s">
        <v>4</v>
      </c>
      <c r="P1621" s="236" t="s">
        <v>4</v>
      </c>
      <c r="Q1621" s="236" t="s">
        <v>4</v>
      </c>
      <c r="R1621" s="236" t="s">
        <v>4</v>
      </c>
      <c r="S1621" s="236" t="s">
        <v>4</v>
      </c>
      <c r="T1621" s="236" t="s">
        <v>4</v>
      </c>
      <c r="U1621" s="236" t="s">
        <v>4</v>
      </c>
      <c r="V1621" s="236" t="s">
        <v>4</v>
      </c>
      <c r="W1621" s="236" t="s">
        <v>4</v>
      </c>
      <c r="X1621" s="291">
        <v>91.524993412867317</v>
      </c>
      <c r="Y1621" s="236">
        <v>91.524990000000003</v>
      </c>
    </row>
    <row r="1622" spans="1:25">
      <c r="A1622" s="32" t="s">
        <v>23</v>
      </c>
      <c r="B1622" s="32" t="s">
        <v>32</v>
      </c>
      <c r="C1622" s="328" t="s">
        <v>1814</v>
      </c>
      <c r="D1622" s="235">
        <v>3.16228</v>
      </c>
      <c r="E1622" s="48" t="s">
        <v>1813</v>
      </c>
      <c r="F1622" s="48" t="s">
        <v>1796</v>
      </c>
      <c r="G1622" s="48" t="s">
        <v>1784</v>
      </c>
      <c r="H1622" s="48" t="s">
        <v>1770</v>
      </c>
      <c r="I1622" s="48" t="s">
        <v>1768</v>
      </c>
      <c r="J1622" s="236">
        <v>86.813505522512699</v>
      </c>
      <c r="K1622" s="236">
        <v>86.813509999999994</v>
      </c>
      <c r="L1622" s="236" t="s">
        <v>4</v>
      </c>
      <c r="M1622" s="236" t="s">
        <v>4</v>
      </c>
      <c r="N1622" s="236" t="s">
        <v>4</v>
      </c>
      <c r="O1622" s="236" t="s">
        <v>4</v>
      </c>
      <c r="P1622" s="236" t="s">
        <v>4</v>
      </c>
      <c r="Q1622" s="236" t="s">
        <v>4</v>
      </c>
      <c r="R1622" s="236" t="s">
        <v>4</v>
      </c>
      <c r="S1622" s="236" t="s">
        <v>4</v>
      </c>
      <c r="T1622" s="236" t="s">
        <v>4</v>
      </c>
      <c r="U1622" s="236" t="s">
        <v>4</v>
      </c>
      <c r="V1622" s="236" t="s">
        <v>4</v>
      </c>
      <c r="W1622" s="236" t="s">
        <v>4</v>
      </c>
      <c r="X1622" s="291">
        <v>86.813505522512699</v>
      </c>
      <c r="Y1622" s="236">
        <v>86.813509999999994</v>
      </c>
    </row>
    <row r="1623" spans="1:25">
      <c r="A1623" s="32" t="s">
        <v>23</v>
      </c>
      <c r="B1623" s="32" t="s">
        <v>32</v>
      </c>
      <c r="C1623" s="328" t="s">
        <v>1815</v>
      </c>
      <c r="D1623" s="235">
        <v>3.16228</v>
      </c>
      <c r="E1623" s="48" t="s">
        <v>1813</v>
      </c>
      <c r="F1623" s="48" t="s">
        <v>1796</v>
      </c>
      <c r="G1623" s="48" t="s">
        <v>1784</v>
      </c>
      <c r="H1623" s="48" t="s">
        <v>1770</v>
      </c>
      <c r="I1623" s="48" t="s">
        <v>1768</v>
      </c>
      <c r="J1623" s="236">
        <v>96.492180206374769</v>
      </c>
      <c r="K1623" s="236">
        <v>96.492180000000005</v>
      </c>
      <c r="L1623" s="236" t="s">
        <v>4</v>
      </c>
      <c r="M1623" s="236" t="s">
        <v>4</v>
      </c>
      <c r="N1623" s="236" t="s">
        <v>4</v>
      </c>
      <c r="O1623" s="236" t="s">
        <v>4</v>
      </c>
      <c r="P1623" s="236" t="s">
        <v>4</v>
      </c>
      <c r="Q1623" s="236" t="s">
        <v>4</v>
      </c>
      <c r="R1623" s="236" t="s">
        <v>4</v>
      </c>
      <c r="S1623" s="236" t="s">
        <v>4</v>
      </c>
      <c r="T1623" s="236" t="s">
        <v>4</v>
      </c>
      <c r="U1623" s="236" t="s">
        <v>4</v>
      </c>
      <c r="V1623" s="236" t="s">
        <v>4</v>
      </c>
      <c r="W1623" s="236" t="s">
        <v>4</v>
      </c>
      <c r="X1623" s="291">
        <v>96.492180206374769</v>
      </c>
      <c r="Y1623" s="236">
        <v>96.492180000000005</v>
      </c>
    </row>
    <row r="1624" spans="1:25">
      <c r="A1624" s="32" t="s">
        <v>19</v>
      </c>
      <c r="B1624" s="32" t="s">
        <v>32</v>
      </c>
      <c r="C1624" s="328" t="s">
        <v>1816</v>
      </c>
      <c r="D1624" s="235">
        <v>2</v>
      </c>
      <c r="E1624" s="48" t="s">
        <v>1816</v>
      </c>
      <c r="F1624" s="48" t="s">
        <v>1796</v>
      </c>
      <c r="G1624" s="48" t="s">
        <v>1784</v>
      </c>
      <c r="H1624" s="48" t="s">
        <v>1770</v>
      </c>
      <c r="I1624" s="48" t="s">
        <v>1768</v>
      </c>
      <c r="J1624" s="236" t="s">
        <v>4</v>
      </c>
      <c r="K1624" s="236" t="s">
        <v>4</v>
      </c>
      <c r="L1624" s="236">
        <v>106.20139360229355</v>
      </c>
      <c r="M1624" s="236">
        <v>106.20139</v>
      </c>
      <c r="N1624" s="236" t="s">
        <v>4</v>
      </c>
      <c r="O1624" s="236" t="s">
        <v>4</v>
      </c>
      <c r="P1624" s="236" t="s">
        <v>4</v>
      </c>
      <c r="Q1624" s="236" t="s">
        <v>4</v>
      </c>
      <c r="R1624" s="236" t="s">
        <v>4</v>
      </c>
      <c r="S1624" s="236" t="s">
        <v>4</v>
      </c>
      <c r="T1624" s="236" t="s">
        <v>4</v>
      </c>
      <c r="U1624" s="236" t="s">
        <v>4</v>
      </c>
      <c r="V1624" s="236" t="s">
        <v>4</v>
      </c>
      <c r="W1624" s="236" t="s">
        <v>4</v>
      </c>
      <c r="X1624" s="291">
        <v>106.20139360229355</v>
      </c>
      <c r="Y1624" s="236">
        <v>106.20139</v>
      </c>
    </row>
    <row r="1625" spans="1:25">
      <c r="A1625" s="32" t="s">
        <v>23</v>
      </c>
      <c r="B1625" s="32" t="s">
        <v>32</v>
      </c>
      <c r="C1625" s="328" t="s">
        <v>1817</v>
      </c>
      <c r="D1625" s="235">
        <v>1.41421</v>
      </c>
      <c r="E1625" s="48" t="s">
        <v>1816</v>
      </c>
      <c r="F1625" s="48" t="s">
        <v>1796</v>
      </c>
      <c r="G1625" s="48" t="s">
        <v>1784</v>
      </c>
      <c r="H1625" s="48" t="s">
        <v>1770</v>
      </c>
      <c r="I1625" s="48" t="s">
        <v>1768</v>
      </c>
      <c r="J1625" s="236">
        <v>113.48024151080141</v>
      </c>
      <c r="K1625" s="236">
        <v>113.48023999999999</v>
      </c>
      <c r="L1625" s="236" t="s">
        <v>4</v>
      </c>
      <c r="M1625" s="236" t="s">
        <v>4</v>
      </c>
      <c r="N1625" s="236" t="s">
        <v>4</v>
      </c>
      <c r="O1625" s="236" t="s">
        <v>4</v>
      </c>
      <c r="P1625" s="236" t="s">
        <v>4</v>
      </c>
      <c r="Q1625" s="236" t="s">
        <v>4</v>
      </c>
      <c r="R1625" s="236" t="s">
        <v>4</v>
      </c>
      <c r="S1625" s="236" t="s">
        <v>4</v>
      </c>
      <c r="T1625" s="236" t="s">
        <v>4</v>
      </c>
      <c r="U1625" s="236" t="s">
        <v>4</v>
      </c>
      <c r="V1625" s="236" t="s">
        <v>4</v>
      </c>
      <c r="W1625" s="236" t="s">
        <v>4</v>
      </c>
      <c r="X1625" s="291">
        <v>113.48024151080141</v>
      </c>
      <c r="Y1625" s="236">
        <v>113.48023999999999</v>
      </c>
    </row>
    <row r="1626" spans="1:25">
      <c r="A1626" s="32" t="s">
        <v>23</v>
      </c>
      <c r="B1626" s="32" t="s">
        <v>32</v>
      </c>
      <c r="C1626" s="328" t="s">
        <v>1818</v>
      </c>
      <c r="D1626" s="235">
        <v>1.41421</v>
      </c>
      <c r="E1626" s="48" t="s">
        <v>1816</v>
      </c>
      <c r="F1626" s="48" t="s">
        <v>1796</v>
      </c>
      <c r="G1626" s="48" t="s">
        <v>1784</v>
      </c>
      <c r="H1626" s="48" t="s">
        <v>1770</v>
      </c>
      <c r="I1626" s="48" t="s">
        <v>1768</v>
      </c>
      <c r="J1626" s="236">
        <v>99.389425444567209</v>
      </c>
      <c r="K1626" s="236">
        <v>99.389430000000004</v>
      </c>
      <c r="L1626" s="236" t="s">
        <v>4</v>
      </c>
      <c r="M1626" s="236" t="s">
        <v>4</v>
      </c>
      <c r="N1626" s="236" t="s">
        <v>4</v>
      </c>
      <c r="O1626" s="236" t="s">
        <v>4</v>
      </c>
      <c r="P1626" s="236" t="s">
        <v>4</v>
      </c>
      <c r="Q1626" s="236" t="s">
        <v>4</v>
      </c>
      <c r="R1626" s="236" t="s">
        <v>4</v>
      </c>
      <c r="S1626" s="236" t="s">
        <v>4</v>
      </c>
      <c r="T1626" s="236" t="s">
        <v>4</v>
      </c>
      <c r="U1626" s="236" t="s">
        <v>4</v>
      </c>
      <c r="V1626" s="236" t="s">
        <v>4</v>
      </c>
      <c r="W1626" s="236" t="s">
        <v>4</v>
      </c>
      <c r="X1626" s="291">
        <v>99.389425444567209</v>
      </c>
      <c r="Y1626" s="236">
        <v>99.389430000000004</v>
      </c>
    </row>
    <row r="1627" spans="1:25">
      <c r="A1627" s="32" t="s">
        <v>16</v>
      </c>
      <c r="B1627" s="32" t="s">
        <v>4</v>
      </c>
      <c r="C1627" s="328" t="s">
        <v>1819</v>
      </c>
      <c r="D1627" s="235">
        <v>49</v>
      </c>
      <c r="E1627" s="48" t="s">
        <v>4</v>
      </c>
      <c r="F1627" s="48" t="s">
        <v>1819</v>
      </c>
      <c r="G1627" s="48" t="s">
        <v>1784</v>
      </c>
      <c r="H1627" s="48" t="s">
        <v>1770</v>
      </c>
      <c r="I1627" s="48" t="s">
        <v>1768</v>
      </c>
      <c r="J1627" s="236" t="s">
        <v>4</v>
      </c>
      <c r="K1627" s="236" t="s">
        <v>4</v>
      </c>
      <c r="L1627" s="236" t="s">
        <v>4</v>
      </c>
      <c r="M1627" s="236" t="s">
        <v>4</v>
      </c>
      <c r="N1627" s="236">
        <v>97.727615633649904</v>
      </c>
      <c r="O1627" s="236">
        <v>97.727620000000002</v>
      </c>
      <c r="P1627" s="236" t="s">
        <v>4</v>
      </c>
      <c r="Q1627" s="236" t="s">
        <v>4</v>
      </c>
      <c r="R1627" s="236" t="s">
        <v>4</v>
      </c>
      <c r="S1627" s="236" t="s">
        <v>4</v>
      </c>
      <c r="T1627" s="236" t="s">
        <v>4</v>
      </c>
      <c r="U1627" s="236" t="s">
        <v>4</v>
      </c>
      <c r="V1627" s="236" t="s">
        <v>4</v>
      </c>
      <c r="W1627" s="236" t="s">
        <v>4</v>
      </c>
      <c r="X1627" s="291">
        <v>97.727615633649904</v>
      </c>
      <c r="Y1627" s="236">
        <v>97.727620000000002</v>
      </c>
    </row>
    <row r="1628" spans="1:25">
      <c r="A1628" s="32" t="s">
        <v>19</v>
      </c>
      <c r="B1628" s="32" t="s">
        <v>32</v>
      </c>
      <c r="C1628" s="328" t="s">
        <v>1821</v>
      </c>
      <c r="D1628" s="235">
        <v>12</v>
      </c>
      <c r="E1628" s="48" t="s">
        <v>1821</v>
      </c>
      <c r="F1628" s="48" t="s">
        <v>1819</v>
      </c>
      <c r="G1628" s="48" t="s">
        <v>1784</v>
      </c>
      <c r="H1628" s="48" t="s">
        <v>1770</v>
      </c>
      <c r="I1628" s="48" t="s">
        <v>1768</v>
      </c>
      <c r="J1628" s="236" t="s">
        <v>4</v>
      </c>
      <c r="K1628" s="236" t="s">
        <v>4</v>
      </c>
      <c r="L1628" s="236">
        <v>91.770938644557447</v>
      </c>
      <c r="M1628" s="236">
        <v>91.770939999999996</v>
      </c>
      <c r="N1628" s="236" t="s">
        <v>4</v>
      </c>
      <c r="O1628" s="236" t="s">
        <v>4</v>
      </c>
      <c r="P1628" s="236" t="s">
        <v>4</v>
      </c>
      <c r="Q1628" s="236" t="s">
        <v>4</v>
      </c>
      <c r="R1628" s="236" t="s">
        <v>4</v>
      </c>
      <c r="S1628" s="236" t="s">
        <v>4</v>
      </c>
      <c r="T1628" s="236" t="s">
        <v>4</v>
      </c>
      <c r="U1628" s="236" t="s">
        <v>4</v>
      </c>
      <c r="V1628" s="236" t="s">
        <v>4</v>
      </c>
      <c r="W1628" s="236" t="s">
        <v>4</v>
      </c>
      <c r="X1628" s="291">
        <v>91.770938644557447</v>
      </c>
      <c r="Y1628" s="236">
        <v>91.770939999999996</v>
      </c>
    </row>
    <row r="1629" spans="1:25">
      <c r="A1629" s="32" t="s">
        <v>23</v>
      </c>
      <c r="B1629" s="32" t="s">
        <v>32</v>
      </c>
      <c r="C1629" s="328" t="s">
        <v>1822</v>
      </c>
      <c r="D1629" s="235">
        <v>3.4641000000000002</v>
      </c>
      <c r="E1629" s="48" t="s">
        <v>1821</v>
      </c>
      <c r="F1629" s="48" t="s">
        <v>1819</v>
      </c>
      <c r="G1629" s="48" t="s">
        <v>1784</v>
      </c>
      <c r="H1629" s="48" t="s">
        <v>1770</v>
      </c>
      <c r="I1629" s="48" t="s">
        <v>1768</v>
      </c>
      <c r="J1629" s="236">
        <v>74.513722702242703</v>
      </c>
      <c r="K1629" s="236">
        <v>74.513720000000006</v>
      </c>
      <c r="L1629" s="236" t="s">
        <v>4</v>
      </c>
      <c r="M1629" s="236" t="s">
        <v>4</v>
      </c>
      <c r="N1629" s="236" t="s">
        <v>4</v>
      </c>
      <c r="O1629" s="236" t="s">
        <v>4</v>
      </c>
      <c r="P1629" s="236" t="s">
        <v>4</v>
      </c>
      <c r="Q1629" s="236" t="s">
        <v>4</v>
      </c>
      <c r="R1629" s="236" t="s">
        <v>4</v>
      </c>
      <c r="S1629" s="236" t="s">
        <v>4</v>
      </c>
      <c r="T1629" s="236" t="s">
        <v>4</v>
      </c>
      <c r="U1629" s="236" t="s">
        <v>4</v>
      </c>
      <c r="V1629" s="236" t="s">
        <v>4</v>
      </c>
      <c r="W1629" s="236" t="s">
        <v>4</v>
      </c>
      <c r="X1629" s="291">
        <v>74.513722702242703</v>
      </c>
      <c r="Y1629" s="236">
        <v>74.513720000000006</v>
      </c>
    </row>
    <row r="1630" spans="1:25">
      <c r="A1630" s="32" t="s">
        <v>23</v>
      </c>
      <c r="B1630" s="32" t="s">
        <v>32</v>
      </c>
      <c r="C1630" s="328" t="s">
        <v>1823</v>
      </c>
      <c r="D1630" s="235">
        <v>3.4641000000000002</v>
      </c>
      <c r="E1630" s="48" t="s">
        <v>1821</v>
      </c>
      <c r="F1630" s="48" t="s">
        <v>1819</v>
      </c>
      <c r="G1630" s="48" t="s">
        <v>1784</v>
      </c>
      <c r="H1630" s="48" t="s">
        <v>1770</v>
      </c>
      <c r="I1630" s="48" t="s">
        <v>1768</v>
      </c>
      <c r="J1630" s="236">
        <v>113.02488822571802</v>
      </c>
      <c r="K1630" s="236">
        <v>113.02489</v>
      </c>
      <c r="L1630" s="236" t="s">
        <v>4</v>
      </c>
      <c r="M1630" s="236" t="s">
        <v>4</v>
      </c>
      <c r="N1630" s="236" t="s">
        <v>4</v>
      </c>
      <c r="O1630" s="236" t="s">
        <v>4</v>
      </c>
      <c r="P1630" s="236" t="s">
        <v>4</v>
      </c>
      <c r="Q1630" s="236" t="s">
        <v>4</v>
      </c>
      <c r="R1630" s="236" t="s">
        <v>4</v>
      </c>
      <c r="S1630" s="236" t="s">
        <v>4</v>
      </c>
      <c r="T1630" s="236" t="s">
        <v>4</v>
      </c>
      <c r="U1630" s="236" t="s">
        <v>4</v>
      </c>
      <c r="V1630" s="236" t="s">
        <v>4</v>
      </c>
      <c r="W1630" s="236" t="s">
        <v>4</v>
      </c>
      <c r="X1630" s="291">
        <v>113.02488822571802</v>
      </c>
      <c r="Y1630" s="236">
        <v>113.02489</v>
      </c>
    </row>
    <row r="1631" spans="1:25">
      <c r="A1631" s="32" t="s">
        <v>19</v>
      </c>
      <c r="B1631" s="32" t="s">
        <v>32</v>
      </c>
      <c r="C1631" s="328" t="s">
        <v>1824</v>
      </c>
      <c r="D1631" s="235">
        <v>2</v>
      </c>
      <c r="E1631" s="48" t="s">
        <v>1824</v>
      </c>
      <c r="F1631" s="48" t="s">
        <v>1819</v>
      </c>
      <c r="G1631" s="48" t="s">
        <v>1784</v>
      </c>
      <c r="H1631" s="48" t="s">
        <v>1770</v>
      </c>
      <c r="I1631" s="48" t="s">
        <v>1768</v>
      </c>
      <c r="J1631" s="236" t="s">
        <v>4</v>
      </c>
      <c r="K1631" s="236" t="s">
        <v>4</v>
      </c>
      <c r="L1631" s="236">
        <v>100</v>
      </c>
      <c r="M1631" s="236">
        <v>100</v>
      </c>
      <c r="N1631" s="236" t="s">
        <v>4</v>
      </c>
      <c r="O1631" s="236" t="s">
        <v>4</v>
      </c>
      <c r="P1631" s="236" t="s">
        <v>4</v>
      </c>
      <c r="Q1631" s="236" t="s">
        <v>4</v>
      </c>
      <c r="R1631" s="236" t="s">
        <v>4</v>
      </c>
      <c r="S1631" s="236" t="s">
        <v>4</v>
      </c>
      <c r="T1631" s="236" t="s">
        <v>4</v>
      </c>
      <c r="U1631" s="236" t="s">
        <v>4</v>
      </c>
      <c r="V1631" s="236" t="s">
        <v>4</v>
      </c>
      <c r="W1631" s="236" t="s">
        <v>4</v>
      </c>
      <c r="X1631" s="291">
        <v>100</v>
      </c>
      <c r="Y1631" s="236">
        <v>100</v>
      </c>
    </row>
    <row r="1632" spans="1:25">
      <c r="A1632" s="32" t="s">
        <v>23</v>
      </c>
      <c r="B1632" s="32" t="s">
        <v>32</v>
      </c>
      <c r="C1632" s="328" t="s">
        <v>2154</v>
      </c>
      <c r="D1632" s="235">
        <v>2</v>
      </c>
      <c r="E1632" s="48" t="s">
        <v>1824</v>
      </c>
      <c r="F1632" s="48" t="s">
        <v>1819</v>
      </c>
      <c r="G1632" s="48" t="s">
        <v>1784</v>
      </c>
      <c r="H1632" s="48" t="s">
        <v>1770</v>
      </c>
      <c r="I1632" s="48" t="s">
        <v>1768</v>
      </c>
      <c r="J1632" s="236">
        <v>100</v>
      </c>
      <c r="K1632" s="236">
        <v>100</v>
      </c>
      <c r="L1632" s="236" t="s">
        <v>4</v>
      </c>
      <c r="M1632" s="236" t="s">
        <v>4</v>
      </c>
      <c r="N1632" s="236" t="s">
        <v>4</v>
      </c>
      <c r="O1632" s="236" t="s">
        <v>4</v>
      </c>
      <c r="P1632" s="236" t="s">
        <v>4</v>
      </c>
      <c r="Q1632" s="236" t="s">
        <v>4</v>
      </c>
      <c r="R1632" s="236" t="s">
        <v>4</v>
      </c>
      <c r="S1632" s="236" t="s">
        <v>4</v>
      </c>
      <c r="T1632" s="236" t="s">
        <v>4</v>
      </c>
      <c r="U1632" s="236" t="s">
        <v>4</v>
      </c>
      <c r="V1632" s="236" t="s">
        <v>4</v>
      </c>
      <c r="W1632" s="236" t="s">
        <v>4</v>
      </c>
      <c r="X1632" s="291">
        <v>100</v>
      </c>
      <c r="Y1632" s="236">
        <v>100</v>
      </c>
    </row>
    <row r="1633" spans="1:25">
      <c r="A1633" s="32" t="s">
        <v>19</v>
      </c>
      <c r="B1633" s="32" t="s">
        <v>32</v>
      </c>
      <c r="C1633" s="328" t="s">
        <v>1825</v>
      </c>
      <c r="D1633" s="235">
        <v>14</v>
      </c>
      <c r="E1633" s="48" t="s">
        <v>1825</v>
      </c>
      <c r="F1633" s="48" t="s">
        <v>1819</v>
      </c>
      <c r="G1633" s="48" t="s">
        <v>1784</v>
      </c>
      <c r="H1633" s="48" t="s">
        <v>1770</v>
      </c>
      <c r="I1633" s="48" t="s">
        <v>1768</v>
      </c>
      <c r="J1633" s="236" t="s">
        <v>4</v>
      </c>
      <c r="K1633" s="236" t="s">
        <v>4</v>
      </c>
      <c r="L1633" s="236">
        <v>111.11907498777792</v>
      </c>
      <c r="M1633" s="236">
        <v>111.11906999999999</v>
      </c>
      <c r="N1633" s="236" t="s">
        <v>4</v>
      </c>
      <c r="O1633" s="236" t="s">
        <v>4</v>
      </c>
      <c r="P1633" s="236" t="s">
        <v>4</v>
      </c>
      <c r="Q1633" s="236" t="s">
        <v>4</v>
      </c>
      <c r="R1633" s="236" t="s">
        <v>4</v>
      </c>
      <c r="S1633" s="236" t="s">
        <v>4</v>
      </c>
      <c r="T1633" s="236" t="s">
        <v>4</v>
      </c>
      <c r="U1633" s="236" t="s">
        <v>4</v>
      </c>
      <c r="V1633" s="236" t="s">
        <v>4</v>
      </c>
      <c r="W1633" s="236" t="s">
        <v>4</v>
      </c>
      <c r="X1633" s="291">
        <v>111.11907498777792</v>
      </c>
      <c r="Y1633" s="236">
        <v>111.11906999999999</v>
      </c>
    </row>
    <row r="1634" spans="1:25">
      <c r="A1634" s="32" t="s">
        <v>23</v>
      </c>
      <c r="B1634" s="32" t="s">
        <v>32</v>
      </c>
      <c r="C1634" s="328" t="s">
        <v>1826</v>
      </c>
      <c r="D1634" s="235">
        <v>2.4101400000000002</v>
      </c>
      <c r="E1634" s="48" t="s">
        <v>1825</v>
      </c>
      <c r="F1634" s="48" t="s">
        <v>1819</v>
      </c>
      <c r="G1634" s="48" t="s">
        <v>1784</v>
      </c>
      <c r="H1634" s="48" t="s">
        <v>1770</v>
      </c>
      <c r="I1634" s="48" t="s">
        <v>1768</v>
      </c>
      <c r="J1634" s="236">
        <v>93.867597598583473</v>
      </c>
      <c r="K1634" s="236">
        <v>93.867599999999996</v>
      </c>
      <c r="L1634" s="236" t="s">
        <v>4</v>
      </c>
      <c r="M1634" s="236" t="s">
        <v>4</v>
      </c>
      <c r="N1634" s="236" t="s">
        <v>4</v>
      </c>
      <c r="O1634" s="236" t="s">
        <v>4</v>
      </c>
      <c r="P1634" s="236" t="s">
        <v>4</v>
      </c>
      <c r="Q1634" s="236" t="s">
        <v>4</v>
      </c>
      <c r="R1634" s="236" t="s">
        <v>4</v>
      </c>
      <c r="S1634" s="236" t="s">
        <v>4</v>
      </c>
      <c r="T1634" s="236" t="s">
        <v>4</v>
      </c>
      <c r="U1634" s="236" t="s">
        <v>4</v>
      </c>
      <c r="V1634" s="236" t="s">
        <v>4</v>
      </c>
      <c r="W1634" s="236" t="s">
        <v>4</v>
      </c>
      <c r="X1634" s="291">
        <v>93.867597598583473</v>
      </c>
      <c r="Y1634" s="236">
        <v>93.867599999999996</v>
      </c>
    </row>
    <row r="1635" spans="1:25">
      <c r="A1635" s="32" t="s">
        <v>23</v>
      </c>
      <c r="B1635" s="32" t="s">
        <v>32</v>
      </c>
      <c r="C1635" s="328" t="s">
        <v>1827</v>
      </c>
      <c r="D1635" s="235">
        <v>2.4101400000000002</v>
      </c>
      <c r="E1635" s="48" t="s">
        <v>1825</v>
      </c>
      <c r="F1635" s="48" t="s">
        <v>1819</v>
      </c>
      <c r="G1635" s="48" t="s">
        <v>1784</v>
      </c>
      <c r="H1635" s="48" t="s">
        <v>1770</v>
      </c>
      <c r="I1635" s="48" t="s">
        <v>1768</v>
      </c>
      <c r="J1635" s="236">
        <v>96.659780348255069</v>
      </c>
      <c r="K1635" s="236">
        <v>96.659779999999998</v>
      </c>
      <c r="L1635" s="236" t="s">
        <v>4</v>
      </c>
      <c r="M1635" s="236" t="s">
        <v>4</v>
      </c>
      <c r="N1635" s="236" t="s">
        <v>4</v>
      </c>
      <c r="O1635" s="236" t="s">
        <v>4</v>
      </c>
      <c r="P1635" s="236" t="s">
        <v>4</v>
      </c>
      <c r="Q1635" s="236" t="s">
        <v>4</v>
      </c>
      <c r="R1635" s="236" t="s">
        <v>4</v>
      </c>
      <c r="S1635" s="236" t="s">
        <v>4</v>
      </c>
      <c r="T1635" s="236" t="s">
        <v>4</v>
      </c>
      <c r="U1635" s="236" t="s">
        <v>4</v>
      </c>
      <c r="V1635" s="236" t="s">
        <v>4</v>
      </c>
      <c r="W1635" s="236" t="s">
        <v>4</v>
      </c>
      <c r="X1635" s="291">
        <v>96.659780348255069</v>
      </c>
      <c r="Y1635" s="236">
        <v>96.659779999999998</v>
      </c>
    </row>
    <row r="1636" spans="1:25">
      <c r="A1636" s="32" t="s">
        <v>23</v>
      </c>
      <c r="B1636" s="32" t="s">
        <v>32</v>
      </c>
      <c r="C1636" s="328" t="s">
        <v>1828</v>
      </c>
      <c r="D1636" s="235">
        <v>2.4101400000000002</v>
      </c>
      <c r="E1636" s="48" t="s">
        <v>1825</v>
      </c>
      <c r="F1636" s="48" t="s">
        <v>1819</v>
      </c>
      <c r="G1636" s="48" t="s">
        <v>1784</v>
      </c>
      <c r="H1636" s="48" t="s">
        <v>1770</v>
      </c>
      <c r="I1636" s="48" t="s">
        <v>1768</v>
      </c>
      <c r="J1636" s="236">
        <v>151.21829796930845</v>
      </c>
      <c r="K1636" s="236">
        <v>151.2183</v>
      </c>
      <c r="L1636" s="236" t="s">
        <v>4</v>
      </c>
      <c r="M1636" s="236" t="s">
        <v>4</v>
      </c>
      <c r="N1636" s="236" t="s">
        <v>4</v>
      </c>
      <c r="O1636" s="236" t="s">
        <v>4</v>
      </c>
      <c r="P1636" s="236" t="s">
        <v>4</v>
      </c>
      <c r="Q1636" s="236" t="s">
        <v>4</v>
      </c>
      <c r="R1636" s="236" t="s">
        <v>4</v>
      </c>
      <c r="S1636" s="236" t="s">
        <v>4</v>
      </c>
      <c r="T1636" s="236" t="s">
        <v>4</v>
      </c>
      <c r="U1636" s="236" t="s">
        <v>4</v>
      </c>
      <c r="V1636" s="236" t="s">
        <v>4</v>
      </c>
      <c r="W1636" s="236" t="s">
        <v>4</v>
      </c>
      <c r="X1636" s="291">
        <v>151.21829796930845</v>
      </c>
      <c r="Y1636" s="236">
        <v>151.2183</v>
      </c>
    </row>
    <row r="1637" spans="1:25">
      <c r="A1637" s="32" t="s">
        <v>19</v>
      </c>
      <c r="B1637" s="32" t="s">
        <v>32</v>
      </c>
      <c r="C1637" s="328" t="s">
        <v>1829</v>
      </c>
      <c r="D1637" s="235">
        <v>4</v>
      </c>
      <c r="E1637" s="48" t="s">
        <v>1829</v>
      </c>
      <c r="F1637" s="48" t="s">
        <v>1819</v>
      </c>
      <c r="G1637" s="48" t="s">
        <v>1784</v>
      </c>
      <c r="H1637" s="48" t="s">
        <v>1770</v>
      </c>
      <c r="I1637" s="48" t="s">
        <v>1768</v>
      </c>
      <c r="J1637" s="236" t="s">
        <v>4</v>
      </c>
      <c r="K1637" s="236" t="s">
        <v>4</v>
      </c>
      <c r="L1637" s="236">
        <v>86.846086316912206</v>
      </c>
      <c r="M1637" s="236">
        <v>86.846090000000004</v>
      </c>
      <c r="N1637" s="236" t="s">
        <v>4</v>
      </c>
      <c r="O1637" s="236" t="s">
        <v>4</v>
      </c>
      <c r="P1637" s="236" t="s">
        <v>4</v>
      </c>
      <c r="Q1637" s="236" t="s">
        <v>4</v>
      </c>
      <c r="R1637" s="236" t="s">
        <v>4</v>
      </c>
      <c r="S1637" s="236" t="s">
        <v>4</v>
      </c>
      <c r="T1637" s="236" t="s">
        <v>4</v>
      </c>
      <c r="U1637" s="236" t="s">
        <v>4</v>
      </c>
      <c r="V1637" s="236" t="s">
        <v>4</v>
      </c>
      <c r="W1637" s="236" t="s">
        <v>4</v>
      </c>
      <c r="X1637" s="291">
        <v>86.846086316912206</v>
      </c>
      <c r="Y1637" s="236">
        <v>86.846090000000004</v>
      </c>
    </row>
    <row r="1638" spans="1:25">
      <c r="A1638" s="32" t="s">
        <v>23</v>
      </c>
      <c r="B1638" s="32" t="s">
        <v>32</v>
      </c>
      <c r="C1638" s="328" t="s">
        <v>1830</v>
      </c>
      <c r="D1638" s="235">
        <v>1.5873999999999999</v>
      </c>
      <c r="E1638" s="48" t="s">
        <v>1829</v>
      </c>
      <c r="F1638" s="48" t="s">
        <v>1819</v>
      </c>
      <c r="G1638" s="48" t="s">
        <v>1784</v>
      </c>
      <c r="H1638" s="48" t="s">
        <v>1770</v>
      </c>
      <c r="I1638" s="48" t="s">
        <v>1768</v>
      </c>
      <c r="J1638" s="236">
        <v>95.683449999999993</v>
      </c>
      <c r="K1638" s="236">
        <v>95.683449999999993</v>
      </c>
      <c r="L1638" s="236" t="s">
        <v>4</v>
      </c>
      <c r="M1638" s="236" t="s">
        <v>4</v>
      </c>
      <c r="N1638" s="236" t="s">
        <v>4</v>
      </c>
      <c r="O1638" s="236" t="s">
        <v>4</v>
      </c>
      <c r="P1638" s="236" t="s">
        <v>4</v>
      </c>
      <c r="Q1638" s="236" t="s">
        <v>4</v>
      </c>
      <c r="R1638" s="236" t="s">
        <v>4</v>
      </c>
      <c r="S1638" s="236" t="s">
        <v>4</v>
      </c>
      <c r="T1638" s="236" t="s">
        <v>4</v>
      </c>
      <c r="U1638" s="236" t="s">
        <v>4</v>
      </c>
      <c r="V1638" s="236" t="s">
        <v>4</v>
      </c>
      <c r="W1638" s="236" t="s">
        <v>4</v>
      </c>
      <c r="X1638" s="291">
        <v>95.683449999999993</v>
      </c>
      <c r="Y1638" s="236">
        <v>95.683449999999993</v>
      </c>
    </row>
    <row r="1639" spans="1:25">
      <c r="A1639" s="32" t="s">
        <v>23</v>
      </c>
      <c r="B1639" s="32" t="s">
        <v>32</v>
      </c>
      <c r="C1639" s="328" t="s">
        <v>1831</v>
      </c>
      <c r="D1639" s="235">
        <v>1.5873999999999999</v>
      </c>
      <c r="E1639" s="48" t="s">
        <v>1829</v>
      </c>
      <c r="F1639" s="48" t="s">
        <v>1819</v>
      </c>
      <c r="G1639" s="48" t="s">
        <v>1784</v>
      </c>
      <c r="H1639" s="48" t="s">
        <v>1770</v>
      </c>
      <c r="I1639" s="48" t="s">
        <v>1768</v>
      </c>
      <c r="J1639" s="236">
        <v>100</v>
      </c>
      <c r="K1639" s="236">
        <v>100</v>
      </c>
      <c r="L1639" s="236" t="s">
        <v>4</v>
      </c>
      <c r="M1639" s="236" t="s">
        <v>4</v>
      </c>
      <c r="N1639" s="236" t="s">
        <v>4</v>
      </c>
      <c r="O1639" s="236" t="s">
        <v>4</v>
      </c>
      <c r="P1639" s="236" t="s">
        <v>4</v>
      </c>
      <c r="Q1639" s="236" t="s">
        <v>4</v>
      </c>
      <c r="R1639" s="236" t="s">
        <v>4</v>
      </c>
      <c r="S1639" s="236" t="s">
        <v>4</v>
      </c>
      <c r="T1639" s="236" t="s">
        <v>4</v>
      </c>
      <c r="U1639" s="236" t="s">
        <v>4</v>
      </c>
      <c r="V1639" s="236" t="s">
        <v>4</v>
      </c>
      <c r="W1639" s="236" t="s">
        <v>4</v>
      </c>
      <c r="X1639" s="291">
        <v>100</v>
      </c>
      <c r="Y1639" s="236">
        <v>100</v>
      </c>
    </row>
    <row r="1640" spans="1:25">
      <c r="A1640" s="32" t="s">
        <v>23</v>
      </c>
      <c r="B1640" s="32" t="s">
        <v>32</v>
      </c>
      <c r="C1640" s="328" t="s">
        <v>1832</v>
      </c>
      <c r="D1640" s="235">
        <v>1.5873999999999999</v>
      </c>
      <c r="E1640" s="48" t="s">
        <v>1829</v>
      </c>
      <c r="F1640" s="48" t="s">
        <v>1819</v>
      </c>
      <c r="G1640" s="48" t="s">
        <v>1784</v>
      </c>
      <c r="H1640" s="48" t="s">
        <v>1770</v>
      </c>
      <c r="I1640" s="48" t="s">
        <v>1768</v>
      </c>
      <c r="J1640" s="236">
        <v>68.456379999999996</v>
      </c>
      <c r="K1640" s="236">
        <v>68.456379999999996</v>
      </c>
      <c r="L1640" s="236" t="s">
        <v>4</v>
      </c>
      <c r="M1640" s="236" t="s">
        <v>4</v>
      </c>
      <c r="N1640" s="236" t="s">
        <v>4</v>
      </c>
      <c r="O1640" s="236" t="s">
        <v>4</v>
      </c>
      <c r="P1640" s="236" t="s">
        <v>4</v>
      </c>
      <c r="Q1640" s="236" t="s">
        <v>4</v>
      </c>
      <c r="R1640" s="236" t="s">
        <v>4</v>
      </c>
      <c r="S1640" s="236" t="s">
        <v>4</v>
      </c>
      <c r="T1640" s="236" t="s">
        <v>4</v>
      </c>
      <c r="U1640" s="236" t="s">
        <v>4</v>
      </c>
      <c r="V1640" s="236" t="s">
        <v>4</v>
      </c>
      <c r="W1640" s="236" t="s">
        <v>4</v>
      </c>
      <c r="X1640" s="291">
        <v>68.456379999999996</v>
      </c>
      <c r="Y1640" s="236">
        <v>68.456379999999996</v>
      </c>
    </row>
    <row r="1641" spans="1:25">
      <c r="A1641" s="32" t="s">
        <v>19</v>
      </c>
      <c r="B1641" s="32" t="s">
        <v>32</v>
      </c>
      <c r="C1641" s="328" t="s">
        <v>1833</v>
      </c>
      <c r="D1641" s="235">
        <v>3</v>
      </c>
      <c r="E1641" s="48" t="s">
        <v>1833</v>
      </c>
      <c r="F1641" s="48" t="s">
        <v>1819</v>
      </c>
      <c r="G1641" s="48" t="s">
        <v>1784</v>
      </c>
      <c r="H1641" s="48" t="s">
        <v>1770</v>
      </c>
      <c r="I1641" s="48" t="s">
        <v>1768</v>
      </c>
      <c r="J1641" s="236" t="s">
        <v>4</v>
      </c>
      <c r="K1641" s="236" t="s">
        <v>4</v>
      </c>
      <c r="L1641" s="236">
        <v>98.737680862491771</v>
      </c>
      <c r="M1641" s="236">
        <v>98.737679999999997</v>
      </c>
      <c r="N1641" s="236" t="s">
        <v>4</v>
      </c>
      <c r="O1641" s="236" t="s">
        <v>4</v>
      </c>
      <c r="P1641" s="236" t="s">
        <v>4</v>
      </c>
      <c r="Q1641" s="236" t="s">
        <v>4</v>
      </c>
      <c r="R1641" s="236" t="s">
        <v>4</v>
      </c>
      <c r="S1641" s="236" t="s">
        <v>4</v>
      </c>
      <c r="T1641" s="236" t="s">
        <v>4</v>
      </c>
      <c r="U1641" s="236" t="s">
        <v>4</v>
      </c>
      <c r="V1641" s="236" t="s">
        <v>4</v>
      </c>
      <c r="W1641" s="236" t="s">
        <v>4</v>
      </c>
      <c r="X1641" s="291">
        <v>98.737680862491771</v>
      </c>
      <c r="Y1641" s="236">
        <v>98.737679999999997</v>
      </c>
    </row>
    <row r="1642" spans="1:25">
      <c r="A1642" s="32" t="s">
        <v>23</v>
      </c>
      <c r="B1642" s="32" t="s">
        <v>32</v>
      </c>
      <c r="C1642" s="328" t="s">
        <v>1834</v>
      </c>
      <c r="D1642" s="235">
        <v>1.7320500000000001</v>
      </c>
      <c r="E1642" s="48" t="s">
        <v>1833</v>
      </c>
      <c r="F1642" s="48" t="s">
        <v>1819</v>
      </c>
      <c r="G1642" s="48" t="s">
        <v>1784</v>
      </c>
      <c r="H1642" s="48" t="s">
        <v>1770</v>
      </c>
      <c r="I1642" s="48" t="s">
        <v>1768</v>
      </c>
      <c r="J1642" s="236">
        <v>102.59541194781691</v>
      </c>
      <c r="K1642" s="236">
        <v>102.59541</v>
      </c>
      <c r="L1642" s="236" t="s">
        <v>4</v>
      </c>
      <c r="M1642" s="236" t="s">
        <v>4</v>
      </c>
      <c r="N1642" s="236" t="s">
        <v>4</v>
      </c>
      <c r="O1642" s="236" t="s">
        <v>4</v>
      </c>
      <c r="P1642" s="236" t="s">
        <v>4</v>
      </c>
      <c r="Q1642" s="236" t="s">
        <v>4</v>
      </c>
      <c r="R1642" s="236" t="s">
        <v>4</v>
      </c>
      <c r="S1642" s="236" t="s">
        <v>4</v>
      </c>
      <c r="T1642" s="236" t="s">
        <v>4</v>
      </c>
      <c r="U1642" s="236" t="s">
        <v>4</v>
      </c>
      <c r="V1642" s="236" t="s">
        <v>4</v>
      </c>
      <c r="W1642" s="236" t="s">
        <v>4</v>
      </c>
      <c r="X1642" s="291">
        <v>102.59541194781691</v>
      </c>
      <c r="Y1642" s="236">
        <v>102.59541</v>
      </c>
    </row>
    <row r="1643" spans="1:25">
      <c r="A1643" s="32" t="s">
        <v>23</v>
      </c>
      <c r="B1643" s="32" t="s">
        <v>32</v>
      </c>
      <c r="C1643" s="328" t="s">
        <v>1835</v>
      </c>
      <c r="D1643" s="235">
        <v>1.7320500000000001</v>
      </c>
      <c r="E1643" s="48" t="s">
        <v>1833</v>
      </c>
      <c r="F1643" s="48" t="s">
        <v>1819</v>
      </c>
      <c r="G1643" s="48" t="s">
        <v>1784</v>
      </c>
      <c r="H1643" s="48" t="s">
        <v>1770</v>
      </c>
      <c r="I1643" s="48" t="s">
        <v>1768</v>
      </c>
      <c r="J1643" s="236">
        <v>95.025005865388735</v>
      </c>
      <c r="K1643" s="236">
        <v>95.025009999999995</v>
      </c>
      <c r="L1643" s="236" t="s">
        <v>4</v>
      </c>
      <c r="M1643" s="236" t="s">
        <v>4</v>
      </c>
      <c r="N1643" s="236" t="s">
        <v>4</v>
      </c>
      <c r="O1643" s="236" t="s">
        <v>4</v>
      </c>
      <c r="P1643" s="236" t="s">
        <v>4</v>
      </c>
      <c r="Q1643" s="236" t="s">
        <v>4</v>
      </c>
      <c r="R1643" s="236" t="s">
        <v>4</v>
      </c>
      <c r="S1643" s="236" t="s">
        <v>4</v>
      </c>
      <c r="T1643" s="236" t="s">
        <v>4</v>
      </c>
      <c r="U1643" s="236" t="s">
        <v>4</v>
      </c>
      <c r="V1643" s="236" t="s">
        <v>4</v>
      </c>
      <c r="W1643" s="236" t="s">
        <v>4</v>
      </c>
      <c r="X1643" s="291">
        <v>95.025005865388735</v>
      </c>
      <c r="Y1643" s="236">
        <v>95.025009999999995</v>
      </c>
    </row>
    <row r="1644" spans="1:25">
      <c r="A1644" s="32" t="s">
        <v>19</v>
      </c>
      <c r="B1644" s="32" t="s">
        <v>32</v>
      </c>
      <c r="C1644" s="328" t="s">
        <v>1836</v>
      </c>
      <c r="D1644" s="235">
        <v>7</v>
      </c>
      <c r="E1644" s="48" t="s">
        <v>1836</v>
      </c>
      <c r="F1644" s="48" t="s">
        <v>1819</v>
      </c>
      <c r="G1644" s="48" t="s">
        <v>1784</v>
      </c>
      <c r="H1644" s="48" t="s">
        <v>1770</v>
      </c>
      <c r="I1644" s="48" t="s">
        <v>1768</v>
      </c>
      <c r="J1644" s="236" t="s">
        <v>4</v>
      </c>
      <c r="K1644" s="236" t="s">
        <v>4</v>
      </c>
      <c r="L1644" s="236">
        <v>98.810656456511126</v>
      </c>
      <c r="M1644" s="236">
        <v>98.810659999999999</v>
      </c>
      <c r="N1644" s="236" t="s">
        <v>4</v>
      </c>
      <c r="O1644" s="236" t="s">
        <v>4</v>
      </c>
      <c r="P1644" s="236" t="s">
        <v>4</v>
      </c>
      <c r="Q1644" s="236" t="s">
        <v>4</v>
      </c>
      <c r="R1644" s="236" t="s">
        <v>4</v>
      </c>
      <c r="S1644" s="236" t="s">
        <v>4</v>
      </c>
      <c r="T1644" s="236" t="s">
        <v>4</v>
      </c>
      <c r="U1644" s="236" t="s">
        <v>4</v>
      </c>
      <c r="V1644" s="236" t="s">
        <v>4</v>
      </c>
      <c r="W1644" s="236" t="s">
        <v>4</v>
      </c>
      <c r="X1644" s="291">
        <v>98.810656456511126</v>
      </c>
      <c r="Y1644" s="236">
        <v>98.810659999999999</v>
      </c>
    </row>
    <row r="1645" spans="1:25">
      <c r="A1645" s="32" t="s">
        <v>23</v>
      </c>
      <c r="B1645" s="32" t="s">
        <v>32</v>
      </c>
      <c r="C1645" s="328" t="s">
        <v>1837</v>
      </c>
      <c r="D1645" s="235">
        <v>1.91293</v>
      </c>
      <c r="E1645" s="48" t="s">
        <v>1836</v>
      </c>
      <c r="F1645" s="48" t="s">
        <v>1819</v>
      </c>
      <c r="G1645" s="48" t="s">
        <v>1784</v>
      </c>
      <c r="H1645" s="48" t="s">
        <v>1770</v>
      </c>
      <c r="I1645" s="48" t="s">
        <v>1768</v>
      </c>
      <c r="J1645" s="236">
        <v>92.603869807417084</v>
      </c>
      <c r="K1645" s="236">
        <v>92.603870000000001</v>
      </c>
      <c r="L1645" s="236" t="s">
        <v>4</v>
      </c>
      <c r="M1645" s="236" t="s">
        <v>4</v>
      </c>
      <c r="N1645" s="236" t="s">
        <v>4</v>
      </c>
      <c r="O1645" s="236" t="s">
        <v>4</v>
      </c>
      <c r="P1645" s="236" t="s">
        <v>4</v>
      </c>
      <c r="Q1645" s="236" t="s">
        <v>4</v>
      </c>
      <c r="R1645" s="236" t="s">
        <v>4</v>
      </c>
      <c r="S1645" s="236" t="s">
        <v>4</v>
      </c>
      <c r="T1645" s="236" t="s">
        <v>4</v>
      </c>
      <c r="U1645" s="236" t="s">
        <v>4</v>
      </c>
      <c r="V1645" s="236" t="s">
        <v>4</v>
      </c>
      <c r="W1645" s="236" t="s">
        <v>4</v>
      </c>
      <c r="X1645" s="291">
        <v>92.603869807417084</v>
      </c>
      <c r="Y1645" s="236">
        <v>92.603870000000001</v>
      </c>
    </row>
    <row r="1646" spans="1:25">
      <c r="A1646" s="32" t="s">
        <v>23</v>
      </c>
      <c r="B1646" s="32" t="s">
        <v>32</v>
      </c>
      <c r="C1646" s="328" t="s">
        <v>1838</v>
      </c>
      <c r="D1646" s="235">
        <v>1.91293</v>
      </c>
      <c r="E1646" s="48" t="s">
        <v>1836</v>
      </c>
      <c r="F1646" s="48" t="s">
        <v>1819</v>
      </c>
      <c r="G1646" s="48" t="s">
        <v>1784</v>
      </c>
      <c r="H1646" s="48" t="s">
        <v>1770</v>
      </c>
      <c r="I1646" s="48" t="s">
        <v>1768</v>
      </c>
      <c r="J1646" s="236">
        <v>101.42449006621955</v>
      </c>
      <c r="K1646" s="236">
        <v>101.42449000000001</v>
      </c>
      <c r="L1646" s="236" t="s">
        <v>4</v>
      </c>
      <c r="M1646" s="236" t="s">
        <v>4</v>
      </c>
      <c r="N1646" s="236" t="s">
        <v>4</v>
      </c>
      <c r="O1646" s="236" t="s">
        <v>4</v>
      </c>
      <c r="P1646" s="236" t="s">
        <v>4</v>
      </c>
      <c r="Q1646" s="236" t="s">
        <v>4</v>
      </c>
      <c r="R1646" s="236" t="s">
        <v>4</v>
      </c>
      <c r="S1646" s="236" t="s">
        <v>4</v>
      </c>
      <c r="T1646" s="236" t="s">
        <v>4</v>
      </c>
      <c r="U1646" s="236" t="s">
        <v>4</v>
      </c>
      <c r="V1646" s="236" t="s">
        <v>4</v>
      </c>
      <c r="W1646" s="236" t="s">
        <v>4</v>
      </c>
      <c r="X1646" s="291">
        <v>101.42449006621955</v>
      </c>
      <c r="Y1646" s="236">
        <v>101.42449000000001</v>
      </c>
    </row>
    <row r="1647" spans="1:25">
      <c r="A1647" s="32" t="s">
        <v>23</v>
      </c>
      <c r="B1647" s="32" t="s">
        <v>32</v>
      </c>
      <c r="C1647" s="328" t="s">
        <v>1839</v>
      </c>
      <c r="D1647" s="235">
        <v>1.91293</v>
      </c>
      <c r="E1647" s="48" t="s">
        <v>1836</v>
      </c>
      <c r="F1647" s="48" t="s">
        <v>1819</v>
      </c>
      <c r="G1647" s="48" t="s">
        <v>1784</v>
      </c>
      <c r="H1647" s="48" t="s">
        <v>1770</v>
      </c>
      <c r="I1647" s="48" t="s">
        <v>1768</v>
      </c>
      <c r="J1647" s="236">
        <v>102.71630427720508</v>
      </c>
      <c r="K1647" s="236">
        <v>102.7163</v>
      </c>
      <c r="L1647" s="236" t="s">
        <v>4</v>
      </c>
      <c r="M1647" s="236" t="s">
        <v>4</v>
      </c>
      <c r="N1647" s="236" t="s">
        <v>4</v>
      </c>
      <c r="O1647" s="236" t="s">
        <v>4</v>
      </c>
      <c r="P1647" s="236" t="s">
        <v>4</v>
      </c>
      <c r="Q1647" s="236" t="s">
        <v>4</v>
      </c>
      <c r="R1647" s="236" t="s">
        <v>4</v>
      </c>
      <c r="S1647" s="236" t="s">
        <v>4</v>
      </c>
      <c r="T1647" s="236" t="s">
        <v>4</v>
      </c>
      <c r="U1647" s="236" t="s">
        <v>4</v>
      </c>
      <c r="V1647" s="236" t="s">
        <v>4</v>
      </c>
      <c r="W1647" s="236" t="s">
        <v>4</v>
      </c>
      <c r="X1647" s="291">
        <v>102.71630427720508</v>
      </c>
      <c r="Y1647" s="236">
        <v>102.7163</v>
      </c>
    </row>
    <row r="1648" spans="1:25">
      <c r="A1648" s="32" t="s">
        <v>19</v>
      </c>
      <c r="B1648" s="32" t="s">
        <v>32</v>
      </c>
      <c r="C1648" s="328" t="s">
        <v>1840</v>
      </c>
      <c r="D1648" s="235">
        <v>3</v>
      </c>
      <c r="E1648" s="48" t="s">
        <v>1840</v>
      </c>
      <c r="F1648" s="48" t="s">
        <v>1819</v>
      </c>
      <c r="G1648" s="48" t="s">
        <v>1784</v>
      </c>
      <c r="H1648" s="48" t="s">
        <v>1770</v>
      </c>
      <c r="I1648" s="48" t="s">
        <v>1768</v>
      </c>
      <c r="J1648" s="236" t="s">
        <v>4</v>
      </c>
      <c r="K1648" s="236" t="s">
        <v>4</v>
      </c>
      <c r="L1648" s="236">
        <v>104.7469133382497</v>
      </c>
      <c r="M1648" s="236">
        <v>104.74691</v>
      </c>
      <c r="N1648" s="236" t="s">
        <v>4</v>
      </c>
      <c r="O1648" s="236" t="s">
        <v>4</v>
      </c>
      <c r="P1648" s="236" t="s">
        <v>4</v>
      </c>
      <c r="Q1648" s="236" t="s">
        <v>4</v>
      </c>
      <c r="R1648" s="236" t="s">
        <v>4</v>
      </c>
      <c r="S1648" s="236" t="s">
        <v>4</v>
      </c>
      <c r="T1648" s="236" t="s">
        <v>4</v>
      </c>
      <c r="U1648" s="236" t="s">
        <v>4</v>
      </c>
      <c r="V1648" s="236" t="s">
        <v>4</v>
      </c>
      <c r="W1648" s="236" t="s">
        <v>4</v>
      </c>
      <c r="X1648" s="291">
        <v>104.7469133382497</v>
      </c>
      <c r="Y1648" s="236">
        <v>104.74691</v>
      </c>
    </row>
    <row r="1649" spans="1:25">
      <c r="A1649" s="32" t="s">
        <v>23</v>
      </c>
      <c r="B1649" s="32" t="s">
        <v>32</v>
      </c>
      <c r="C1649" s="328" t="s">
        <v>1841</v>
      </c>
      <c r="D1649" s="235">
        <v>1.44225</v>
      </c>
      <c r="E1649" s="48" t="s">
        <v>1840</v>
      </c>
      <c r="F1649" s="48" t="s">
        <v>1819</v>
      </c>
      <c r="G1649" s="48" t="s">
        <v>1784</v>
      </c>
      <c r="H1649" s="48" t="s">
        <v>1770</v>
      </c>
      <c r="I1649" s="48" t="s">
        <v>1768</v>
      </c>
      <c r="J1649" s="236">
        <v>116.03844302610122</v>
      </c>
      <c r="K1649" s="236">
        <v>116.03843999999999</v>
      </c>
      <c r="L1649" s="236" t="s">
        <v>4</v>
      </c>
      <c r="M1649" s="236" t="s">
        <v>4</v>
      </c>
      <c r="N1649" s="236" t="s">
        <v>4</v>
      </c>
      <c r="O1649" s="236" t="s">
        <v>4</v>
      </c>
      <c r="P1649" s="236" t="s">
        <v>4</v>
      </c>
      <c r="Q1649" s="236" t="s">
        <v>4</v>
      </c>
      <c r="R1649" s="236" t="s">
        <v>4</v>
      </c>
      <c r="S1649" s="236" t="s">
        <v>4</v>
      </c>
      <c r="T1649" s="236" t="s">
        <v>4</v>
      </c>
      <c r="U1649" s="236" t="s">
        <v>4</v>
      </c>
      <c r="V1649" s="236" t="s">
        <v>4</v>
      </c>
      <c r="W1649" s="236" t="s">
        <v>4</v>
      </c>
      <c r="X1649" s="291">
        <v>116.03844302610122</v>
      </c>
      <c r="Y1649" s="236">
        <v>116.03843999999999</v>
      </c>
    </row>
    <row r="1650" spans="1:25">
      <c r="A1650" s="32" t="s">
        <v>23</v>
      </c>
      <c r="B1650" s="32" t="s">
        <v>32</v>
      </c>
      <c r="C1650" s="328" t="s">
        <v>1842</v>
      </c>
      <c r="D1650" s="235">
        <v>1.44225</v>
      </c>
      <c r="E1650" s="48" t="s">
        <v>1840</v>
      </c>
      <c r="F1650" s="48" t="s">
        <v>1819</v>
      </c>
      <c r="G1650" s="48" t="s">
        <v>1784</v>
      </c>
      <c r="H1650" s="48" t="s">
        <v>1770</v>
      </c>
      <c r="I1650" s="48" t="s">
        <v>1768</v>
      </c>
      <c r="J1650" s="236">
        <v>90.871729999999999</v>
      </c>
      <c r="K1650" s="236">
        <v>90.871729999999999</v>
      </c>
      <c r="L1650" s="236" t="s">
        <v>4</v>
      </c>
      <c r="M1650" s="236" t="s">
        <v>4</v>
      </c>
      <c r="N1650" s="236" t="s">
        <v>4</v>
      </c>
      <c r="O1650" s="236" t="s">
        <v>4</v>
      </c>
      <c r="P1650" s="236" t="s">
        <v>4</v>
      </c>
      <c r="Q1650" s="236" t="s">
        <v>4</v>
      </c>
      <c r="R1650" s="236" t="s">
        <v>4</v>
      </c>
      <c r="S1650" s="236" t="s">
        <v>4</v>
      </c>
      <c r="T1650" s="236" t="s">
        <v>4</v>
      </c>
      <c r="U1650" s="236" t="s">
        <v>4</v>
      </c>
      <c r="V1650" s="236" t="s">
        <v>4</v>
      </c>
      <c r="W1650" s="236" t="s">
        <v>4</v>
      </c>
      <c r="X1650" s="291">
        <v>90.871729999999999</v>
      </c>
      <c r="Y1650" s="236">
        <v>90.871729999999999</v>
      </c>
    </row>
    <row r="1651" spans="1:25">
      <c r="A1651" s="32" t="s">
        <v>23</v>
      </c>
      <c r="B1651" s="32" t="s">
        <v>32</v>
      </c>
      <c r="C1651" s="328" t="s">
        <v>1843</v>
      </c>
      <c r="D1651" s="235">
        <v>1.44225</v>
      </c>
      <c r="E1651" s="48" t="s">
        <v>1840</v>
      </c>
      <c r="F1651" s="48" t="s">
        <v>1819</v>
      </c>
      <c r="G1651" s="48" t="s">
        <v>1784</v>
      </c>
      <c r="H1651" s="48" t="s">
        <v>1770</v>
      </c>
      <c r="I1651" s="48" t="s">
        <v>1768</v>
      </c>
      <c r="J1651" s="236">
        <v>108.99159628746841</v>
      </c>
      <c r="K1651" s="236">
        <v>108.99160000000001</v>
      </c>
      <c r="L1651" s="236" t="s">
        <v>4</v>
      </c>
      <c r="M1651" s="236" t="s">
        <v>4</v>
      </c>
      <c r="N1651" s="236" t="s">
        <v>4</v>
      </c>
      <c r="O1651" s="236" t="s">
        <v>4</v>
      </c>
      <c r="P1651" s="236" t="s">
        <v>4</v>
      </c>
      <c r="Q1651" s="236" t="s">
        <v>4</v>
      </c>
      <c r="R1651" s="236" t="s">
        <v>4</v>
      </c>
      <c r="S1651" s="236" t="s">
        <v>4</v>
      </c>
      <c r="T1651" s="236" t="s">
        <v>4</v>
      </c>
      <c r="U1651" s="236" t="s">
        <v>4</v>
      </c>
      <c r="V1651" s="236" t="s">
        <v>4</v>
      </c>
      <c r="W1651" s="236" t="s">
        <v>4</v>
      </c>
      <c r="X1651" s="291">
        <v>108.99159628746841</v>
      </c>
      <c r="Y1651" s="236">
        <v>108.99160000000001</v>
      </c>
    </row>
    <row r="1652" spans="1:25">
      <c r="A1652" s="32" t="s">
        <v>19</v>
      </c>
      <c r="B1652" s="32" t="s">
        <v>20</v>
      </c>
      <c r="C1652" s="328" t="s">
        <v>1844</v>
      </c>
      <c r="D1652" s="235">
        <v>4</v>
      </c>
      <c r="E1652" s="48" t="s">
        <v>1844</v>
      </c>
      <c r="F1652" s="48" t="s">
        <v>1819</v>
      </c>
      <c r="G1652" s="48" t="s">
        <v>1784</v>
      </c>
      <c r="H1652" s="48" t="s">
        <v>1770</v>
      </c>
      <c r="I1652" s="48" t="s">
        <v>1768</v>
      </c>
      <c r="J1652" s="236" t="s">
        <v>4</v>
      </c>
      <c r="K1652" s="236" t="s">
        <v>4</v>
      </c>
      <c r="L1652" s="236">
        <v>70.555532354953314</v>
      </c>
      <c r="M1652" s="236">
        <v>70.555530000000005</v>
      </c>
      <c r="N1652" s="236" t="s">
        <v>4</v>
      </c>
      <c r="O1652" s="236" t="s">
        <v>4</v>
      </c>
      <c r="P1652" s="236" t="s">
        <v>4</v>
      </c>
      <c r="Q1652" s="236" t="s">
        <v>4</v>
      </c>
      <c r="R1652" s="236" t="s">
        <v>4</v>
      </c>
      <c r="S1652" s="236" t="s">
        <v>4</v>
      </c>
      <c r="T1652" s="236" t="s">
        <v>4</v>
      </c>
      <c r="U1652" s="236" t="s">
        <v>4</v>
      </c>
      <c r="V1652" s="236" t="s">
        <v>4</v>
      </c>
      <c r="W1652" s="236" t="s">
        <v>4</v>
      </c>
      <c r="X1652" s="291">
        <v>70.555532354953314</v>
      </c>
      <c r="Y1652" s="236">
        <v>70.555530000000005</v>
      </c>
    </row>
    <row r="1653" spans="1:25">
      <c r="A1653" s="32" t="s">
        <v>23</v>
      </c>
      <c r="B1653" s="32" t="s">
        <v>20</v>
      </c>
      <c r="C1653" s="328" t="s">
        <v>1845</v>
      </c>
      <c r="D1653" s="235">
        <v>2</v>
      </c>
      <c r="E1653" s="48" t="s">
        <v>1844</v>
      </c>
      <c r="F1653" s="48" t="s">
        <v>1819</v>
      </c>
      <c r="G1653" s="48" t="s">
        <v>1784</v>
      </c>
      <c r="H1653" s="48" t="s">
        <v>1770</v>
      </c>
      <c r="I1653" s="48" t="s">
        <v>1768</v>
      </c>
      <c r="J1653" s="236">
        <v>85.36912818897639</v>
      </c>
      <c r="K1653" s="236">
        <v>85.369129999999998</v>
      </c>
      <c r="L1653" s="236" t="s">
        <v>4</v>
      </c>
      <c r="M1653" s="236" t="s">
        <v>4</v>
      </c>
      <c r="N1653" s="236" t="s">
        <v>4</v>
      </c>
      <c r="O1653" s="236" t="s">
        <v>4</v>
      </c>
      <c r="P1653" s="236" t="s">
        <v>4</v>
      </c>
      <c r="Q1653" s="236" t="s">
        <v>4</v>
      </c>
      <c r="R1653" s="236" t="s">
        <v>4</v>
      </c>
      <c r="S1653" s="236" t="s">
        <v>4</v>
      </c>
      <c r="T1653" s="236" t="s">
        <v>4</v>
      </c>
      <c r="U1653" s="236" t="s">
        <v>4</v>
      </c>
      <c r="V1653" s="236" t="s">
        <v>4</v>
      </c>
      <c r="W1653" s="236" t="s">
        <v>4</v>
      </c>
      <c r="X1653" s="291">
        <v>85.36912818897639</v>
      </c>
      <c r="Y1653" s="236">
        <v>85.369129999999998</v>
      </c>
    </row>
    <row r="1654" spans="1:25">
      <c r="A1654" s="32" t="s">
        <v>23</v>
      </c>
      <c r="B1654" s="32" t="s">
        <v>20</v>
      </c>
      <c r="C1654" s="328" t="s">
        <v>1846</v>
      </c>
      <c r="D1654" s="235">
        <v>2</v>
      </c>
      <c r="E1654" s="48" t="s">
        <v>1844</v>
      </c>
      <c r="F1654" s="48" t="s">
        <v>1819</v>
      </c>
      <c r="G1654" s="48" t="s">
        <v>1784</v>
      </c>
      <c r="H1654" s="48" t="s">
        <v>1770</v>
      </c>
      <c r="I1654" s="48" t="s">
        <v>1768</v>
      </c>
      <c r="J1654" s="236">
        <v>55.741936520930246</v>
      </c>
      <c r="K1654" s="236">
        <v>55.74194</v>
      </c>
      <c r="L1654" s="236" t="s">
        <v>4</v>
      </c>
      <c r="M1654" s="236" t="s">
        <v>4</v>
      </c>
      <c r="N1654" s="236" t="s">
        <v>4</v>
      </c>
      <c r="O1654" s="236" t="s">
        <v>4</v>
      </c>
      <c r="P1654" s="236" t="s">
        <v>4</v>
      </c>
      <c r="Q1654" s="236" t="s">
        <v>4</v>
      </c>
      <c r="R1654" s="236" t="s">
        <v>4</v>
      </c>
      <c r="S1654" s="236" t="s">
        <v>4</v>
      </c>
      <c r="T1654" s="236" t="s">
        <v>4</v>
      </c>
      <c r="U1654" s="236" t="s">
        <v>4</v>
      </c>
      <c r="V1654" s="236" t="s">
        <v>4</v>
      </c>
      <c r="W1654" s="236" t="s">
        <v>4</v>
      </c>
      <c r="X1654" s="291">
        <v>55.741936520930246</v>
      </c>
      <c r="Y1654" s="236">
        <v>55.74194</v>
      </c>
    </row>
    <row r="1655" spans="1:25">
      <c r="A1655" s="32" t="s">
        <v>16</v>
      </c>
      <c r="B1655" s="32" t="s">
        <v>4</v>
      </c>
      <c r="C1655" s="328" t="s">
        <v>1847</v>
      </c>
      <c r="D1655" s="235">
        <v>73</v>
      </c>
      <c r="E1655" s="48" t="s">
        <v>4</v>
      </c>
      <c r="F1655" s="48" t="s">
        <v>1847</v>
      </c>
      <c r="G1655" s="48" t="s">
        <v>1784</v>
      </c>
      <c r="H1655" s="48" t="s">
        <v>1770</v>
      </c>
      <c r="I1655" s="48" t="s">
        <v>1768</v>
      </c>
      <c r="J1655" s="236" t="s">
        <v>4</v>
      </c>
      <c r="K1655" s="236" t="s">
        <v>4</v>
      </c>
      <c r="L1655" s="236" t="s">
        <v>4</v>
      </c>
      <c r="M1655" s="236" t="s">
        <v>4</v>
      </c>
      <c r="N1655" s="236">
        <v>94.587816819876579</v>
      </c>
      <c r="O1655" s="236">
        <v>94.587819999999994</v>
      </c>
      <c r="P1655" s="236" t="s">
        <v>4</v>
      </c>
      <c r="Q1655" s="236" t="s">
        <v>4</v>
      </c>
      <c r="R1655" s="236" t="s">
        <v>4</v>
      </c>
      <c r="S1655" s="236" t="s">
        <v>4</v>
      </c>
      <c r="T1655" s="236" t="s">
        <v>4</v>
      </c>
      <c r="U1655" s="236" t="s">
        <v>4</v>
      </c>
      <c r="V1655" s="236" t="s">
        <v>4</v>
      </c>
      <c r="W1655" s="236" t="s">
        <v>4</v>
      </c>
      <c r="X1655" s="291">
        <v>94.587816819876579</v>
      </c>
      <c r="Y1655" s="236">
        <v>94.587819999999994</v>
      </c>
    </row>
    <row r="1656" spans="1:25">
      <c r="A1656" s="32" t="s">
        <v>19</v>
      </c>
      <c r="B1656" s="32" t="s">
        <v>32</v>
      </c>
      <c r="C1656" s="328" t="s">
        <v>1849</v>
      </c>
      <c r="D1656" s="235">
        <v>10</v>
      </c>
      <c r="E1656" s="48" t="s">
        <v>1849</v>
      </c>
      <c r="F1656" s="48" t="s">
        <v>1847</v>
      </c>
      <c r="G1656" s="48" t="s">
        <v>1784</v>
      </c>
      <c r="H1656" s="48" t="s">
        <v>1770</v>
      </c>
      <c r="I1656" s="48" t="s">
        <v>1768</v>
      </c>
      <c r="J1656" s="236" t="s">
        <v>4</v>
      </c>
      <c r="K1656" s="236" t="s">
        <v>4</v>
      </c>
      <c r="L1656" s="236">
        <v>99.703860846671603</v>
      </c>
      <c r="M1656" s="236">
        <v>99.703860000000006</v>
      </c>
      <c r="N1656" s="236" t="s">
        <v>4</v>
      </c>
      <c r="O1656" s="236" t="s">
        <v>4</v>
      </c>
      <c r="P1656" s="236" t="s">
        <v>4</v>
      </c>
      <c r="Q1656" s="236" t="s">
        <v>4</v>
      </c>
      <c r="R1656" s="236" t="s">
        <v>4</v>
      </c>
      <c r="S1656" s="236" t="s">
        <v>4</v>
      </c>
      <c r="T1656" s="236" t="s">
        <v>4</v>
      </c>
      <c r="U1656" s="236" t="s">
        <v>4</v>
      </c>
      <c r="V1656" s="236" t="s">
        <v>4</v>
      </c>
      <c r="W1656" s="236" t="s">
        <v>4</v>
      </c>
      <c r="X1656" s="291">
        <v>99.703860846671603</v>
      </c>
      <c r="Y1656" s="236">
        <v>99.703860000000006</v>
      </c>
    </row>
    <row r="1657" spans="1:25">
      <c r="A1657" s="32" t="s">
        <v>23</v>
      </c>
      <c r="B1657" s="32" t="s">
        <v>32</v>
      </c>
      <c r="C1657" s="328" t="s">
        <v>1850</v>
      </c>
      <c r="D1657" s="235">
        <v>2.1544300000000001</v>
      </c>
      <c r="E1657" s="48" t="s">
        <v>1849</v>
      </c>
      <c r="F1657" s="48" t="s">
        <v>1847</v>
      </c>
      <c r="G1657" s="48" t="s">
        <v>1784</v>
      </c>
      <c r="H1657" s="48" t="s">
        <v>1770</v>
      </c>
      <c r="I1657" s="48" t="s">
        <v>1768</v>
      </c>
      <c r="J1657" s="236">
        <v>106.28732218234532</v>
      </c>
      <c r="K1657" s="236">
        <v>106.28731999999999</v>
      </c>
      <c r="L1657" s="236" t="s">
        <v>4</v>
      </c>
      <c r="M1657" s="236" t="s">
        <v>4</v>
      </c>
      <c r="N1657" s="236" t="s">
        <v>4</v>
      </c>
      <c r="O1657" s="236" t="s">
        <v>4</v>
      </c>
      <c r="P1657" s="236" t="s">
        <v>4</v>
      </c>
      <c r="Q1657" s="236" t="s">
        <v>4</v>
      </c>
      <c r="R1657" s="236" t="s">
        <v>4</v>
      </c>
      <c r="S1657" s="236" t="s">
        <v>4</v>
      </c>
      <c r="T1657" s="236" t="s">
        <v>4</v>
      </c>
      <c r="U1657" s="236" t="s">
        <v>4</v>
      </c>
      <c r="V1657" s="236" t="s">
        <v>4</v>
      </c>
      <c r="W1657" s="236" t="s">
        <v>4</v>
      </c>
      <c r="X1657" s="291">
        <v>106.28732218234532</v>
      </c>
      <c r="Y1657" s="236">
        <v>106.28731999999999</v>
      </c>
    </row>
    <row r="1658" spans="1:25">
      <c r="A1658" s="32" t="s">
        <v>23</v>
      </c>
      <c r="B1658" s="32" t="s">
        <v>32</v>
      </c>
      <c r="C1658" s="328" t="s">
        <v>1851</v>
      </c>
      <c r="D1658" s="235">
        <v>2.1544300000000001</v>
      </c>
      <c r="E1658" s="48" t="s">
        <v>1849</v>
      </c>
      <c r="F1658" s="48" t="s">
        <v>1847</v>
      </c>
      <c r="G1658" s="48" t="s">
        <v>1784</v>
      </c>
      <c r="H1658" s="48" t="s">
        <v>1770</v>
      </c>
      <c r="I1658" s="48" t="s">
        <v>1768</v>
      </c>
      <c r="J1658" s="236">
        <v>83.989059552808655</v>
      </c>
      <c r="K1658" s="236">
        <v>83.989059999999995</v>
      </c>
      <c r="L1658" s="236" t="s">
        <v>4</v>
      </c>
      <c r="M1658" s="236" t="s">
        <v>4</v>
      </c>
      <c r="N1658" s="236" t="s">
        <v>4</v>
      </c>
      <c r="O1658" s="236" t="s">
        <v>4</v>
      </c>
      <c r="P1658" s="236" t="s">
        <v>4</v>
      </c>
      <c r="Q1658" s="236" t="s">
        <v>4</v>
      </c>
      <c r="R1658" s="236" t="s">
        <v>4</v>
      </c>
      <c r="S1658" s="236" t="s">
        <v>4</v>
      </c>
      <c r="T1658" s="236" t="s">
        <v>4</v>
      </c>
      <c r="U1658" s="236" t="s">
        <v>4</v>
      </c>
      <c r="V1658" s="236" t="s">
        <v>4</v>
      </c>
      <c r="W1658" s="236" t="s">
        <v>4</v>
      </c>
      <c r="X1658" s="291">
        <v>83.989059552808655</v>
      </c>
      <c r="Y1658" s="236">
        <v>83.989059999999995</v>
      </c>
    </row>
    <row r="1659" spans="1:25">
      <c r="A1659" s="32" t="s">
        <v>23</v>
      </c>
      <c r="B1659" s="32" t="s">
        <v>32</v>
      </c>
      <c r="C1659" s="328" t="s">
        <v>1852</v>
      </c>
      <c r="D1659" s="235">
        <v>2.1544300000000001</v>
      </c>
      <c r="E1659" s="48" t="s">
        <v>1849</v>
      </c>
      <c r="F1659" s="48" t="s">
        <v>1847</v>
      </c>
      <c r="G1659" s="48" t="s">
        <v>1784</v>
      </c>
      <c r="H1659" s="48" t="s">
        <v>1770</v>
      </c>
      <c r="I1659" s="48" t="s">
        <v>1768</v>
      </c>
      <c r="J1659" s="236">
        <v>111.02780238772363</v>
      </c>
      <c r="K1659" s="236">
        <v>111.0278</v>
      </c>
      <c r="L1659" s="236" t="s">
        <v>4</v>
      </c>
      <c r="M1659" s="236" t="s">
        <v>4</v>
      </c>
      <c r="N1659" s="236" t="s">
        <v>4</v>
      </c>
      <c r="O1659" s="236" t="s">
        <v>4</v>
      </c>
      <c r="P1659" s="236" t="s">
        <v>4</v>
      </c>
      <c r="Q1659" s="236" t="s">
        <v>4</v>
      </c>
      <c r="R1659" s="236" t="s">
        <v>4</v>
      </c>
      <c r="S1659" s="236" t="s">
        <v>4</v>
      </c>
      <c r="T1659" s="236" t="s">
        <v>4</v>
      </c>
      <c r="U1659" s="236" t="s">
        <v>4</v>
      </c>
      <c r="V1659" s="236" t="s">
        <v>4</v>
      </c>
      <c r="W1659" s="236" t="s">
        <v>4</v>
      </c>
      <c r="X1659" s="291">
        <v>111.02780238772363</v>
      </c>
      <c r="Y1659" s="236">
        <v>111.0278</v>
      </c>
    </row>
    <row r="1660" spans="1:25">
      <c r="A1660" s="32" t="s">
        <v>19</v>
      </c>
      <c r="B1660" s="32" t="s">
        <v>32</v>
      </c>
      <c r="C1660" s="328" t="s">
        <v>1853</v>
      </c>
      <c r="D1660" s="235">
        <v>13</v>
      </c>
      <c r="E1660" s="48" t="s">
        <v>1853</v>
      </c>
      <c r="F1660" s="48" t="s">
        <v>1847</v>
      </c>
      <c r="G1660" s="48" t="s">
        <v>1784</v>
      </c>
      <c r="H1660" s="48" t="s">
        <v>1770</v>
      </c>
      <c r="I1660" s="48" t="s">
        <v>1768</v>
      </c>
      <c r="J1660" s="236" t="s">
        <v>4</v>
      </c>
      <c r="K1660" s="236" t="s">
        <v>4</v>
      </c>
      <c r="L1660" s="236">
        <v>99.83122091815072</v>
      </c>
      <c r="M1660" s="236">
        <v>99.831220000000002</v>
      </c>
      <c r="N1660" s="236" t="s">
        <v>4</v>
      </c>
      <c r="O1660" s="236" t="s">
        <v>4</v>
      </c>
      <c r="P1660" s="236" t="s">
        <v>4</v>
      </c>
      <c r="Q1660" s="236" t="s">
        <v>4</v>
      </c>
      <c r="R1660" s="236" t="s">
        <v>4</v>
      </c>
      <c r="S1660" s="236" t="s">
        <v>4</v>
      </c>
      <c r="T1660" s="236" t="s">
        <v>4</v>
      </c>
      <c r="U1660" s="236" t="s">
        <v>4</v>
      </c>
      <c r="V1660" s="236" t="s">
        <v>4</v>
      </c>
      <c r="W1660" s="236" t="s">
        <v>4</v>
      </c>
      <c r="X1660" s="291">
        <v>99.83122091815072</v>
      </c>
      <c r="Y1660" s="236">
        <v>99.831220000000002</v>
      </c>
    </row>
    <row r="1661" spans="1:25">
      <c r="A1661" s="32" t="s">
        <v>23</v>
      </c>
      <c r="B1661" s="32" t="s">
        <v>32</v>
      </c>
      <c r="C1661" s="328" t="s">
        <v>1854</v>
      </c>
      <c r="D1661" s="235">
        <v>2.3513299999999999</v>
      </c>
      <c r="E1661" s="48" t="s">
        <v>1853</v>
      </c>
      <c r="F1661" s="48" t="s">
        <v>1847</v>
      </c>
      <c r="G1661" s="48" t="s">
        <v>1784</v>
      </c>
      <c r="H1661" s="48" t="s">
        <v>1770</v>
      </c>
      <c r="I1661" s="48" t="s">
        <v>1768</v>
      </c>
      <c r="J1661" s="236">
        <v>77.509260560747677</v>
      </c>
      <c r="K1661" s="236">
        <v>77.509259999999998</v>
      </c>
      <c r="L1661" s="236" t="s">
        <v>4</v>
      </c>
      <c r="M1661" s="236" t="s">
        <v>4</v>
      </c>
      <c r="N1661" s="236" t="s">
        <v>4</v>
      </c>
      <c r="O1661" s="236" t="s">
        <v>4</v>
      </c>
      <c r="P1661" s="236" t="s">
        <v>4</v>
      </c>
      <c r="Q1661" s="236" t="s">
        <v>4</v>
      </c>
      <c r="R1661" s="236" t="s">
        <v>4</v>
      </c>
      <c r="S1661" s="236" t="s">
        <v>4</v>
      </c>
      <c r="T1661" s="236" t="s">
        <v>4</v>
      </c>
      <c r="U1661" s="236" t="s">
        <v>4</v>
      </c>
      <c r="V1661" s="236" t="s">
        <v>4</v>
      </c>
      <c r="W1661" s="236" t="s">
        <v>4</v>
      </c>
      <c r="X1661" s="291">
        <v>77.509260560747677</v>
      </c>
      <c r="Y1661" s="236">
        <v>77.509259999999998</v>
      </c>
    </row>
    <row r="1662" spans="1:25">
      <c r="A1662" s="32" t="s">
        <v>23</v>
      </c>
      <c r="B1662" s="32" t="s">
        <v>32</v>
      </c>
      <c r="C1662" s="328" t="s">
        <v>1855</v>
      </c>
      <c r="D1662" s="235">
        <v>2.3513299999999999</v>
      </c>
      <c r="E1662" s="48" t="s">
        <v>1853</v>
      </c>
      <c r="F1662" s="48" t="s">
        <v>1847</v>
      </c>
      <c r="G1662" s="48" t="s">
        <v>1784</v>
      </c>
      <c r="H1662" s="48" t="s">
        <v>1770</v>
      </c>
      <c r="I1662" s="48" t="s">
        <v>1768</v>
      </c>
      <c r="J1662" s="236">
        <v>129.51620803358898</v>
      </c>
      <c r="K1662" s="236">
        <v>129.51621</v>
      </c>
      <c r="L1662" s="236" t="s">
        <v>4</v>
      </c>
      <c r="M1662" s="236" t="s">
        <v>4</v>
      </c>
      <c r="N1662" s="236" t="s">
        <v>4</v>
      </c>
      <c r="O1662" s="236" t="s">
        <v>4</v>
      </c>
      <c r="P1662" s="236" t="s">
        <v>4</v>
      </c>
      <c r="Q1662" s="236" t="s">
        <v>4</v>
      </c>
      <c r="R1662" s="236" t="s">
        <v>4</v>
      </c>
      <c r="S1662" s="236" t="s">
        <v>4</v>
      </c>
      <c r="T1662" s="236" t="s">
        <v>4</v>
      </c>
      <c r="U1662" s="236" t="s">
        <v>4</v>
      </c>
      <c r="V1662" s="236" t="s">
        <v>4</v>
      </c>
      <c r="W1662" s="236" t="s">
        <v>4</v>
      </c>
      <c r="X1662" s="291">
        <v>129.51620803358898</v>
      </c>
      <c r="Y1662" s="236">
        <v>129.51621</v>
      </c>
    </row>
    <row r="1663" spans="1:25">
      <c r="A1663" s="32" t="s">
        <v>23</v>
      </c>
      <c r="B1663" s="32" t="s">
        <v>32</v>
      </c>
      <c r="C1663" s="328" t="s">
        <v>1856</v>
      </c>
      <c r="D1663" s="235">
        <v>2.3513299999999999</v>
      </c>
      <c r="E1663" s="48" t="s">
        <v>1853</v>
      </c>
      <c r="F1663" s="48" t="s">
        <v>1847</v>
      </c>
      <c r="G1663" s="48" t="s">
        <v>1784</v>
      </c>
      <c r="H1663" s="48" t="s">
        <v>1770</v>
      </c>
      <c r="I1663" s="48" t="s">
        <v>1768</v>
      </c>
      <c r="J1663" s="236">
        <v>99.110903007586984</v>
      </c>
      <c r="K1663" s="236">
        <v>99.110900000000001</v>
      </c>
      <c r="L1663" s="236" t="s">
        <v>4</v>
      </c>
      <c r="M1663" s="236" t="s">
        <v>4</v>
      </c>
      <c r="N1663" s="236" t="s">
        <v>4</v>
      </c>
      <c r="O1663" s="236" t="s">
        <v>4</v>
      </c>
      <c r="P1663" s="236" t="s">
        <v>4</v>
      </c>
      <c r="Q1663" s="236" t="s">
        <v>4</v>
      </c>
      <c r="R1663" s="236" t="s">
        <v>4</v>
      </c>
      <c r="S1663" s="236" t="s">
        <v>4</v>
      </c>
      <c r="T1663" s="236" t="s">
        <v>4</v>
      </c>
      <c r="U1663" s="236" t="s">
        <v>4</v>
      </c>
      <c r="V1663" s="236" t="s">
        <v>4</v>
      </c>
      <c r="W1663" s="236" t="s">
        <v>4</v>
      </c>
      <c r="X1663" s="291">
        <v>99.110903007586984</v>
      </c>
      <c r="Y1663" s="236">
        <v>99.110900000000001</v>
      </c>
    </row>
    <row r="1664" spans="1:25">
      <c r="A1664" s="32" t="s">
        <v>19</v>
      </c>
      <c r="B1664" s="32" t="s">
        <v>32</v>
      </c>
      <c r="C1664" s="328" t="s">
        <v>1857</v>
      </c>
      <c r="D1664" s="235">
        <v>39</v>
      </c>
      <c r="E1664" s="48" t="s">
        <v>1857</v>
      </c>
      <c r="F1664" s="48" t="s">
        <v>1847</v>
      </c>
      <c r="G1664" s="48" t="s">
        <v>1784</v>
      </c>
      <c r="H1664" s="48" t="s">
        <v>1770</v>
      </c>
      <c r="I1664" s="48" t="s">
        <v>1768</v>
      </c>
      <c r="J1664" s="236" t="s">
        <v>4</v>
      </c>
      <c r="K1664" s="236" t="s">
        <v>4</v>
      </c>
      <c r="L1664" s="236">
        <v>89.591064578260827</v>
      </c>
      <c r="M1664" s="236">
        <v>89.591059999999999</v>
      </c>
      <c r="N1664" s="236" t="s">
        <v>4</v>
      </c>
      <c r="O1664" s="236" t="s">
        <v>4</v>
      </c>
      <c r="P1664" s="236" t="s">
        <v>4</v>
      </c>
      <c r="Q1664" s="236" t="s">
        <v>4</v>
      </c>
      <c r="R1664" s="236" t="s">
        <v>4</v>
      </c>
      <c r="S1664" s="236" t="s">
        <v>4</v>
      </c>
      <c r="T1664" s="236" t="s">
        <v>4</v>
      </c>
      <c r="U1664" s="236" t="s">
        <v>4</v>
      </c>
      <c r="V1664" s="236" t="s">
        <v>4</v>
      </c>
      <c r="W1664" s="236" t="s">
        <v>4</v>
      </c>
      <c r="X1664" s="291">
        <v>89.591064578260827</v>
      </c>
      <c r="Y1664" s="236">
        <v>89.591059999999999</v>
      </c>
    </row>
    <row r="1665" spans="1:25">
      <c r="A1665" s="32" t="s">
        <v>23</v>
      </c>
      <c r="B1665" s="32" t="s">
        <v>32</v>
      </c>
      <c r="C1665" s="328" t="s">
        <v>1858</v>
      </c>
      <c r="D1665" s="235">
        <v>2.4990000000000001</v>
      </c>
      <c r="E1665" s="48" t="s">
        <v>1857</v>
      </c>
      <c r="F1665" s="48" t="s">
        <v>1847</v>
      </c>
      <c r="G1665" s="48" t="s">
        <v>1784</v>
      </c>
      <c r="H1665" s="48" t="s">
        <v>1770</v>
      </c>
      <c r="I1665" s="48" t="s">
        <v>1768</v>
      </c>
      <c r="J1665" s="236">
        <v>110.53870382749534</v>
      </c>
      <c r="K1665" s="236">
        <v>110.53870000000001</v>
      </c>
      <c r="L1665" s="236" t="s">
        <v>4</v>
      </c>
      <c r="M1665" s="236" t="s">
        <v>4</v>
      </c>
      <c r="N1665" s="236" t="s">
        <v>4</v>
      </c>
      <c r="O1665" s="236" t="s">
        <v>4</v>
      </c>
      <c r="P1665" s="236" t="s">
        <v>4</v>
      </c>
      <c r="Q1665" s="236" t="s">
        <v>4</v>
      </c>
      <c r="R1665" s="236" t="s">
        <v>4</v>
      </c>
      <c r="S1665" s="236" t="s">
        <v>4</v>
      </c>
      <c r="T1665" s="236" t="s">
        <v>4</v>
      </c>
      <c r="U1665" s="236" t="s">
        <v>4</v>
      </c>
      <c r="V1665" s="236" t="s">
        <v>4</v>
      </c>
      <c r="W1665" s="236" t="s">
        <v>4</v>
      </c>
      <c r="X1665" s="291">
        <v>110.53870382749534</v>
      </c>
      <c r="Y1665" s="236">
        <v>110.53870000000001</v>
      </c>
    </row>
    <row r="1666" spans="1:25">
      <c r="A1666" s="32" t="s">
        <v>23</v>
      </c>
      <c r="B1666" s="32" t="s">
        <v>32</v>
      </c>
      <c r="C1666" s="328" t="s">
        <v>1859</v>
      </c>
      <c r="D1666" s="235">
        <v>2.4990000000000001</v>
      </c>
      <c r="E1666" s="48" t="s">
        <v>1857</v>
      </c>
      <c r="F1666" s="48" t="s">
        <v>1847</v>
      </c>
      <c r="G1666" s="48" t="s">
        <v>1784</v>
      </c>
      <c r="H1666" s="48" t="s">
        <v>1770</v>
      </c>
      <c r="I1666" s="48" t="s">
        <v>1768</v>
      </c>
      <c r="J1666" s="236">
        <v>67.235493198658844</v>
      </c>
      <c r="K1666" s="236">
        <v>67.235489999999999</v>
      </c>
      <c r="L1666" s="236" t="s">
        <v>4</v>
      </c>
      <c r="M1666" s="236" t="s">
        <v>4</v>
      </c>
      <c r="N1666" s="236" t="s">
        <v>4</v>
      </c>
      <c r="O1666" s="236" t="s">
        <v>4</v>
      </c>
      <c r="P1666" s="236" t="s">
        <v>4</v>
      </c>
      <c r="Q1666" s="236" t="s">
        <v>4</v>
      </c>
      <c r="R1666" s="236" t="s">
        <v>4</v>
      </c>
      <c r="S1666" s="236" t="s">
        <v>4</v>
      </c>
      <c r="T1666" s="236" t="s">
        <v>4</v>
      </c>
      <c r="U1666" s="236" t="s">
        <v>4</v>
      </c>
      <c r="V1666" s="236" t="s">
        <v>4</v>
      </c>
      <c r="W1666" s="236" t="s">
        <v>4</v>
      </c>
      <c r="X1666" s="291">
        <v>67.235493198658844</v>
      </c>
      <c r="Y1666" s="236">
        <v>67.235489999999999</v>
      </c>
    </row>
    <row r="1667" spans="1:25">
      <c r="A1667" s="32" t="s">
        <v>23</v>
      </c>
      <c r="B1667" s="32" t="s">
        <v>32</v>
      </c>
      <c r="C1667" s="328" t="s">
        <v>1860</v>
      </c>
      <c r="D1667" s="235">
        <v>2.4990000000000001</v>
      </c>
      <c r="E1667" s="48" t="s">
        <v>1857</v>
      </c>
      <c r="F1667" s="48" t="s">
        <v>1847</v>
      </c>
      <c r="G1667" s="48" t="s">
        <v>1784</v>
      </c>
      <c r="H1667" s="48" t="s">
        <v>1770</v>
      </c>
      <c r="I1667" s="48" t="s">
        <v>1768</v>
      </c>
      <c r="J1667" s="236">
        <v>118.66988246248263</v>
      </c>
      <c r="K1667" s="236">
        <v>118.66988000000001</v>
      </c>
      <c r="L1667" s="236" t="s">
        <v>4</v>
      </c>
      <c r="M1667" s="236" t="s">
        <v>4</v>
      </c>
      <c r="N1667" s="236" t="s">
        <v>4</v>
      </c>
      <c r="O1667" s="236" t="s">
        <v>4</v>
      </c>
      <c r="P1667" s="236" t="s">
        <v>4</v>
      </c>
      <c r="Q1667" s="236" t="s">
        <v>4</v>
      </c>
      <c r="R1667" s="236" t="s">
        <v>4</v>
      </c>
      <c r="S1667" s="236" t="s">
        <v>4</v>
      </c>
      <c r="T1667" s="236" t="s">
        <v>4</v>
      </c>
      <c r="U1667" s="236" t="s">
        <v>4</v>
      </c>
      <c r="V1667" s="236" t="s">
        <v>4</v>
      </c>
      <c r="W1667" s="236" t="s">
        <v>4</v>
      </c>
      <c r="X1667" s="291">
        <v>118.66988246248263</v>
      </c>
      <c r="Y1667" s="236">
        <v>118.66988000000001</v>
      </c>
    </row>
    <row r="1668" spans="1:25">
      <c r="A1668" s="32" t="s">
        <v>23</v>
      </c>
      <c r="B1668" s="32" t="s">
        <v>32</v>
      </c>
      <c r="C1668" s="328" t="s">
        <v>1861</v>
      </c>
      <c r="D1668" s="235">
        <v>2.4990000000000001</v>
      </c>
      <c r="E1668" s="48" t="s">
        <v>1857</v>
      </c>
      <c r="F1668" s="48" t="s">
        <v>1847</v>
      </c>
      <c r="G1668" s="48" t="s">
        <v>1784</v>
      </c>
      <c r="H1668" s="48" t="s">
        <v>1770</v>
      </c>
      <c r="I1668" s="48" t="s">
        <v>1768</v>
      </c>
      <c r="J1668" s="236">
        <v>73.047492722454322</v>
      </c>
      <c r="K1668" s="236">
        <v>73.047489999999996</v>
      </c>
      <c r="L1668" s="236" t="s">
        <v>4</v>
      </c>
      <c r="M1668" s="236" t="s">
        <v>4</v>
      </c>
      <c r="N1668" s="236" t="s">
        <v>4</v>
      </c>
      <c r="O1668" s="236" t="s">
        <v>4</v>
      </c>
      <c r="P1668" s="236" t="s">
        <v>4</v>
      </c>
      <c r="Q1668" s="236" t="s">
        <v>4</v>
      </c>
      <c r="R1668" s="236" t="s">
        <v>4</v>
      </c>
      <c r="S1668" s="236" t="s">
        <v>4</v>
      </c>
      <c r="T1668" s="236" t="s">
        <v>4</v>
      </c>
      <c r="U1668" s="236" t="s">
        <v>4</v>
      </c>
      <c r="V1668" s="236" t="s">
        <v>4</v>
      </c>
      <c r="W1668" s="236" t="s">
        <v>4</v>
      </c>
      <c r="X1668" s="291">
        <v>73.047492722454322</v>
      </c>
      <c r="Y1668" s="236">
        <v>73.047489999999996</v>
      </c>
    </row>
    <row r="1669" spans="1:25">
      <c r="A1669" s="32" t="s">
        <v>19</v>
      </c>
      <c r="B1669" s="32" t="s">
        <v>32</v>
      </c>
      <c r="C1669" s="328" t="s">
        <v>1862</v>
      </c>
      <c r="D1669" s="235">
        <v>2</v>
      </c>
      <c r="E1669" s="48" t="s">
        <v>1862</v>
      </c>
      <c r="F1669" s="48" t="s">
        <v>1847</v>
      </c>
      <c r="G1669" s="48" t="s">
        <v>1784</v>
      </c>
      <c r="H1669" s="48" t="s">
        <v>1770</v>
      </c>
      <c r="I1669" s="48" t="s">
        <v>1768</v>
      </c>
      <c r="J1669" s="236" t="s">
        <v>4</v>
      </c>
      <c r="K1669" s="236" t="s">
        <v>4</v>
      </c>
      <c r="L1669" s="236">
        <v>75.102742107613793</v>
      </c>
      <c r="M1669" s="236">
        <v>75.102739999999997</v>
      </c>
      <c r="N1669" s="236" t="s">
        <v>4</v>
      </c>
      <c r="O1669" s="236" t="s">
        <v>4</v>
      </c>
      <c r="P1669" s="236" t="s">
        <v>4</v>
      </c>
      <c r="Q1669" s="236" t="s">
        <v>4</v>
      </c>
      <c r="R1669" s="236" t="s">
        <v>4</v>
      </c>
      <c r="S1669" s="236" t="s">
        <v>4</v>
      </c>
      <c r="T1669" s="236" t="s">
        <v>4</v>
      </c>
      <c r="U1669" s="236" t="s">
        <v>4</v>
      </c>
      <c r="V1669" s="236" t="s">
        <v>4</v>
      </c>
      <c r="W1669" s="236" t="s">
        <v>4</v>
      </c>
      <c r="X1669" s="291">
        <v>75.102742107613793</v>
      </c>
      <c r="Y1669" s="236">
        <v>75.102739999999997</v>
      </c>
    </row>
    <row r="1670" spans="1:25">
      <c r="A1670" s="32" t="s">
        <v>23</v>
      </c>
      <c r="B1670" s="32" t="s">
        <v>32</v>
      </c>
      <c r="C1670" s="328" t="s">
        <v>1863</v>
      </c>
      <c r="D1670" s="235">
        <v>1.2599199999999999</v>
      </c>
      <c r="E1670" s="48" t="s">
        <v>1862</v>
      </c>
      <c r="F1670" s="48" t="s">
        <v>1847</v>
      </c>
      <c r="G1670" s="48" t="s">
        <v>1784</v>
      </c>
      <c r="H1670" s="48" t="s">
        <v>1770</v>
      </c>
      <c r="I1670" s="48" t="s">
        <v>1768</v>
      </c>
      <c r="J1670" s="236">
        <v>103.3598557229523</v>
      </c>
      <c r="K1670" s="236">
        <v>103.35986</v>
      </c>
      <c r="L1670" s="236" t="s">
        <v>4</v>
      </c>
      <c r="M1670" s="236" t="s">
        <v>4</v>
      </c>
      <c r="N1670" s="236" t="s">
        <v>4</v>
      </c>
      <c r="O1670" s="236" t="s">
        <v>4</v>
      </c>
      <c r="P1670" s="236" t="s">
        <v>4</v>
      </c>
      <c r="Q1670" s="236" t="s">
        <v>4</v>
      </c>
      <c r="R1670" s="236" t="s">
        <v>4</v>
      </c>
      <c r="S1670" s="236" t="s">
        <v>4</v>
      </c>
      <c r="T1670" s="236" t="s">
        <v>4</v>
      </c>
      <c r="U1670" s="236" t="s">
        <v>4</v>
      </c>
      <c r="V1670" s="236" t="s">
        <v>4</v>
      </c>
      <c r="W1670" s="236" t="s">
        <v>4</v>
      </c>
      <c r="X1670" s="291">
        <v>103.3598557229523</v>
      </c>
      <c r="Y1670" s="236">
        <v>103.35986</v>
      </c>
    </row>
    <row r="1671" spans="1:25">
      <c r="A1671" s="32" t="s">
        <v>23</v>
      </c>
      <c r="B1671" s="32" t="s">
        <v>32</v>
      </c>
      <c r="C1671" s="328" t="s">
        <v>1864</v>
      </c>
      <c r="D1671" s="235">
        <v>1.2599199999999999</v>
      </c>
      <c r="E1671" s="48" t="s">
        <v>1862</v>
      </c>
      <c r="F1671" s="48" t="s">
        <v>1847</v>
      </c>
      <c r="G1671" s="48" t="s">
        <v>1784</v>
      </c>
      <c r="H1671" s="48" t="s">
        <v>1770</v>
      </c>
      <c r="I1671" s="48" t="s">
        <v>1768</v>
      </c>
      <c r="J1671" s="236">
        <v>99.619894120426366</v>
      </c>
      <c r="K1671" s="236">
        <v>99.619889999999998</v>
      </c>
      <c r="L1671" s="236" t="s">
        <v>4</v>
      </c>
      <c r="M1671" s="236" t="s">
        <v>4</v>
      </c>
      <c r="N1671" s="236" t="s">
        <v>4</v>
      </c>
      <c r="O1671" s="236" t="s">
        <v>4</v>
      </c>
      <c r="P1671" s="236" t="s">
        <v>4</v>
      </c>
      <c r="Q1671" s="236" t="s">
        <v>4</v>
      </c>
      <c r="R1671" s="236" t="s">
        <v>4</v>
      </c>
      <c r="S1671" s="236" t="s">
        <v>4</v>
      </c>
      <c r="T1671" s="236" t="s">
        <v>4</v>
      </c>
      <c r="U1671" s="236" t="s">
        <v>4</v>
      </c>
      <c r="V1671" s="236" t="s">
        <v>4</v>
      </c>
      <c r="W1671" s="236" t="s">
        <v>4</v>
      </c>
      <c r="X1671" s="291">
        <v>99.619894120426366</v>
      </c>
      <c r="Y1671" s="236">
        <v>99.619889999999998</v>
      </c>
    </row>
    <row r="1672" spans="1:25">
      <c r="A1672" s="32" t="s">
        <v>23</v>
      </c>
      <c r="B1672" s="32" t="s">
        <v>32</v>
      </c>
      <c r="C1672" s="328" t="s">
        <v>1865</v>
      </c>
      <c r="D1672" s="235">
        <v>1.2599199999999999</v>
      </c>
      <c r="E1672" s="48" t="s">
        <v>1862</v>
      </c>
      <c r="F1672" s="48" t="s">
        <v>1847</v>
      </c>
      <c r="G1672" s="48" t="s">
        <v>1784</v>
      </c>
      <c r="H1672" s="48" t="s">
        <v>1770</v>
      </c>
      <c r="I1672" s="48" t="s">
        <v>1768</v>
      </c>
      <c r="J1672" s="236">
        <v>41.140485428746842</v>
      </c>
      <c r="K1672" s="236">
        <v>41.14049</v>
      </c>
      <c r="L1672" s="236" t="s">
        <v>4</v>
      </c>
      <c r="M1672" s="236" t="s">
        <v>4</v>
      </c>
      <c r="N1672" s="236" t="s">
        <v>4</v>
      </c>
      <c r="O1672" s="236" t="s">
        <v>4</v>
      </c>
      <c r="P1672" s="236" t="s">
        <v>4</v>
      </c>
      <c r="Q1672" s="236" t="s">
        <v>4</v>
      </c>
      <c r="R1672" s="236" t="s">
        <v>4</v>
      </c>
      <c r="S1672" s="236" t="s">
        <v>4</v>
      </c>
      <c r="T1672" s="236" t="s">
        <v>4</v>
      </c>
      <c r="U1672" s="236" t="s">
        <v>4</v>
      </c>
      <c r="V1672" s="236" t="s">
        <v>4</v>
      </c>
      <c r="W1672" s="236" t="s">
        <v>4</v>
      </c>
      <c r="X1672" s="291">
        <v>41.140485428746842</v>
      </c>
      <c r="Y1672" s="236">
        <v>41.14049</v>
      </c>
    </row>
    <row r="1673" spans="1:25">
      <c r="A1673" s="32" t="s">
        <v>19</v>
      </c>
      <c r="B1673" s="32" t="s">
        <v>32</v>
      </c>
      <c r="C1673" s="328" t="s">
        <v>1866</v>
      </c>
      <c r="D1673" s="235">
        <v>4</v>
      </c>
      <c r="E1673" s="48" t="s">
        <v>1866</v>
      </c>
      <c r="F1673" s="48" t="s">
        <v>1847</v>
      </c>
      <c r="G1673" s="48" t="s">
        <v>1784</v>
      </c>
      <c r="H1673" s="48" t="s">
        <v>1770</v>
      </c>
      <c r="I1673" s="48" t="s">
        <v>1768</v>
      </c>
      <c r="J1673" s="236" t="s">
        <v>4</v>
      </c>
      <c r="K1673" s="236" t="s">
        <v>4</v>
      </c>
      <c r="L1673" s="236">
        <v>109.81801453333595</v>
      </c>
      <c r="M1673" s="236">
        <v>109.81801</v>
      </c>
      <c r="N1673" s="236" t="s">
        <v>4</v>
      </c>
      <c r="O1673" s="236" t="s">
        <v>4</v>
      </c>
      <c r="P1673" s="236" t="s">
        <v>4</v>
      </c>
      <c r="Q1673" s="236" t="s">
        <v>4</v>
      </c>
      <c r="R1673" s="236" t="s">
        <v>4</v>
      </c>
      <c r="S1673" s="236" t="s">
        <v>4</v>
      </c>
      <c r="T1673" s="236" t="s">
        <v>4</v>
      </c>
      <c r="U1673" s="236" t="s">
        <v>4</v>
      </c>
      <c r="V1673" s="236" t="s">
        <v>4</v>
      </c>
      <c r="W1673" s="236" t="s">
        <v>4</v>
      </c>
      <c r="X1673" s="291">
        <v>109.81801453333595</v>
      </c>
      <c r="Y1673" s="236">
        <v>109.81801</v>
      </c>
    </row>
    <row r="1674" spans="1:25">
      <c r="A1674" s="32" t="s">
        <v>23</v>
      </c>
      <c r="B1674" s="32" t="s">
        <v>32</v>
      </c>
      <c r="C1674" s="328" t="s">
        <v>1867</v>
      </c>
      <c r="D1674" s="235">
        <v>2</v>
      </c>
      <c r="E1674" s="48" t="s">
        <v>1866</v>
      </c>
      <c r="F1674" s="48" t="s">
        <v>1847</v>
      </c>
      <c r="G1674" s="48" t="s">
        <v>1784</v>
      </c>
      <c r="H1674" s="48" t="s">
        <v>1770</v>
      </c>
      <c r="I1674" s="48" t="s">
        <v>1768</v>
      </c>
      <c r="J1674" s="236">
        <v>105.75776038009215</v>
      </c>
      <c r="K1674" s="236">
        <v>105.75776</v>
      </c>
      <c r="L1674" s="236" t="s">
        <v>4</v>
      </c>
      <c r="M1674" s="236" t="s">
        <v>4</v>
      </c>
      <c r="N1674" s="236" t="s">
        <v>4</v>
      </c>
      <c r="O1674" s="236" t="s">
        <v>4</v>
      </c>
      <c r="P1674" s="236" t="s">
        <v>4</v>
      </c>
      <c r="Q1674" s="236" t="s">
        <v>4</v>
      </c>
      <c r="R1674" s="236" t="s">
        <v>4</v>
      </c>
      <c r="S1674" s="236" t="s">
        <v>4</v>
      </c>
      <c r="T1674" s="236" t="s">
        <v>4</v>
      </c>
      <c r="U1674" s="236" t="s">
        <v>4</v>
      </c>
      <c r="V1674" s="236" t="s">
        <v>4</v>
      </c>
      <c r="W1674" s="236" t="s">
        <v>4</v>
      </c>
      <c r="X1674" s="291">
        <v>105.75776038009215</v>
      </c>
      <c r="Y1674" s="236">
        <v>105.75776</v>
      </c>
    </row>
    <row r="1675" spans="1:25">
      <c r="A1675" s="32" t="s">
        <v>23</v>
      </c>
      <c r="B1675" s="32" t="s">
        <v>32</v>
      </c>
      <c r="C1675" s="328" t="s">
        <v>1868</v>
      </c>
      <c r="D1675" s="235">
        <v>2</v>
      </c>
      <c r="E1675" s="48" t="s">
        <v>1866</v>
      </c>
      <c r="F1675" s="48" t="s">
        <v>1847</v>
      </c>
      <c r="G1675" s="48" t="s">
        <v>1784</v>
      </c>
      <c r="H1675" s="48" t="s">
        <v>1770</v>
      </c>
      <c r="I1675" s="48" t="s">
        <v>1768</v>
      </c>
      <c r="J1675" s="236">
        <v>114.03415004913589</v>
      </c>
      <c r="K1675" s="236">
        <v>114.03415</v>
      </c>
      <c r="L1675" s="236" t="s">
        <v>4</v>
      </c>
      <c r="M1675" s="236" t="s">
        <v>4</v>
      </c>
      <c r="N1675" s="236" t="s">
        <v>4</v>
      </c>
      <c r="O1675" s="236" t="s">
        <v>4</v>
      </c>
      <c r="P1675" s="236" t="s">
        <v>4</v>
      </c>
      <c r="Q1675" s="236" t="s">
        <v>4</v>
      </c>
      <c r="R1675" s="236" t="s">
        <v>4</v>
      </c>
      <c r="S1675" s="236" t="s">
        <v>4</v>
      </c>
      <c r="T1675" s="236" t="s">
        <v>4</v>
      </c>
      <c r="U1675" s="236" t="s">
        <v>4</v>
      </c>
      <c r="V1675" s="236" t="s">
        <v>4</v>
      </c>
      <c r="W1675" s="236" t="s">
        <v>4</v>
      </c>
      <c r="X1675" s="291">
        <v>114.03415004913589</v>
      </c>
      <c r="Y1675" s="236">
        <v>114.03415</v>
      </c>
    </row>
    <row r="1676" spans="1:25">
      <c r="A1676" s="32" t="s">
        <v>19</v>
      </c>
      <c r="B1676" s="32" t="s">
        <v>32</v>
      </c>
      <c r="C1676" s="328" t="s">
        <v>1869</v>
      </c>
      <c r="D1676" s="235">
        <v>5</v>
      </c>
      <c r="E1676" s="48" t="s">
        <v>1869</v>
      </c>
      <c r="F1676" s="48" t="s">
        <v>1847</v>
      </c>
      <c r="G1676" s="48" t="s">
        <v>1784</v>
      </c>
      <c r="H1676" s="48" t="s">
        <v>1770</v>
      </c>
      <c r="I1676" s="48" t="s">
        <v>1768</v>
      </c>
      <c r="J1676" s="236" t="s">
        <v>4</v>
      </c>
      <c r="K1676" s="236" t="s">
        <v>4</v>
      </c>
      <c r="L1676" s="236">
        <v>105.30741730951428</v>
      </c>
      <c r="M1676" s="236">
        <v>105.30741999999999</v>
      </c>
      <c r="N1676" s="236" t="s">
        <v>4</v>
      </c>
      <c r="O1676" s="236" t="s">
        <v>4</v>
      </c>
      <c r="P1676" s="236" t="s">
        <v>4</v>
      </c>
      <c r="Q1676" s="236" t="s">
        <v>4</v>
      </c>
      <c r="R1676" s="236" t="s">
        <v>4</v>
      </c>
      <c r="S1676" s="236" t="s">
        <v>4</v>
      </c>
      <c r="T1676" s="236" t="s">
        <v>4</v>
      </c>
      <c r="U1676" s="236" t="s">
        <v>4</v>
      </c>
      <c r="V1676" s="236" t="s">
        <v>4</v>
      </c>
      <c r="W1676" s="236" t="s">
        <v>4</v>
      </c>
      <c r="X1676" s="291">
        <v>105.30741730951428</v>
      </c>
      <c r="Y1676" s="236">
        <v>105.30741999999999</v>
      </c>
    </row>
    <row r="1677" spans="1:25">
      <c r="A1677" s="32" t="s">
        <v>23</v>
      </c>
      <c r="B1677" s="32" t="s">
        <v>32</v>
      </c>
      <c r="C1677" s="328" t="s">
        <v>1870</v>
      </c>
      <c r="D1677" s="235">
        <v>5</v>
      </c>
      <c r="E1677" s="48" t="s">
        <v>1869</v>
      </c>
      <c r="F1677" s="48" t="s">
        <v>1847</v>
      </c>
      <c r="G1677" s="48" t="s">
        <v>1784</v>
      </c>
      <c r="H1677" s="48" t="s">
        <v>1770</v>
      </c>
      <c r="I1677" s="48" t="s">
        <v>1768</v>
      </c>
      <c r="J1677" s="236">
        <v>105.30741730951428</v>
      </c>
      <c r="K1677" s="236">
        <v>105.30741999999999</v>
      </c>
      <c r="L1677" s="236" t="s">
        <v>4</v>
      </c>
      <c r="M1677" s="236" t="s">
        <v>4</v>
      </c>
      <c r="N1677" s="236" t="s">
        <v>4</v>
      </c>
      <c r="O1677" s="236" t="s">
        <v>4</v>
      </c>
      <c r="P1677" s="236" t="s">
        <v>4</v>
      </c>
      <c r="Q1677" s="236" t="s">
        <v>4</v>
      </c>
      <c r="R1677" s="236" t="s">
        <v>4</v>
      </c>
      <c r="S1677" s="236" t="s">
        <v>4</v>
      </c>
      <c r="T1677" s="236" t="s">
        <v>4</v>
      </c>
      <c r="U1677" s="236" t="s">
        <v>4</v>
      </c>
      <c r="V1677" s="236" t="s">
        <v>4</v>
      </c>
      <c r="W1677" s="236" t="s">
        <v>4</v>
      </c>
      <c r="X1677" s="291">
        <v>105.30741730951428</v>
      </c>
      <c r="Y1677" s="236">
        <v>105.30741999999999</v>
      </c>
    </row>
    <row r="1678" spans="1:25">
      <c r="A1678" s="32" t="s">
        <v>10</v>
      </c>
      <c r="B1678" s="32" t="s">
        <v>4</v>
      </c>
      <c r="C1678" s="328" t="s">
        <v>1871</v>
      </c>
      <c r="D1678" s="235">
        <v>55</v>
      </c>
      <c r="E1678" s="48" t="s">
        <v>4</v>
      </c>
      <c r="F1678" s="48" t="s">
        <v>4</v>
      </c>
      <c r="G1678" s="48" t="s">
        <v>4</v>
      </c>
      <c r="H1678" s="48" t="s">
        <v>1871</v>
      </c>
      <c r="I1678" s="48" t="s">
        <v>1768</v>
      </c>
      <c r="J1678" s="236" t="s">
        <v>4</v>
      </c>
      <c r="K1678" s="236" t="s">
        <v>4</v>
      </c>
      <c r="L1678" s="236" t="s">
        <v>4</v>
      </c>
      <c r="M1678" s="236" t="s">
        <v>4</v>
      </c>
      <c r="N1678" s="236" t="s">
        <v>4</v>
      </c>
      <c r="O1678" s="236" t="s">
        <v>4</v>
      </c>
      <c r="P1678" s="236" t="s">
        <v>4</v>
      </c>
      <c r="Q1678" s="236" t="s">
        <v>4</v>
      </c>
      <c r="R1678" s="236">
        <v>123.99089989093321</v>
      </c>
      <c r="S1678" s="236">
        <v>123.9909</v>
      </c>
      <c r="T1678" s="236" t="s">
        <v>4</v>
      </c>
      <c r="U1678" s="236" t="s">
        <v>4</v>
      </c>
      <c r="V1678" s="236" t="s">
        <v>4</v>
      </c>
      <c r="W1678" s="236" t="s">
        <v>4</v>
      </c>
      <c r="X1678" s="291">
        <v>123.99089989093321</v>
      </c>
      <c r="Y1678" s="236">
        <v>123.9909</v>
      </c>
    </row>
    <row r="1679" spans="1:25">
      <c r="A1679" s="32" t="s">
        <v>13</v>
      </c>
      <c r="B1679" s="32" t="s">
        <v>4</v>
      </c>
      <c r="C1679" s="328" t="s">
        <v>1873</v>
      </c>
      <c r="D1679" s="235">
        <v>7</v>
      </c>
      <c r="E1679" s="48" t="s">
        <v>4</v>
      </c>
      <c r="F1679" s="48" t="s">
        <v>4</v>
      </c>
      <c r="G1679" s="48" t="s">
        <v>1873</v>
      </c>
      <c r="H1679" s="48" t="s">
        <v>1871</v>
      </c>
      <c r="I1679" s="48" t="s">
        <v>1768</v>
      </c>
      <c r="J1679" s="236" t="s">
        <v>4</v>
      </c>
      <c r="K1679" s="236" t="s">
        <v>4</v>
      </c>
      <c r="L1679" s="236" t="s">
        <v>4</v>
      </c>
      <c r="M1679" s="236" t="s">
        <v>4</v>
      </c>
      <c r="N1679" s="236" t="s">
        <v>4</v>
      </c>
      <c r="O1679" s="236" t="s">
        <v>4</v>
      </c>
      <c r="P1679" s="236">
        <v>235.34317854007455</v>
      </c>
      <c r="Q1679" s="236">
        <v>235.34317999999999</v>
      </c>
      <c r="R1679" s="236" t="s">
        <v>4</v>
      </c>
      <c r="S1679" s="236" t="s">
        <v>4</v>
      </c>
      <c r="T1679" s="236" t="s">
        <v>4</v>
      </c>
      <c r="U1679" s="236" t="s">
        <v>4</v>
      </c>
      <c r="V1679" s="236" t="s">
        <v>4</v>
      </c>
      <c r="W1679" s="236" t="s">
        <v>4</v>
      </c>
      <c r="X1679" s="291">
        <v>235.34317854007455</v>
      </c>
      <c r="Y1679" s="236">
        <v>235.34317999999999</v>
      </c>
    </row>
    <row r="1680" spans="1:25">
      <c r="A1680" s="32" t="s">
        <v>16</v>
      </c>
      <c r="B1680" s="32" t="s">
        <v>4</v>
      </c>
      <c r="C1680" s="328" t="s">
        <v>1875</v>
      </c>
      <c r="D1680" s="235">
        <v>4</v>
      </c>
      <c r="E1680" s="48" t="s">
        <v>4</v>
      </c>
      <c r="F1680" s="48" t="s">
        <v>1875</v>
      </c>
      <c r="G1680" s="48" t="s">
        <v>1873</v>
      </c>
      <c r="H1680" s="48" t="s">
        <v>1871</v>
      </c>
      <c r="I1680" s="48" t="s">
        <v>1768</v>
      </c>
      <c r="J1680" s="236" t="s">
        <v>4</v>
      </c>
      <c r="K1680" s="236" t="s">
        <v>4</v>
      </c>
      <c r="L1680" s="236" t="s">
        <v>4</v>
      </c>
      <c r="M1680" s="236" t="s">
        <v>4</v>
      </c>
      <c r="N1680" s="236">
        <v>347.02255397253202</v>
      </c>
      <c r="O1680" s="236">
        <v>347.02255000000002</v>
      </c>
      <c r="P1680" s="236" t="s">
        <v>4</v>
      </c>
      <c r="Q1680" s="236" t="s">
        <v>4</v>
      </c>
      <c r="R1680" s="236" t="s">
        <v>4</v>
      </c>
      <c r="S1680" s="236" t="s">
        <v>4</v>
      </c>
      <c r="T1680" s="236" t="s">
        <v>4</v>
      </c>
      <c r="U1680" s="236" t="s">
        <v>4</v>
      </c>
      <c r="V1680" s="236" t="s">
        <v>4</v>
      </c>
      <c r="W1680" s="236" t="s">
        <v>4</v>
      </c>
      <c r="X1680" s="291">
        <v>347.02255397253202</v>
      </c>
      <c r="Y1680" s="236">
        <v>347.02255000000002</v>
      </c>
    </row>
    <row r="1681" spans="1:25">
      <c r="A1681" s="32" t="s">
        <v>19</v>
      </c>
      <c r="B1681" s="32" t="s">
        <v>32</v>
      </c>
      <c r="C1681" s="328" t="s">
        <v>1877</v>
      </c>
      <c r="D1681" s="235">
        <v>4</v>
      </c>
      <c r="E1681" s="48" t="s">
        <v>1877</v>
      </c>
      <c r="F1681" s="48" t="s">
        <v>1875</v>
      </c>
      <c r="G1681" s="48" t="s">
        <v>1873</v>
      </c>
      <c r="H1681" s="48" t="s">
        <v>1871</v>
      </c>
      <c r="I1681" s="48" t="s">
        <v>1768</v>
      </c>
      <c r="J1681" s="236" t="s">
        <v>4</v>
      </c>
      <c r="K1681" s="236" t="s">
        <v>4</v>
      </c>
      <c r="L1681" s="236">
        <v>347.02255397253202</v>
      </c>
      <c r="M1681" s="236">
        <v>347.02255000000002</v>
      </c>
      <c r="N1681" s="236" t="s">
        <v>4</v>
      </c>
      <c r="O1681" s="236" t="s">
        <v>4</v>
      </c>
      <c r="P1681" s="236" t="s">
        <v>4</v>
      </c>
      <c r="Q1681" s="236" t="s">
        <v>4</v>
      </c>
      <c r="R1681" s="236" t="s">
        <v>4</v>
      </c>
      <c r="S1681" s="236" t="s">
        <v>4</v>
      </c>
      <c r="T1681" s="236" t="s">
        <v>4</v>
      </c>
      <c r="U1681" s="236" t="s">
        <v>4</v>
      </c>
      <c r="V1681" s="236" t="s">
        <v>4</v>
      </c>
      <c r="W1681" s="236" t="s">
        <v>4</v>
      </c>
      <c r="X1681" s="291">
        <v>347.02255397253202</v>
      </c>
      <c r="Y1681" s="236">
        <v>347.02255000000002</v>
      </c>
    </row>
    <row r="1682" spans="1:25">
      <c r="A1682" s="32" t="s">
        <v>23</v>
      </c>
      <c r="B1682" s="32" t="s">
        <v>32</v>
      </c>
      <c r="C1682" s="328" t="s">
        <v>1878</v>
      </c>
      <c r="D1682" s="235">
        <v>1.5873999999999999</v>
      </c>
      <c r="E1682" s="48" t="s">
        <v>1877</v>
      </c>
      <c r="F1682" s="48" t="s">
        <v>1875</v>
      </c>
      <c r="G1682" s="48" t="s">
        <v>1873</v>
      </c>
      <c r="H1682" s="48" t="s">
        <v>1871</v>
      </c>
      <c r="I1682" s="48" t="s">
        <v>1768</v>
      </c>
      <c r="J1682" s="236">
        <v>349.88921579636309</v>
      </c>
      <c r="K1682" s="236">
        <v>349.88922000000002</v>
      </c>
      <c r="L1682" s="236" t="s">
        <v>4</v>
      </c>
      <c r="M1682" s="236" t="s">
        <v>4</v>
      </c>
      <c r="N1682" s="236" t="s">
        <v>4</v>
      </c>
      <c r="O1682" s="236" t="s">
        <v>4</v>
      </c>
      <c r="P1682" s="236" t="s">
        <v>4</v>
      </c>
      <c r="Q1682" s="236" t="s">
        <v>4</v>
      </c>
      <c r="R1682" s="236" t="s">
        <v>4</v>
      </c>
      <c r="S1682" s="236" t="s">
        <v>4</v>
      </c>
      <c r="T1682" s="236" t="s">
        <v>4</v>
      </c>
      <c r="U1682" s="236" t="s">
        <v>4</v>
      </c>
      <c r="V1682" s="236" t="s">
        <v>4</v>
      </c>
      <c r="W1682" s="236" t="s">
        <v>4</v>
      </c>
      <c r="X1682" s="291">
        <v>349.88921579636309</v>
      </c>
      <c r="Y1682" s="236">
        <v>349.88922000000002</v>
      </c>
    </row>
    <row r="1683" spans="1:25">
      <c r="A1683" s="32" t="s">
        <v>23</v>
      </c>
      <c r="B1683" s="32" t="s">
        <v>32</v>
      </c>
      <c r="C1683" s="328" t="s">
        <v>1879</v>
      </c>
      <c r="D1683" s="235">
        <v>1.5873999999999999</v>
      </c>
      <c r="E1683" s="48" t="s">
        <v>1877</v>
      </c>
      <c r="F1683" s="48" t="s">
        <v>1875</v>
      </c>
      <c r="G1683" s="48" t="s">
        <v>1873</v>
      </c>
      <c r="H1683" s="48" t="s">
        <v>1871</v>
      </c>
      <c r="I1683" s="48" t="s">
        <v>1768</v>
      </c>
      <c r="J1683" s="236">
        <v>341.34067215009389</v>
      </c>
      <c r="K1683" s="236">
        <v>341.34066999999999</v>
      </c>
      <c r="L1683" s="236" t="s">
        <v>4</v>
      </c>
      <c r="M1683" s="236" t="s">
        <v>4</v>
      </c>
      <c r="N1683" s="236" t="s">
        <v>4</v>
      </c>
      <c r="O1683" s="236" t="s">
        <v>4</v>
      </c>
      <c r="P1683" s="236" t="s">
        <v>4</v>
      </c>
      <c r="Q1683" s="236" t="s">
        <v>4</v>
      </c>
      <c r="R1683" s="236" t="s">
        <v>4</v>
      </c>
      <c r="S1683" s="236" t="s">
        <v>4</v>
      </c>
      <c r="T1683" s="236" t="s">
        <v>4</v>
      </c>
      <c r="U1683" s="236" t="s">
        <v>4</v>
      </c>
      <c r="V1683" s="236" t="s">
        <v>4</v>
      </c>
      <c r="W1683" s="236" t="s">
        <v>4</v>
      </c>
      <c r="X1683" s="291">
        <v>341.34067215009389</v>
      </c>
      <c r="Y1683" s="236">
        <v>341.34066999999999</v>
      </c>
    </row>
    <row r="1684" spans="1:25">
      <c r="A1684" s="32" t="s">
        <v>23</v>
      </c>
      <c r="B1684" s="32" t="s">
        <v>32</v>
      </c>
      <c r="C1684" s="328" t="s">
        <v>1880</v>
      </c>
      <c r="D1684" s="235">
        <v>1.5873999999999999</v>
      </c>
      <c r="E1684" s="48" t="s">
        <v>1877</v>
      </c>
      <c r="F1684" s="48" t="s">
        <v>1875</v>
      </c>
      <c r="G1684" s="48" t="s">
        <v>1873</v>
      </c>
      <c r="H1684" s="48" t="s">
        <v>1871</v>
      </c>
      <c r="I1684" s="48" t="s">
        <v>1768</v>
      </c>
      <c r="J1684" s="236">
        <v>349.90851317931202</v>
      </c>
      <c r="K1684" s="236">
        <v>349.90850999999998</v>
      </c>
      <c r="L1684" s="236" t="s">
        <v>4</v>
      </c>
      <c r="M1684" s="236" t="s">
        <v>4</v>
      </c>
      <c r="N1684" s="236" t="s">
        <v>4</v>
      </c>
      <c r="O1684" s="236" t="s">
        <v>4</v>
      </c>
      <c r="P1684" s="236" t="s">
        <v>4</v>
      </c>
      <c r="Q1684" s="236" t="s">
        <v>4</v>
      </c>
      <c r="R1684" s="236" t="s">
        <v>4</v>
      </c>
      <c r="S1684" s="236" t="s">
        <v>4</v>
      </c>
      <c r="T1684" s="236" t="s">
        <v>4</v>
      </c>
      <c r="U1684" s="236" t="s">
        <v>4</v>
      </c>
      <c r="V1684" s="236" t="s">
        <v>4</v>
      </c>
      <c r="W1684" s="236" t="s">
        <v>4</v>
      </c>
      <c r="X1684" s="291">
        <v>349.90851317931202</v>
      </c>
      <c r="Y1684" s="236">
        <v>349.90850999999998</v>
      </c>
    </row>
    <row r="1685" spans="1:25">
      <c r="A1685" s="32" t="s">
        <v>16</v>
      </c>
      <c r="B1685" s="32" t="s">
        <v>4</v>
      </c>
      <c r="C1685" s="328" t="s">
        <v>1881</v>
      </c>
      <c r="D1685" s="235">
        <v>3</v>
      </c>
      <c r="E1685" s="48" t="s">
        <v>4</v>
      </c>
      <c r="F1685" s="48" t="s">
        <v>1881</v>
      </c>
      <c r="G1685" s="48" t="s">
        <v>1873</v>
      </c>
      <c r="H1685" s="48" t="s">
        <v>1871</v>
      </c>
      <c r="I1685" s="48" t="s">
        <v>1768</v>
      </c>
      <c r="J1685" s="236" t="s">
        <v>4</v>
      </c>
      <c r="K1685" s="236" t="s">
        <v>4</v>
      </c>
      <c r="L1685" s="236" t="s">
        <v>4</v>
      </c>
      <c r="M1685" s="236" t="s">
        <v>4</v>
      </c>
      <c r="N1685" s="236">
        <v>86.437344630131193</v>
      </c>
      <c r="O1685" s="236">
        <v>86.437340000000006</v>
      </c>
      <c r="P1685" s="236" t="s">
        <v>4</v>
      </c>
      <c r="Q1685" s="236" t="s">
        <v>4</v>
      </c>
      <c r="R1685" s="236" t="s">
        <v>4</v>
      </c>
      <c r="S1685" s="236" t="s">
        <v>4</v>
      </c>
      <c r="T1685" s="236" t="s">
        <v>4</v>
      </c>
      <c r="U1685" s="236" t="s">
        <v>4</v>
      </c>
      <c r="V1685" s="236" t="s">
        <v>4</v>
      </c>
      <c r="W1685" s="236" t="s">
        <v>4</v>
      </c>
      <c r="X1685" s="291">
        <v>86.437344630131193</v>
      </c>
      <c r="Y1685" s="236">
        <v>86.437340000000006</v>
      </c>
    </row>
    <row r="1686" spans="1:25">
      <c r="A1686" s="32" t="s">
        <v>19</v>
      </c>
      <c r="B1686" s="32" t="s">
        <v>32</v>
      </c>
      <c r="C1686" s="328" t="s">
        <v>1883</v>
      </c>
      <c r="D1686" s="235">
        <v>3</v>
      </c>
      <c r="E1686" s="48" t="s">
        <v>1883</v>
      </c>
      <c r="F1686" s="48" t="s">
        <v>1881</v>
      </c>
      <c r="G1686" s="48" t="s">
        <v>1873</v>
      </c>
      <c r="H1686" s="48" t="s">
        <v>1871</v>
      </c>
      <c r="I1686" s="48" t="s">
        <v>1768</v>
      </c>
      <c r="J1686" s="236" t="s">
        <v>4</v>
      </c>
      <c r="K1686" s="236" t="s">
        <v>4</v>
      </c>
      <c r="L1686" s="236">
        <v>86.437344630131193</v>
      </c>
      <c r="M1686" s="236">
        <v>86.437340000000006</v>
      </c>
      <c r="N1686" s="236" t="s">
        <v>4</v>
      </c>
      <c r="O1686" s="236" t="s">
        <v>4</v>
      </c>
      <c r="P1686" s="236" t="s">
        <v>4</v>
      </c>
      <c r="Q1686" s="236" t="s">
        <v>4</v>
      </c>
      <c r="R1686" s="236" t="s">
        <v>4</v>
      </c>
      <c r="S1686" s="236" t="s">
        <v>4</v>
      </c>
      <c r="T1686" s="236" t="s">
        <v>4</v>
      </c>
      <c r="U1686" s="236" t="s">
        <v>4</v>
      </c>
      <c r="V1686" s="236" t="s">
        <v>4</v>
      </c>
      <c r="W1686" s="236" t="s">
        <v>4</v>
      </c>
      <c r="X1686" s="291">
        <v>86.437344630131193</v>
      </c>
      <c r="Y1686" s="236">
        <v>86.437340000000006</v>
      </c>
    </row>
    <row r="1687" spans="1:25">
      <c r="A1687" s="32" t="s">
        <v>23</v>
      </c>
      <c r="B1687" s="32" t="s">
        <v>32</v>
      </c>
      <c r="C1687" s="328" t="s">
        <v>1884</v>
      </c>
      <c r="D1687" s="235">
        <v>1.7320500000000001</v>
      </c>
      <c r="E1687" s="48" t="s">
        <v>1883</v>
      </c>
      <c r="F1687" s="48" t="s">
        <v>1881</v>
      </c>
      <c r="G1687" s="48" t="s">
        <v>1873</v>
      </c>
      <c r="H1687" s="48" t="s">
        <v>1871</v>
      </c>
      <c r="I1687" s="48" t="s">
        <v>1768</v>
      </c>
      <c r="J1687" s="236">
        <v>105.47879856429266</v>
      </c>
      <c r="K1687" s="236">
        <v>105.47880000000001</v>
      </c>
      <c r="L1687" s="236" t="s">
        <v>4</v>
      </c>
      <c r="M1687" s="236" t="s">
        <v>4</v>
      </c>
      <c r="N1687" s="236" t="s">
        <v>4</v>
      </c>
      <c r="O1687" s="236" t="s">
        <v>4</v>
      </c>
      <c r="P1687" s="236" t="s">
        <v>4</v>
      </c>
      <c r="Q1687" s="236" t="s">
        <v>4</v>
      </c>
      <c r="R1687" s="236" t="s">
        <v>4</v>
      </c>
      <c r="S1687" s="236" t="s">
        <v>4</v>
      </c>
      <c r="T1687" s="236" t="s">
        <v>4</v>
      </c>
      <c r="U1687" s="236" t="s">
        <v>4</v>
      </c>
      <c r="V1687" s="236" t="s">
        <v>4</v>
      </c>
      <c r="W1687" s="236" t="s">
        <v>4</v>
      </c>
      <c r="X1687" s="291">
        <v>105.47879856429266</v>
      </c>
      <c r="Y1687" s="236">
        <v>105.47880000000001</v>
      </c>
    </row>
    <row r="1688" spans="1:25">
      <c r="A1688" s="32" t="s">
        <v>23</v>
      </c>
      <c r="B1688" s="32" t="s">
        <v>32</v>
      </c>
      <c r="C1688" s="328" t="s">
        <v>1885</v>
      </c>
      <c r="D1688" s="235">
        <v>1.7320500000000001</v>
      </c>
      <c r="E1688" s="48" t="s">
        <v>1883</v>
      </c>
      <c r="F1688" s="48" t="s">
        <v>1881</v>
      </c>
      <c r="G1688" s="48" t="s">
        <v>1873</v>
      </c>
      <c r="H1688" s="48" t="s">
        <v>1871</v>
      </c>
      <c r="I1688" s="48" t="s">
        <v>1768</v>
      </c>
      <c r="J1688" s="236">
        <v>70.833330000000004</v>
      </c>
      <c r="K1688" s="236">
        <v>70.833330000000004</v>
      </c>
      <c r="L1688" s="236" t="s">
        <v>4</v>
      </c>
      <c r="M1688" s="236" t="s">
        <v>4</v>
      </c>
      <c r="N1688" s="236" t="s">
        <v>4</v>
      </c>
      <c r="O1688" s="236" t="s">
        <v>4</v>
      </c>
      <c r="P1688" s="236" t="s">
        <v>4</v>
      </c>
      <c r="Q1688" s="236" t="s">
        <v>4</v>
      </c>
      <c r="R1688" s="236" t="s">
        <v>4</v>
      </c>
      <c r="S1688" s="236" t="s">
        <v>4</v>
      </c>
      <c r="T1688" s="236" t="s">
        <v>4</v>
      </c>
      <c r="U1688" s="236" t="s">
        <v>4</v>
      </c>
      <c r="V1688" s="236" t="s">
        <v>4</v>
      </c>
      <c r="W1688" s="236" t="s">
        <v>4</v>
      </c>
      <c r="X1688" s="291">
        <v>70.833330000000004</v>
      </c>
      <c r="Y1688" s="236">
        <v>70.833330000000004</v>
      </c>
    </row>
    <row r="1689" spans="1:25">
      <c r="A1689" s="32" t="s">
        <v>13</v>
      </c>
      <c r="B1689" s="32" t="s">
        <v>4</v>
      </c>
      <c r="C1689" s="328" t="s">
        <v>1886</v>
      </c>
      <c r="D1689" s="235">
        <v>48</v>
      </c>
      <c r="E1689" s="48" t="s">
        <v>4</v>
      </c>
      <c r="F1689" s="48" t="s">
        <v>4</v>
      </c>
      <c r="G1689" s="48" t="s">
        <v>1886</v>
      </c>
      <c r="H1689" s="48" t="s">
        <v>1871</v>
      </c>
      <c r="I1689" s="48" t="s">
        <v>1768</v>
      </c>
      <c r="J1689" s="236" t="s">
        <v>4</v>
      </c>
      <c r="K1689" s="236" t="s">
        <v>4</v>
      </c>
      <c r="L1689" s="236" t="s">
        <v>4</v>
      </c>
      <c r="M1689" s="236" t="s">
        <v>4</v>
      </c>
      <c r="N1689" s="236" t="s">
        <v>4</v>
      </c>
      <c r="O1689" s="236" t="s">
        <v>4</v>
      </c>
      <c r="P1689" s="236">
        <v>107.75202592126676</v>
      </c>
      <c r="Q1689" s="236">
        <v>107.75203</v>
      </c>
      <c r="R1689" s="236" t="s">
        <v>4</v>
      </c>
      <c r="S1689" s="236" t="s">
        <v>4</v>
      </c>
      <c r="T1689" s="236" t="s">
        <v>4</v>
      </c>
      <c r="U1689" s="236" t="s">
        <v>4</v>
      </c>
      <c r="V1689" s="236" t="s">
        <v>4</v>
      </c>
      <c r="W1689" s="236" t="s">
        <v>4</v>
      </c>
      <c r="X1689" s="291">
        <v>107.75202592126676</v>
      </c>
      <c r="Y1689" s="236">
        <v>107.75203</v>
      </c>
    </row>
    <row r="1690" spans="1:25">
      <c r="A1690" s="32" t="s">
        <v>16</v>
      </c>
      <c r="B1690" s="32" t="s">
        <v>4</v>
      </c>
      <c r="C1690" s="328" t="s">
        <v>1888</v>
      </c>
      <c r="D1690" s="235">
        <v>37</v>
      </c>
      <c r="E1690" s="48" t="s">
        <v>4</v>
      </c>
      <c r="F1690" s="48" t="s">
        <v>1888</v>
      </c>
      <c r="G1690" s="48" t="s">
        <v>1886</v>
      </c>
      <c r="H1690" s="48" t="s">
        <v>1871</v>
      </c>
      <c r="I1690" s="48" t="s">
        <v>1768</v>
      </c>
      <c r="J1690" s="236" t="s">
        <v>4</v>
      </c>
      <c r="K1690" s="236" t="s">
        <v>4</v>
      </c>
      <c r="L1690" s="236" t="s">
        <v>4</v>
      </c>
      <c r="M1690" s="236" t="s">
        <v>4</v>
      </c>
      <c r="N1690" s="236">
        <v>109.39677871919119</v>
      </c>
      <c r="O1690" s="236">
        <v>109.39678000000001</v>
      </c>
      <c r="P1690" s="236" t="s">
        <v>4</v>
      </c>
      <c r="Q1690" s="236" t="s">
        <v>4</v>
      </c>
      <c r="R1690" s="236" t="s">
        <v>4</v>
      </c>
      <c r="S1690" s="236" t="s">
        <v>4</v>
      </c>
      <c r="T1690" s="236" t="s">
        <v>4</v>
      </c>
      <c r="U1690" s="236" t="s">
        <v>4</v>
      </c>
      <c r="V1690" s="236" t="s">
        <v>4</v>
      </c>
      <c r="W1690" s="236" t="s">
        <v>4</v>
      </c>
      <c r="X1690" s="291">
        <v>109.39677871919119</v>
      </c>
      <c r="Y1690" s="236">
        <v>109.39678000000001</v>
      </c>
    </row>
    <row r="1691" spans="1:25">
      <c r="A1691" s="32" t="s">
        <v>19</v>
      </c>
      <c r="B1691" s="32" t="s">
        <v>32</v>
      </c>
      <c r="C1691" s="328" t="s">
        <v>1890</v>
      </c>
      <c r="D1691" s="235">
        <v>3</v>
      </c>
      <c r="E1691" s="48" t="s">
        <v>1890</v>
      </c>
      <c r="F1691" s="48" t="s">
        <v>1888</v>
      </c>
      <c r="G1691" s="48" t="s">
        <v>1886</v>
      </c>
      <c r="H1691" s="48" t="s">
        <v>1871</v>
      </c>
      <c r="I1691" s="48" t="s">
        <v>1768</v>
      </c>
      <c r="J1691" s="236" t="s">
        <v>4</v>
      </c>
      <c r="K1691" s="236" t="s">
        <v>4</v>
      </c>
      <c r="L1691" s="236">
        <v>123.70583209549994</v>
      </c>
      <c r="M1691" s="236">
        <v>123.70583000000001</v>
      </c>
      <c r="N1691" s="236" t="s">
        <v>4</v>
      </c>
      <c r="O1691" s="236" t="s">
        <v>4</v>
      </c>
      <c r="P1691" s="236" t="s">
        <v>4</v>
      </c>
      <c r="Q1691" s="236" t="s">
        <v>4</v>
      </c>
      <c r="R1691" s="236" t="s">
        <v>4</v>
      </c>
      <c r="S1691" s="236" t="s">
        <v>4</v>
      </c>
      <c r="T1691" s="236" t="s">
        <v>4</v>
      </c>
      <c r="U1691" s="236" t="s">
        <v>4</v>
      </c>
      <c r="V1691" s="236" t="s">
        <v>4</v>
      </c>
      <c r="W1691" s="236" t="s">
        <v>4</v>
      </c>
      <c r="X1691" s="291">
        <v>123.70583209549994</v>
      </c>
      <c r="Y1691" s="236">
        <v>123.70583000000001</v>
      </c>
    </row>
    <row r="1692" spans="1:25">
      <c r="A1692" s="32" t="s">
        <v>23</v>
      </c>
      <c r="B1692" s="32" t="s">
        <v>32</v>
      </c>
      <c r="C1692" s="328" t="s">
        <v>1891</v>
      </c>
      <c r="D1692" s="235">
        <v>3</v>
      </c>
      <c r="E1692" s="48" t="s">
        <v>1890</v>
      </c>
      <c r="F1692" s="48" t="s">
        <v>1888</v>
      </c>
      <c r="G1692" s="48" t="s">
        <v>1886</v>
      </c>
      <c r="H1692" s="48" t="s">
        <v>1871</v>
      </c>
      <c r="I1692" s="48" t="s">
        <v>1768</v>
      </c>
      <c r="J1692" s="236">
        <v>123.70583209549994</v>
      </c>
      <c r="K1692" s="236">
        <v>123.70583000000001</v>
      </c>
      <c r="L1692" s="236" t="s">
        <v>4</v>
      </c>
      <c r="M1692" s="236" t="s">
        <v>4</v>
      </c>
      <c r="N1692" s="236" t="s">
        <v>4</v>
      </c>
      <c r="O1692" s="236" t="s">
        <v>4</v>
      </c>
      <c r="P1692" s="236" t="s">
        <v>4</v>
      </c>
      <c r="Q1692" s="236" t="s">
        <v>4</v>
      </c>
      <c r="R1692" s="236" t="s">
        <v>4</v>
      </c>
      <c r="S1692" s="236" t="s">
        <v>4</v>
      </c>
      <c r="T1692" s="236" t="s">
        <v>4</v>
      </c>
      <c r="U1692" s="236" t="s">
        <v>4</v>
      </c>
      <c r="V1692" s="236" t="s">
        <v>4</v>
      </c>
      <c r="W1692" s="236" t="s">
        <v>4</v>
      </c>
      <c r="X1692" s="291">
        <v>123.70583209549994</v>
      </c>
      <c r="Y1692" s="236">
        <v>123.70583000000001</v>
      </c>
    </row>
    <row r="1693" spans="1:25">
      <c r="A1693" s="32" t="s">
        <v>19</v>
      </c>
      <c r="B1693" s="32" t="s">
        <v>32</v>
      </c>
      <c r="C1693" s="328" t="s">
        <v>1892</v>
      </c>
      <c r="D1693" s="235">
        <v>14</v>
      </c>
      <c r="E1693" s="48" t="s">
        <v>1892</v>
      </c>
      <c r="F1693" s="48" t="s">
        <v>1888</v>
      </c>
      <c r="G1693" s="48" t="s">
        <v>1886</v>
      </c>
      <c r="H1693" s="48" t="s">
        <v>1871</v>
      </c>
      <c r="I1693" s="48" t="s">
        <v>1768</v>
      </c>
      <c r="J1693" s="236" t="s">
        <v>4</v>
      </c>
      <c r="K1693" s="236" t="s">
        <v>4</v>
      </c>
      <c r="L1693" s="236">
        <v>125.06055304054971</v>
      </c>
      <c r="M1693" s="236">
        <v>125.06055000000001</v>
      </c>
      <c r="N1693" s="236" t="s">
        <v>4</v>
      </c>
      <c r="O1693" s="236" t="s">
        <v>4</v>
      </c>
      <c r="P1693" s="236" t="s">
        <v>4</v>
      </c>
      <c r="Q1693" s="236" t="s">
        <v>4</v>
      </c>
      <c r="R1693" s="236" t="s">
        <v>4</v>
      </c>
      <c r="S1693" s="236" t="s">
        <v>4</v>
      </c>
      <c r="T1693" s="236" t="s">
        <v>4</v>
      </c>
      <c r="U1693" s="236" t="s">
        <v>4</v>
      </c>
      <c r="V1693" s="236" t="s">
        <v>4</v>
      </c>
      <c r="W1693" s="236" t="s">
        <v>4</v>
      </c>
      <c r="X1693" s="291">
        <v>125.06055304054971</v>
      </c>
      <c r="Y1693" s="236">
        <v>125.06055000000001</v>
      </c>
    </row>
    <row r="1694" spans="1:25">
      <c r="A1694" s="32" t="s">
        <v>23</v>
      </c>
      <c r="B1694" s="32" t="s">
        <v>32</v>
      </c>
      <c r="C1694" s="328" t="s">
        <v>1893</v>
      </c>
      <c r="D1694" s="235">
        <v>2.4101400000000002</v>
      </c>
      <c r="E1694" s="48" t="s">
        <v>1892</v>
      </c>
      <c r="F1694" s="48" t="s">
        <v>1888</v>
      </c>
      <c r="G1694" s="48" t="s">
        <v>1886</v>
      </c>
      <c r="H1694" s="48" t="s">
        <v>1871</v>
      </c>
      <c r="I1694" s="48" t="s">
        <v>1768</v>
      </c>
      <c r="J1694" s="236">
        <v>181.71380596370463</v>
      </c>
      <c r="K1694" s="236">
        <v>181.71381</v>
      </c>
      <c r="L1694" s="236" t="s">
        <v>4</v>
      </c>
      <c r="M1694" s="236" t="s">
        <v>4</v>
      </c>
      <c r="N1694" s="236" t="s">
        <v>4</v>
      </c>
      <c r="O1694" s="236" t="s">
        <v>4</v>
      </c>
      <c r="P1694" s="236" t="s">
        <v>4</v>
      </c>
      <c r="Q1694" s="236" t="s">
        <v>4</v>
      </c>
      <c r="R1694" s="236" t="s">
        <v>4</v>
      </c>
      <c r="S1694" s="236" t="s">
        <v>4</v>
      </c>
      <c r="T1694" s="236" t="s">
        <v>4</v>
      </c>
      <c r="U1694" s="236" t="s">
        <v>4</v>
      </c>
      <c r="V1694" s="236" t="s">
        <v>4</v>
      </c>
      <c r="W1694" s="236" t="s">
        <v>4</v>
      </c>
      <c r="X1694" s="291">
        <v>181.71380596370463</v>
      </c>
      <c r="Y1694" s="236">
        <v>181.71381</v>
      </c>
    </row>
    <row r="1695" spans="1:25">
      <c r="A1695" s="32" t="s">
        <v>23</v>
      </c>
      <c r="B1695" s="32" t="s">
        <v>32</v>
      </c>
      <c r="C1695" s="328" t="s">
        <v>1894</v>
      </c>
      <c r="D1695" s="235">
        <v>2.4101400000000002</v>
      </c>
      <c r="E1695" s="48" t="s">
        <v>1892</v>
      </c>
      <c r="F1695" s="48" t="s">
        <v>1888</v>
      </c>
      <c r="G1695" s="48" t="s">
        <v>1886</v>
      </c>
      <c r="H1695" s="48" t="s">
        <v>1871</v>
      </c>
      <c r="I1695" s="48" t="s">
        <v>1768</v>
      </c>
      <c r="J1695" s="236">
        <v>86.111885164740784</v>
      </c>
      <c r="K1695" s="236">
        <v>86.111890000000002</v>
      </c>
      <c r="L1695" s="236" t="s">
        <v>4</v>
      </c>
      <c r="M1695" s="236" t="s">
        <v>4</v>
      </c>
      <c r="N1695" s="236" t="s">
        <v>4</v>
      </c>
      <c r="O1695" s="236" t="s">
        <v>4</v>
      </c>
      <c r="P1695" s="236" t="s">
        <v>4</v>
      </c>
      <c r="Q1695" s="236" t="s">
        <v>4</v>
      </c>
      <c r="R1695" s="236" t="s">
        <v>4</v>
      </c>
      <c r="S1695" s="236" t="s">
        <v>4</v>
      </c>
      <c r="T1695" s="236" t="s">
        <v>4</v>
      </c>
      <c r="U1695" s="236" t="s">
        <v>4</v>
      </c>
      <c r="V1695" s="236" t="s">
        <v>4</v>
      </c>
      <c r="W1695" s="236" t="s">
        <v>4</v>
      </c>
      <c r="X1695" s="291">
        <v>86.111885164740784</v>
      </c>
      <c r="Y1695" s="236">
        <v>86.111890000000002</v>
      </c>
    </row>
    <row r="1696" spans="1:25">
      <c r="A1696" s="32" t="s">
        <v>23</v>
      </c>
      <c r="B1696" s="32" t="s">
        <v>32</v>
      </c>
      <c r="C1696" s="328" t="s">
        <v>1895</v>
      </c>
      <c r="D1696" s="235">
        <v>2.4101400000000002</v>
      </c>
      <c r="E1696" s="48" t="s">
        <v>1892</v>
      </c>
      <c r="F1696" s="48" t="s">
        <v>1888</v>
      </c>
      <c r="G1696" s="48" t="s">
        <v>1886</v>
      </c>
      <c r="H1696" s="48" t="s">
        <v>1871</v>
      </c>
      <c r="I1696" s="48" t="s">
        <v>1768</v>
      </c>
      <c r="J1696" s="236">
        <v>125.00000000000001</v>
      </c>
      <c r="K1696" s="236">
        <v>125</v>
      </c>
      <c r="L1696" s="236" t="s">
        <v>4</v>
      </c>
      <c r="M1696" s="236" t="s">
        <v>4</v>
      </c>
      <c r="N1696" s="236" t="s">
        <v>4</v>
      </c>
      <c r="O1696" s="236" t="s">
        <v>4</v>
      </c>
      <c r="P1696" s="236" t="s">
        <v>4</v>
      </c>
      <c r="Q1696" s="236" t="s">
        <v>4</v>
      </c>
      <c r="R1696" s="236" t="s">
        <v>4</v>
      </c>
      <c r="S1696" s="236" t="s">
        <v>4</v>
      </c>
      <c r="T1696" s="236" t="s">
        <v>4</v>
      </c>
      <c r="U1696" s="236" t="s">
        <v>4</v>
      </c>
      <c r="V1696" s="236" t="s">
        <v>4</v>
      </c>
      <c r="W1696" s="236" t="s">
        <v>4</v>
      </c>
      <c r="X1696" s="291">
        <v>125.00000000000001</v>
      </c>
      <c r="Y1696" s="236">
        <v>125</v>
      </c>
    </row>
    <row r="1697" spans="1:25">
      <c r="A1697" s="32" t="s">
        <v>19</v>
      </c>
      <c r="B1697" s="32" t="s">
        <v>32</v>
      </c>
      <c r="C1697" s="328" t="s">
        <v>1896</v>
      </c>
      <c r="D1697" s="235">
        <v>17</v>
      </c>
      <c r="E1697" s="48" t="s">
        <v>1896</v>
      </c>
      <c r="F1697" s="48" t="s">
        <v>1888</v>
      </c>
      <c r="G1697" s="48" t="s">
        <v>1886</v>
      </c>
      <c r="H1697" s="48" t="s">
        <v>1871</v>
      </c>
      <c r="I1697" s="48" t="s">
        <v>1768</v>
      </c>
      <c r="J1697" s="236" t="s">
        <v>4</v>
      </c>
      <c r="K1697" s="236" t="s">
        <v>4</v>
      </c>
      <c r="L1697" s="236">
        <v>101.25746771501694</v>
      </c>
      <c r="M1697" s="236">
        <v>101.25747</v>
      </c>
      <c r="N1697" s="236" t="s">
        <v>4</v>
      </c>
      <c r="O1697" s="236" t="s">
        <v>4</v>
      </c>
      <c r="P1697" s="236" t="s">
        <v>4</v>
      </c>
      <c r="Q1697" s="236" t="s">
        <v>4</v>
      </c>
      <c r="R1697" s="236" t="s">
        <v>4</v>
      </c>
      <c r="S1697" s="236" t="s">
        <v>4</v>
      </c>
      <c r="T1697" s="236" t="s">
        <v>4</v>
      </c>
      <c r="U1697" s="236" t="s">
        <v>4</v>
      </c>
      <c r="V1697" s="236" t="s">
        <v>4</v>
      </c>
      <c r="W1697" s="236" t="s">
        <v>4</v>
      </c>
      <c r="X1697" s="291">
        <v>101.25746771501694</v>
      </c>
      <c r="Y1697" s="236">
        <v>101.25747</v>
      </c>
    </row>
    <row r="1698" spans="1:25">
      <c r="A1698" s="32" t="s">
        <v>23</v>
      </c>
      <c r="B1698" s="32" t="s">
        <v>32</v>
      </c>
      <c r="C1698" s="328" t="s">
        <v>1897</v>
      </c>
      <c r="D1698" s="235">
        <v>2.5712799999999998</v>
      </c>
      <c r="E1698" s="48" t="s">
        <v>1896</v>
      </c>
      <c r="F1698" s="48" t="s">
        <v>1888</v>
      </c>
      <c r="G1698" s="48" t="s">
        <v>1886</v>
      </c>
      <c r="H1698" s="48" t="s">
        <v>1871</v>
      </c>
      <c r="I1698" s="48" t="s">
        <v>1768</v>
      </c>
      <c r="J1698" s="236">
        <v>47.843135230769228</v>
      </c>
      <c r="K1698" s="236">
        <v>47.843139999999998</v>
      </c>
      <c r="L1698" s="236" t="s">
        <v>4</v>
      </c>
      <c r="M1698" s="236" t="s">
        <v>4</v>
      </c>
      <c r="N1698" s="236" t="s">
        <v>4</v>
      </c>
      <c r="O1698" s="236" t="s">
        <v>4</v>
      </c>
      <c r="P1698" s="236" t="s">
        <v>4</v>
      </c>
      <c r="Q1698" s="236" t="s">
        <v>4</v>
      </c>
      <c r="R1698" s="236" t="s">
        <v>4</v>
      </c>
      <c r="S1698" s="236" t="s">
        <v>4</v>
      </c>
      <c r="T1698" s="236" t="s">
        <v>4</v>
      </c>
      <c r="U1698" s="236" t="s">
        <v>4</v>
      </c>
      <c r="V1698" s="236" t="s">
        <v>4</v>
      </c>
      <c r="W1698" s="236" t="s">
        <v>4</v>
      </c>
      <c r="X1698" s="291">
        <v>47.843135230769228</v>
      </c>
      <c r="Y1698" s="236">
        <v>47.843139999999998</v>
      </c>
    </row>
    <row r="1699" spans="1:25">
      <c r="A1699" s="32" t="s">
        <v>23</v>
      </c>
      <c r="B1699" s="32" t="s">
        <v>32</v>
      </c>
      <c r="C1699" s="328" t="s">
        <v>1898</v>
      </c>
      <c r="D1699" s="235">
        <v>2.5712799999999998</v>
      </c>
      <c r="E1699" s="48" t="s">
        <v>1896</v>
      </c>
      <c r="F1699" s="48" t="s">
        <v>1888</v>
      </c>
      <c r="G1699" s="48" t="s">
        <v>1886</v>
      </c>
      <c r="H1699" s="48" t="s">
        <v>1871</v>
      </c>
      <c r="I1699" s="48" t="s">
        <v>1768</v>
      </c>
      <c r="J1699" s="236">
        <v>166.79536999999999</v>
      </c>
      <c r="K1699" s="236">
        <v>166.79536999999999</v>
      </c>
      <c r="L1699" s="236" t="s">
        <v>4</v>
      </c>
      <c r="M1699" s="236" t="s">
        <v>4</v>
      </c>
      <c r="N1699" s="236" t="s">
        <v>4</v>
      </c>
      <c r="O1699" s="236" t="s">
        <v>4</v>
      </c>
      <c r="P1699" s="236" t="s">
        <v>4</v>
      </c>
      <c r="Q1699" s="236" t="s">
        <v>4</v>
      </c>
      <c r="R1699" s="236" t="s">
        <v>4</v>
      </c>
      <c r="S1699" s="236" t="s">
        <v>4</v>
      </c>
      <c r="T1699" s="236" t="s">
        <v>4</v>
      </c>
      <c r="U1699" s="236" t="s">
        <v>4</v>
      </c>
      <c r="V1699" s="236" t="s">
        <v>4</v>
      </c>
      <c r="W1699" s="236" t="s">
        <v>4</v>
      </c>
      <c r="X1699" s="291">
        <v>166.79536999999999</v>
      </c>
      <c r="Y1699" s="236">
        <v>166.79536999999999</v>
      </c>
    </row>
    <row r="1700" spans="1:25">
      <c r="A1700" s="32" t="s">
        <v>23</v>
      </c>
      <c r="B1700" s="32" t="s">
        <v>32</v>
      </c>
      <c r="C1700" s="328" t="s">
        <v>1899</v>
      </c>
      <c r="D1700" s="235">
        <v>2.5712799999999998</v>
      </c>
      <c r="E1700" s="48" t="s">
        <v>1896</v>
      </c>
      <c r="F1700" s="48" t="s">
        <v>1888</v>
      </c>
      <c r="G1700" s="48" t="s">
        <v>1886</v>
      </c>
      <c r="H1700" s="48" t="s">
        <v>1871</v>
      </c>
      <c r="I1700" s="48" t="s">
        <v>1768</v>
      </c>
      <c r="J1700" s="236">
        <v>130.10007999999999</v>
      </c>
      <c r="K1700" s="236">
        <v>130.10007999999999</v>
      </c>
      <c r="L1700" s="236" t="s">
        <v>4</v>
      </c>
      <c r="M1700" s="236" t="s">
        <v>4</v>
      </c>
      <c r="N1700" s="236" t="s">
        <v>4</v>
      </c>
      <c r="O1700" s="236" t="s">
        <v>4</v>
      </c>
      <c r="P1700" s="236" t="s">
        <v>4</v>
      </c>
      <c r="Q1700" s="236" t="s">
        <v>4</v>
      </c>
      <c r="R1700" s="236" t="s">
        <v>4</v>
      </c>
      <c r="S1700" s="236" t="s">
        <v>4</v>
      </c>
      <c r="T1700" s="236" t="s">
        <v>4</v>
      </c>
      <c r="U1700" s="236" t="s">
        <v>4</v>
      </c>
      <c r="V1700" s="236" t="s">
        <v>4</v>
      </c>
      <c r="W1700" s="236" t="s">
        <v>4</v>
      </c>
      <c r="X1700" s="291">
        <v>130.10007999999999</v>
      </c>
      <c r="Y1700" s="236">
        <v>130.10007999999999</v>
      </c>
    </row>
    <row r="1701" spans="1:25">
      <c r="A1701" s="32" t="s">
        <v>19</v>
      </c>
      <c r="B1701" s="32" t="s">
        <v>32</v>
      </c>
      <c r="C1701" s="328" t="s">
        <v>1900</v>
      </c>
      <c r="D1701" s="235">
        <v>3</v>
      </c>
      <c r="E1701" s="48" t="s">
        <v>1900</v>
      </c>
      <c r="F1701" s="48" t="s">
        <v>1888</v>
      </c>
      <c r="G1701" s="48" t="s">
        <v>1886</v>
      </c>
      <c r="H1701" s="48" t="s">
        <v>1871</v>
      </c>
      <c r="I1701" s="48" t="s">
        <v>1768</v>
      </c>
      <c r="J1701" s="236" t="s">
        <v>4</v>
      </c>
      <c r="K1701" s="236" t="s">
        <v>4</v>
      </c>
      <c r="L1701" s="236">
        <v>68.112874200196856</v>
      </c>
      <c r="M1701" s="236">
        <v>68.112870000000001</v>
      </c>
      <c r="N1701" s="236" t="s">
        <v>4</v>
      </c>
      <c r="O1701" s="236" t="s">
        <v>4</v>
      </c>
      <c r="P1701" s="236" t="s">
        <v>4</v>
      </c>
      <c r="Q1701" s="236" t="s">
        <v>4</v>
      </c>
      <c r="R1701" s="236" t="s">
        <v>4</v>
      </c>
      <c r="S1701" s="236" t="s">
        <v>4</v>
      </c>
      <c r="T1701" s="236" t="s">
        <v>4</v>
      </c>
      <c r="U1701" s="236" t="s">
        <v>4</v>
      </c>
      <c r="V1701" s="236" t="s">
        <v>4</v>
      </c>
      <c r="W1701" s="236" t="s">
        <v>4</v>
      </c>
      <c r="X1701" s="291">
        <v>68.112874200196856</v>
      </c>
      <c r="Y1701" s="236">
        <v>68.112870000000001</v>
      </c>
    </row>
    <row r="1702" spans="1:25">
      <c r="A1702" s="32" t="s">
        <v>23</v>
      </c>
      <c r="B1702" s="32" t="s">
        <v>32</v>
      </c>
      <c r="C1702" s="328" t="s">
        <v>1901</v>
      </c>
      <c r="D1702" s="235">
        <v>1.7320500000000001</v>
      </c>
      <c r="E1702" s="48" t="s">
        <v>1900</v>
      </c>
      <c r="F1702" s="48" t="s">
        <v>1888</v>
      </c>
      <c r="G1702" s="48" t="s">
        <v>1886</v>
      </c>
      <c r="H1702" s="48" t="s">
        <v>1871</v>
      </c>
      <c r="I1702" s="48" t="s">
        <v>1768</v>
      </c>
      <c r="J1702" s="236">
        <v>58.315542997753113</v>
      </c>
      <c r="K1702" s="236">
        <v>58.315539999999999</v>
      </c>
      <c r="L1702" s="236" t="s">
        <v>4</v>
      </c>
      <c r="M1702" s="236" t="s">
        <v>4</v>
      </c>
      <c r="N1702" s="236" t="s">
        <v>4</v>
      </c>
      <c r="O1702" s="236" t="s">
        <v>4</v>
      </c>
      <c r="P1702" s="236" t="s">
        <v>4</v>
      </c>
      <c r="Q1702" s="236" t="s">
        <v>4</v>
      </c>
      <c r="R1702" s="236" t="s">
        <v>4</v>
      </c>
      <c r="S1702" s="236" t="s">
        <v>4</v>
      </c>
      <c r="T1702" s="236" t="s">
        <v>4</v>
      </c>
      <c r="U1702" s="236" t="s">
        <v>4</v>
      </c>
      <c r="V1702" s="236" t="s">
        <v>4</v>
      </c>
      <c r="W1702" s="236" t="s">
        <v>4</v>
      </c>
      <c r="X1702" s="291">
        <v>58.315542997753113</v>
      </c>
      <c r="Y1702" s="236">
        <v>58.315539999999999</v>
      </c>
    </row>
    <row r="1703" spans="1:25">
      <c r="A1703" s="32" t="s">
        <v>23</v>
      </c>
      <c r="B1703" s="32" t="s">
        <v>32</v>
      </c>
      <c r="C1703" s="328" t="s">
        <v>1902</v>
      </c>
      <c r="D1703" s="235">
        <v>1.7320500000000001</v>
      </c>
      <c r="E1703" s="48" t="s">
        <v>1900</v>
      </c>
      <c r="F1703" s="48" t="s">
        <v>1888</v>
      </c>
      <c r="G1703" s="48" t="s">
        <v>1886</v>
      </c>
      <c r="H1703" s="48" t="s">
        <v>1871</v>
      </c>
      <c r="I1703" s="48" t="s">
        <v>1768</v>
      </c>
      <c r="J1703" s="236">
        <v>79.556210802848838</v>
      </c>
      <c r="K1703" s="236">
        <v>79.556209999999993</v>
      </c>
      <c r="L1703" s="236" t="s">
        <v>4</v>
      </c>
      <c r="M1703" s="236" t="s">
        <v>4</v>
      </c>
      <c r="N1703" s="236" t="s">
        <v>4</v>
      </c>
      <c r="O1703" s="236" t="s">
        <v>4</v>
      </c>
      <c r="P1703" s="236" t="s">
        <v>4</v>
      </c>
      <c r="Q1703" s="236" t="s">
        <v>4</v>
      </c>
      <c r="R1703" s="236" t="s">
        <v>4</v>
      </c>
      <c r="S1703" s="236" t="s">
        <v>4</v>
      </c>
      <c r="T1703" s="236" t="s">
        <v>4</v>
      </c>
      <c r="U1703" s="236" t="s">
        <v>4</v>
      </c>
      <c r="V1703" s="236" t="s">
        <v>4</v>
      </c>
      <c r="W1703" s="236" t="s">
        <v>4</v>
      </c>
      <c r="X1703" s="291">
        <v>79.556210802848838</v>
      </c>
      <c r="Y1703" s="236">
        <v>79.556209999999993</v>
      </c>
    </row>
    <row r="1704" spans="1:25">
      <c r="A1704" s="32" t="s">
        <v>16</v>
      </c>
      <c r="B1704" s="32" t="s">
        <v>4</v>
      </c>
      <c r="C1704" s="328" t="s">
        <v>1903</v>
      </c>
      <c r="D1704" s="235">
        <v>11</v>
      </c>
      <c r="E1704" s="48" t="s">
        <v>4</v>
      </c>
      <c r="F1704" s="48" t="s">
        <v>1903</v>
      </c>
      <c r="G1704" s="48" t="s">
        <v>1886</v>
      </c>
      <c r="H1704" s="48" t="s">
        <v>1871</v>
      </c>
      <c r="I1704" s="48" t="s">
        <v>1768</v>
      </c>
      <c r="J1704" s="236" t="s">
        <v>4</v>
      </c>
      <c r="K1704" s="236" t="s">
        <v>4</v>
      </c>
      <c r="L1704" s="236" t="s">
        <v>4</v>
      </c>
      <c r="M1704" s="236" t="s">
        <v>4</v>
      </c>
      <c r="N1704" s="236">
        <v>102.21967560097551</v>
      </c>
      <c r="O1704" s="236">
        <v>102.21968</v>
      </c>
      <c r="P1704" s="236" t="s">
        <v>4</v>
      </c>
      <c r="Q1704" s="236" t="s">
        <v>4</v>
      </c>
      <c r="R1704" s="236" t="s">
        <v>4</v>
      </c>
      <c r="S1704" s="236" t="s">
        <v>4</v>
      </c>
      <c r="T1704" s="236" t="s">
        <v>4</v>
      </c>
      <c r="U1704" s="236" t="s">
        <v>4</v>
      </c>
      <c r="V1704" s="236" t="s">
        <v>4</v>
      </c>
      <c r="W1704" s="236" t="s">
        <v>4</v>
      </c>
      <c r="X1704" s="291">
        <v>102.21967560097551</v>
      </c>
      <c r="Y1704" s="236">
        <v>102.21968</v>
      </c>
    </row>
    <row r="1705" spans="1:25">
      <c r="A1705" s="32" t="s">
        <v>19</v>
      </c>
      <c r="B1705" s="32" t="s">
        <v>32</v>
      </c>
      <c r="C1705" s="328" t="s">
        <v>1905</v>
      </c>
      <c r="D1705" s="235">
        <v>11</v>
      </c>
      <c r="E1705" s="48" t="s">
        <v>1905</v>
      </c>
      <c r="F1705" s="48" t="s">
        <v>1903</v>
      </c>
      <c r="G1705" s="48" t="s">
        <v>1886</v>
      </c>
      <c r="H1705" s="48" t="s">
        <v>1871</v>
      </c>
      <c r="I1705" s="48" t="s">
        <v>1768</v>
      </c>
      <c r="J1705" s="236" t="s">
        <v>4</v>
      </c>
      <c r="K1705" s="236" t="s">
        <v>4</v>
      </c>
      <c r="L1705" s="236">
        <v>102.21967560097551</v>
      </c>
      <c r="M1705" s="236">
        <v>102.21968</v>
      </c>
      <c r="N1705" s="236" t="s">
        <v>4</v>
      </c>
      <c r="O1705" s="236" t="s">
        <v>4</v>
      </c>
      <c r="P1705" s="236" t="s">
        <v>4</v>
      </c>
      <c r="Q1705" s="236" t="s">
        <v>4</v>
      </c>
      <c r="R1705" s="236" t="s">
        <v>4</v>
      </c>
      <c r="S1705" s="236" t="s">
        <v>4</v>
      </c>
      <c r="T1705" s="236" t="s">
        <v>4</v>
      </c>
      <c r="U1705" s="236" t="s">
        <v>4</v>
      </c>
      <c r="V1705" s="236" t="s">
        <v>4</v>
      </c>
      <c r="W1705" s="236" t="s">
        <v>4</v>
      </c>
      <c r="X1705" s="291">
        <v>102.21967560097551</v>
      </c>
      <c r="Y1705" s="236">
        <v>102.21968</v>
      </c>
    </row>
    <row r="1706" spans="1:25">
      <c r="A1706" s="32" t="s">
        <v>23</v>
      </c>
      <c r="B1706" s="32" t="s">
        <v>32</v>
      </c>
      <c r="C1706" s="328" t="s">
        <v>1906</v>
      </c>
      <c r="D1706" s="235">
        <v>11</v>
      </c>
      <c r="E1706" s="48" t="s">
        <v>1905</v>
      </c>
      <c r="F1706" s="48" t="s">
        <v>1903</v>
      </c>
      <c r="G1706" s="48" t="s">
        <v>1886</v>
      </c>
      <c r="H1706" s="48" t="s">
        <v>1871</v>
      </c>
      <c r="I1706" s="48" t="s">
        <v>1768</v>
      </c>
      <c r="J1706" s="236">
        <v>102.21967560097551</v>
      </c>
      <c r="K1706" s="236">
        <v>102.21968</v>
      </c>
      <c r="L1706" s="236" t="s">
        <v>4</v>
      </c>
      <c r="M1706" s="236" t="s">
        <v>4</v>
      </c>
      <c r="N1706" s="236" t="s">
        <v>4</v>
      </c>
      <c r="O1706" s="236" t="s">
        <v>4</v>
      </c>
      <c r="P1706" s="236" t="s">
        <v>4</v>
      </c>
      <c r="Q1706" s="236" t="s">
        <v>4</v>
      </c>
      <c r="R1706" s="236" t="s">
        <v>4</v>
      </c>
      <c r="S1706" s="236" t="s">
        <v>4</v>
      </c>
      <c r="T1706" s="236" t="s">
        <v>4</v>
      </c>
      <c r="U1706" s="236" t="s">
        <v>4</v>
      </c>
      <c r="V1706" s="236" t="s">
        <v>4</v>
      </c>
      <c r="W1706" s="236" t="s">
        <v>4</v>
      </c>
      <c r="X1706" s="291">
        <v>102.21967560097551</v>
      </c>
      <c r="Y1706" s="236">
        <v>102.21968</v>
      </c>
    </row>
    <row r="1707" spans="1:25">
      <c r="A1707" s="32" t="s">
        <v>10</v>
      </c>
      <c r="B1707" s="32" t="s">
        <v>4</v>
      </c>
      <c r="C1707" s="328" t="s">
        <v>1907</v>
      </c>
      <c r="D1707" s="235">
        <v>422</v>
      </c>
      <c r="E1707" s="48" t="s">
        <v>4</v>
      </c>
      <c r="F1707" s="48" t="s">
        <v>4</v>
      </c>
      <c r="G1707" s="48" t="s">
        <v>4</v>
      </c>
      <c r="H1707" s="48" t="s">
        <v>1907</v>
      </c>
      <c r="I1707" s="48" t="s">
        <v>1768</v>
      </c>
      <c r="J1707" s="236" t="s">
        <v>4</v>
      </c>
      <c r="K1707" s="236" t="s">
        <v>4</v>
      </c>
      <c r="L1707" s="236" t="s">
        <v>4</v>
      </c>
      <c r="M1707" s="236" t="s">
        <v>4</v>
      </c>
      <c r="N1707" s="236" t="s">
        <v>4</v>
      </c>
      <c r="O1707" s="236" t="s">
        <v>4</v>
      </c>
      <c r="P1707" s="236" t="s">
        <v>4</v>
      </c>
      <c r="Q1707" s="236" t="s">
        <v>4</v>
      </c>
      <c r="R1707" s="236">
        <v>141.8231387237266</v>
      </c>
      <c r="S1707" s="236">
        <v>141.82314</v>
      </c>
      <c r="T1707" s="236" t="s">
        <v>4</v>
      </c>
      <c r="U1707" s="236" t="s">
        <v>4</v>
      </c>
      <c r="V1707" s="236" t="s">
        <v>4</v>
      </c>
      <c r="W1707" s="236" t="s">
        <v>4</v>
      </c>
      <c r="X1707" s="291">
        <v>141.8231387237266</v>
      </c>
      <c r="Y1707" s="236">
        <v>141.82314</v>
      </c>
    </row>
    <row r="1708" spans="1:25">
      <c r="A1708" s="32" t="s">
        <v>13</v>
      </c>
      <c r="B1708" s="32" t="s">
        <v>4</v>
      </c>
      <c r="C1708" s="328" t="s">
        <v>1909</v>
      </c>
      <c r="D1708" s="235">
        <v>422</v>
      </c>
      <c r="E1708" s="48" t="s">
        <v>4</v>
      </c>
      <c r="F1708" s="48" t="s">
        <v>4</v>
      </c>
      <c r="G1708" s="48" t="s">
        <v>1909</v>
      </c>
      <c r="H1708" s="48" t="s">
        <v>1907</v>
      </c>
      <c r="I1708" s="48" t="s">
        <v>1768</v>
      </c>
      <c r="J1708" s="236" t="s">
        <v>4</v>
      </c>
      <c r="K1708" s="236" t="s">
        <v>4</v>
      </c>
      <c r="L1708" s="236" t="s">
        <v>4</v>
      </c>
      <c r="M1708" s="236" t="s">
        <v>4</v>
      </c>
      <c r="N1708" s="236" t="s">
        <v>4</v>
      </c>
      <c r="O1708" s="236" t="s">
        <v>4</v>
      </c>
      <c r="P1708" s="236">
        <v>141.8231387237266</v>
      </c>
      <c r="Q1708" s="236">
        <v>141.82314</v>
      </c>
      <c r="R1708" s="236" t="s">
        <v>4</v>
      </c>
      <c r="S1708" s="236" t="s">
        <v>4</v>
      </c>
      <c r="T1708" s="236" t="s">
        <v>4</v>
      </c>
      <c r="U1708" s="236" t="s">
        <v>4</v>
      </c>
      <c r="V1708" s="236" t="s">
        <v>4</v>
      </c>
      <c r="W1708" s="236" t="s">
        <v>4</v>
      </c>
      <c r="X1708" s="291">
        <v>141.8231387237266</v>
      </c>
      <c r="Y1708" s="236">
        <v>141.82314</v>
      </c>
    </row>
    <row r="1709" spans="1:25">
      <c r="A1709" s="32" t="s">
        <v>16</v>
      </c>
      <c r="B1709" s="32" t="s">
        <v>4</v>
      </c>
      <c r="C1709" s="328" t="s">
        <v>1910</v>
      </c>
      <c r="D1709" s="235">
        <v>422</v>
      </c>
      <c r="E1709" s="48" t="s">
        <v>4</v>
      </c>
      <c r="F1709" s="48" t="s">
        <v>1910</v>
      </c>
      <c r="G1709" s="48" t="s">
        <v>1909</v>
      </c>
      <c r="H1709" s="48" t="s">
        <v>1907</v>
      </c>
      <c r="I1709" s="48" t="s">
        <v>1768</v>
      </c>
      <c r="J1709" s="236" t="s">
        <v>4</v>
      </c>
      <c r="K1709" s="236" t="s">
        <v>4</v>
      </c>
      <c r="L1709" s="236" t="s">
        <v>4</v>
      </c>
      <c r="M1709" s="236" t="s">
        <v>4</v>
      </c>
      <c r="N1709" s="236">
        <v>141.8231387237266</v>
      </c>
      <c r="O1709" s="236">
        <v>141.82314</v>
      </c>
      <c r="P1709" s="236" t="s">
        <v>4</v>
      </c>
      <c r="Q1709" s="236" t="s">
        <v>4</v>
      </c>
      <c r="R1709" s="236" t="s">
        <v>4</v>
      </c>
      <c r="S1709" s="236" t="s">
        <v>4</v>
      </c>
      <c r="T1709" s="236" t="s">
        <v>4</v>
      </c>
      <c r="U1709" s="236" t="s">
        <v>4</v>
      </c>
      <c r="V1709" s="236" t="s">
        <v>4</v>
      </c>
      <c r="W1709" s="236" t="s">
        <v>4</v>
      </c>
      <c r="X1709" s="291">
        <v>141.8231387237266</v>
      </c>
      <c r="Y1709" s="236">
        <v>141.82314</v>
      </c>
    </row>
    <row r="1710" spans="1:25">
      <c r="A1710" s="32" t="s">
        <v>19</v>
      </c>
      <c r="B1710" s="32" t="s">
        <v>32</v>
      </c>
      <c r="C1710" s="328" t="s">
        <v>1911</v>
      </c>
      <c r="D1710" s="235">
        <v>414</v>
      </c>
      <c r="E1710" s="48" t="s">
        <v>1911</v>
      </c>
      <c r="F1710" s="48" t="s">
        <v>1910</v>
      </c>
      <c r="G1710" s="48" t="s">
        <v>1909</v>
      </c>
      <c r="H1710" s="48" t="s">
        <v>1907</v>
      </c>
      <c r="I1710" s="48" t="s">
        <v>1768</v>
      </c>
      <c r="J1710" s="236" t="s">
        <v>4</v>
      </c>
      <c r="K1710" s="236" t="s">
        <v>4</v>
      </c>
      <c r="L1710" s="236">
        <v>141.92178614507102</v>
      </c>
      <c r="M1710" s="236">
        <v>141.92178999999999</v>
      </c>
      <c r="N1710" s="236" t="s">
        <v>4</v>
      </c>
      <c r="O1710" s="236" t="s">
        <v>4</v>
      </c>
      <c r="P1710" s="236" t="s">
        <v>4</v>
      </c>
      <c r="Q1710" s="236" t="s">
        <v>4</v>
      </c>
      <c r="R1710" s="236" t="s">
        <v>4</v>
      </c>
      <c r="S1710" s="236" t="s">
        <v>4</v>
      </c>
      <c r="T1710" s="236" t="s">
        <v>4</v>
      </c>
      <c r="U1710" s="236" t="s">
        <v>4</v>
      </c>
      <c r="V1710" s="236" t="s">
        <v>4</v>
      </c>
      <c r="W1710" s="236" t="s">
        <v>4</v>
      </c>
      <c r="X1710" s="291">
        <v>141.92178614507102</v>
      </c>
      <c r="Y1710" s="236">
        <v>141.92178999999999</v>
      </c>
    </row>
    <row r="1711" spans="1:25">
      <c r="A1711" s="32" t="s">
        <v>23</v>
      </c>
      <c r="B1711" s="32" t="s">
        <v>32</v>
      </c>
      <c r="C1711" s="328" t="s">
        <v>1912</v>
      </c>
      <c r="D1711" s="235">
        <v>414</v>
      </c>
      <c r="E1711" s="48" t="s">
        <v>1911</v>
      </c>
      <c r="F1711" s="48" t="s">
        <v>1910</v>
      </c>
      <c r="G1711" s="48" t="s">
        <v>1909</v>
      </c>
      <c r="H1711" s="48" t="s">
        <v>1907</v>
      </c>
      <c r="I1711" s="48" t="s">
        <v>1768</v>
      </c>
      <c r="J1711" s="236">
        <v>141.92178614507102</v>
      </c>
      <c r="K1711" s="236">
        <v>141.92178999999999</v>
      </c>
      <c r="L1711" s="236" t="s">
        <v>4</v>
      </c>
      <c r="M1711" s="236" t="s">
        <v>4</v>
      </c>
      <c r="N1711" s="236" t="s">
        <v>4</v>
      </c>
      <c r="O1711" s="236" t="s">
        <v>4</v>
      </c>
      <c r="P1711" s="236" t="s">
        <v>4</v>
      </c>
      <c r="Q1711" s="236" t="s">
        <v>4</v>
      </c>
      <c r="R1711" s="236" t="s">
        <v>4</v>
      </c>
      <c r="S1711" s="236" t="s">
        <v>4</v>
      </c>
      <c r="T1711" s="236" t="s">
        <v>4</v>
      </c>
      <c r="U1711" s="236" t="s">
        <v>4</v>
      </c>
      <c r="V1711" s="236" t="s">
        <v>4</v>
      </c>
      <c r="W1711" s="236" t="s">
        <v>4</v>
      </c>
      <c r="X1711" s="291">
        <v>141.92178614507102</v>
      </c>
      <c r="Y1711" s="236">
        <v>141.92178999999999</v>
      </c>
    </row>
    <row r="1712" spans="1:25">
      <c r="A1712" s="32" t="s">
        <v>19</v>
      </c>
      <c r="B1712" s="32" t="s">
        <v>32</v>
      </c>
      <c r="C1712" s="328" t="s">
        <v>1913</v>
      </c>
      <c r="D1712" s="235">
        <v>6</v>
      </c>
      <c r="E1712" s="48" t="s">
        <v>1913</v>
      </c>
      <c r="F1712" s="48" t="s">
        <v>1910</v>
      </c>
      <c r="G1712" s="48" t="s">
        <v>1909</v>
      </c>
      <c r="H1712" s="48" t="s">
        <v>1907</v>
      </c>
      <c r="I1712" s="48" t="s">
        <v>1768</v>
      </c>
      <c r="J1712" s="236" t="s">
        <v>4</v>
      </c>
      <c r="K1712" s="236" t="s">
        <v>4</v>
      </c>
      <c r="L1712" s="236">
        <v>116.68963011657027</v>
      </c>
      <c r="M1712" s="236">
        <v>116.68962999999999</v>
      </c>
      <c r="N1712" s="236" t="s">
        <v>4</v>
      </c>
      <c r="O1712" s="236" t="s">
        <v>4</v>
      </c>
      <c r="P1712" s="236" t="s">
        <v>4</v>
      </c>
      <c r="Q1712" s="236" t="s">
        <v>4</v>
      </c>
      <c r="R1712" s="236" t="s">
        <v>4</v>
      </c>
      <c r="S1712" s="236" t="s">
        <v>4</v>
      </c>
      <c r="T1712" s="236" t="s">
        <v>4</v>
      </c>
      <c r="U1712" s="236" t="s">
        <v>4</v>
      </c>
      <c r="V1712" s="236" t="s">
        <v>4</v>
      </c>
      <c r="W1712" s="236" t="s">
        <v>4</v>
      </c>
      <c r="X1712" s="291">
        <v>116.68963011657027</v>
      </c>
      <c r="Y1712" s="236">
        <v>116.68962999999999</v>
      </c>
    </row>
    <row r="1713" spans="1:25">
      <c r="A1713" s="32" t="s">
        <v>23</v>
      </c>
      <c r="B1713" s="32" t="s">
        <v>32</v>
      </c>
      <c r="C1713" s="328" t="s">
        <v>1914</v>
      </c>
      <c r="D1713" s="235">
        <v>2.4494899999999999</v>
      </c>
      <c r="E1713" s="48" t="s">
        <v>1913</v>
      </c>
      <c r="F1713" s="48" t="s">
        <v>1910</v>
      </c>
      <c r="G1713" s="48" t="s">
        <v>1909</v>
      </c>
      <c r="H1713" s="48" t="s">
        <v>1907</v>
      </c>
      <c r="I1713" s="48" t="s">
        <v>1768</v>
      </c>
      <c r="J1713" s="236">
        <v>82.859734127464009</v>
      </c>
      <c r="K1713" s="236">
        <v>82.859729999999999</v>
      </c>
      <c r="L1713" s="236" t="s">
        <v>4</v>
      </c>
      <c r="M1713" s="236" t="s">
        <v>4</v>
      </c>
      <c r="N1713" s="236" t="s">
        <v>4</v>
      </c>
      <c r="O1713" s="236" t="s">
        <v>4</v>
      </c>
      <c r="P1713" s="236" t="s">
        <v>4</v>
      </c>
      <c r="Q1713" s="236" t="s">
        <v>4</v>
      </c>
      <c r="R1713" s="236" t="s">
        <v>4</v>
      </c>
      <c r="S1713" s="236" t="s">
        <v>4</v>
      </c>
      <c r="T1713" s="236" t="s">
        <v>4</v>
      </c>
      <c r="U1713" s="236" t="s">
        <v>4</v>
      </c>
      <c r="V1713" s="236" t="s">
        <v>4</v>
      </c>
      <c r="W1713" s="236" t="s">
        <v>4</v>
      </c>
      <c r="X1713" s="291">
        <v>82.859734127464009</v>
      </c>
      <c r="Y1713" s="236">
        <v>82.859729999999999</v>
      </c>
    </row>
    <row r="1714" spans="1:25">
      <c r="A1714" s="32" t="s">
        <v>23</v>
      </c>
      <c r="B1714" s="32" t="s">
        <v>32</v>
      </c>
      <c r="C1714" s="328" t="s">
        <v>1915</v>
      </c>
      <c r="D1714" s="235">
        <v>2.4494899999999999</v>
      </c>
      <c r="E1714" s="48" t="s">
        <v>1913</v>
      </c>
      <c r="F1714" s="48" t="s">
        <v>1910</v>
      </c>
      <c r="G1714" s="48" t="s">
        <v>1909</v>
      </c>
      <c r="H1714" s="48" t="s">
        <v>1907</v>
      </c>
      <c r="I1714" s="48" t="s">
        <v>1768</v>
      </c>
      <c r="J1714" s="236">
        <v>164.33156490456054</v>
      </c>
      <c r="K1714" s="236">
        <v>164.33156</v>
      </c>
      <c r="L1714" s="236" t="s">
        <v>4</v>
      </c>
      <c r="M1714" s="236" t="s">
        <v>4</v>
      </c>
      <c r="N1714" s="236" t="s">
        <v>4</v>
      </c>
      <c r="O1714" s="236" t="s">
        <v>4</v>
      </c>
      <c r="P1714" s="236" t="s">
        <v>4</v>
      </c>
      <c r="Q1714" s="236" t="s">
        <v>4</v>
      </c>
      <c r="R1714" s="236" t="s">
        <v>4</v>
      </c>
      <c r="S1714" s="236" t="s">
        <v>4</v>
      </c>
      <c r="T1714" s="236" t="s">
        <v>4</v>
      </c>
      <c r="U1714" s="236" t="s">
        <v>4</v>
      </c>
      <c r="V1714" s="236" t="s">
        <v>4</v>
      </c>
      <c r="W1714" s="236" t="s">
        <v>4</v>
      </c>
      <c r="X1714" s="291">
        <v>164.33156490456054</v>
      </c>
      <c r="Y1714" s="236">
        <v>164.33156</v>
      </c>
    </row>
    <row r="1715" spans="1:25">
      <c r="A1715" s="32" t="s">
        <v>19</v>
      </c>
      <c r="B1715" s="32" t="s">
        <v>32</v>
      </c>
      <c r="C1715" s="328" t="s">
        <v>1916</v>
      </c>
      <c r="D1715" s="235">
        <v>2</v>
      </c>
      <c r="E1715" s="48" t="s">
        <v>1916</v>
      </c>
      <c r="F1715" s="48" t="s">
        <v>1910</v>
      </c>
      <c r="G1715" s="48" t="s">
        <v>1909</v>
      </c>
      <c r="H1715" s="48" t="s">
        <v>1907</v>
      </c>
      <c r="I1715" s="48" t="s">
        <v>1768</v>
      </c>
      <c r="J1715" s="236" t="s">
        <v>4</v>
      </c>
      <c r="K1715" s="236" t="s">
        <v>4</v>
      </c>
      <c r="L1715" s="236">
        <v>196.80364832689835</v>
      </c>
      <c r="M1715" s="236">
        <v>196.80365</v>
      </c>
      <c r="N1715" s="236" t="s">
        <v>4</v>
      </c>
      <c r="O1715" s="236" t="s">
        <v>4</v>
      </c>
      <c r="P1715" s="236" t="s">
        <v>4</v>
      </c>
      <c r="Q1715" s="236" t="s">
        <v>4</v>
      </c>
      <c r="R1715" s="236" t="s">
        <v>4</v>
      </c>
      <c r="S1715" s="236" t="s">
        <v>4</v>
      </c>
      <c r="T1715" s="236" t="s">
        <v>4</v>
      </c>
      <c r="U1715" s="236" t="s">
        <v>4</v>
      </c>
      <c r="V1715" s="236" t="s">
        <v>4</v>
      </c>
      <c r="W1715" s="236" t="s">
        <v>4</v>
      </c>
      <c r="X1715" s="291">
        <v>196.80364832689835</v>
      </c>
      <c r="Y1715" s="236">
        <v>196.80365</v>
      </c>
    </row>
    <row r="1716" spans="1:25">
      <c r="A1716" s="32" t="s">
        <v>23</v>
      </c>
      <c r="B1716" s="32" t="s">
        <v>32</v>
      </c>
      <c r="C1716" s="328" t="s">
        <v>1917</v>
      </c>
      <c r="D1716" s="235">
        <v>2</v>
      </c>
      <c r="E1716" s="48" t="s">
        <v>1916</v>
      </c>
      <c r="F1716" s="48" t="s">
        <v>1910</v>
      </c>
      <c r="G1716" s="48" t="s">
        <v>1909</v>
      </c>
      <c r="H1716" s="48" t="s">
        <v>1907</v>
      </c>
      <c r="I1716" s="48" t="s">
        <v>1768</v>
      </c>
      <c r="J1716" s="236">
        <v>196.80364832689835</v>
      </c>
      <c r="K1716" s="236">
        <v>196.80365</v>
      </c>
      <c r="L1716" s="236" t="s">
        <v>4</v>
      </c>
      <c r="M1716" s="236" t="s">
        <v>4</v>
      </c>
      <c r="N1716" s="236" t="s">
        <v>4</v>
      </c>
      <c r="O1716" s="236" t="s">
        <v>4</v>
      </c>
      <c r="P1716" s="236" t="s">
        <v>4</v>
      </c>
      <c r="Q1716" s="236" t="s">
        <v>4</v>
      </c>
      <c r="R1716" s="236" t="s">
        <v>4</v>
      </c>
      <c r="S1716" s="236" t="s">
        <v>4</v>
      </c>
      <c r="T1716" s="236" t="s">
        <v>4</v>
      </c>
      <c r="U1716" s="236" t="s">
        <v>4</v>
      </c>
      <c r="V1716" s="236" t="s">
        <v>4</v>
      </c>
      <c r="W1716" s="236" t="s">
        <v>4</v>
      </c>
      <c r="X1716" s="291">
        <v>196.80364832689835</v>
      </c>
      <c r="Y1716" s="236">
        <v>196.80365</v>
      </c>
    </row>
    <row r="1717" spans="1:25">
      <c r="A1717" s="32" t="s">
        <v>10</v>
      </c>
      <c r="B1717" s="32" t="s">
        <v>4</v>
      </c>
      <c r="C1717" s="328" t="s">
        <v>1918</v>
      </c>
      <c r="D1717" s="235">
        <v>2</v>
      </c>
      <c r="E1717" s="48" t="s">
        <v>4</v>
      </c>
      <c r="F1717" s="48" t="s">
        <v>4</v>
      </c>
      <c r="G1717" s="48" t="s">
        <v>4</v>
      </c>
      <c r="H1717" s="48" t="s">
        <v>1918</v>
      </c>
      <c r="I1717" s="48" t="s">
        <v>1768</v>
      </c>
      <c r="J1717" s="236" t="s">
        <v>4</v>
      </c>
      <c r="K1717" s="236" t="s">
        <v>4</v>
      </c>
      <c r="L1717" s="236" t="s">
        <v>4</v>
      </c>
      <c r="M1717" s="236" t="s">
        <v>4</v>
      </c>
      <c r="N1717" s="236" t="s">
        <v>4</v>
      </c>
      <c r="O1717" s="236" t="s">
        <v>4</v>
      </c>
      <c r="P1717" s="236" t="s">
        <v>4</v>
      </c>
      <c r="Q1717" s="236" t="s">
        <v>4</v>
      </c>
      <c r="R1717" s="236">
        <v>72.467501008211826</v>
      </c>
      <c r="S1717" s="236">
        <v>72.467500000000001</v>
      </c>
      <c r="T1717" s="236" t="s">
        <v>4</v>
      </c>
      <c r="U1717" s="236" t="s">
        <v>4</v>
      </c>
      <c r="V1717" s="236" t="s">
        <v>4</v>
      </c>
      <c r="W1717" s="236" t="s">
        <v>4</v>
      </c>
      <c r="X1717" s="291">
        <v>72.467501008211826</v>
      </c>
      <c r="Y1717" s="236">
        <v>72.467500000000001</v>
      </c>
    </row>
    <row r="1718" spans="1:25">
      <c r="A1718" s="32" t="s">
        <v>13</v>
      </c>
      <c r="B1718" s="32" t="s">
        <v>4</v>
      </c>
      <c r="C1718" s="328" t="s">
        <v>1920</v>
      </c>
      <c r="D1718" s="235">
        <v>2</v>
      </c>
      <c r="E1718" s="48" t="s">
        <v>4</v>
      </c>
      <c r="F1718" s="48" t="s">
        <v>4</v>
      </c>
      <c r="G1718" s="48" t="s">
        <v>1920</v>
      </c>
      <c r="H1718" s="48" t="s">
        <v>1918</v>
      </c>
      <c r="I1718" s="48" t="s">
        <v>1768</v>
      </c>
      <c r="J1718" s="236" t="s">
        <v>4</v>
      </c>
      <c r="K1718" s="236" t="s">
        <v>4</v>
      </c>
      <c r="L1718" s="236" t="s">
        <v>4</v>
      </c>
      <c r="M1718" s="236" t="s">
        <v>4</v>
      </c>
      <c r="N1718" s="236" t="s">
        <v>4</v>
      </c>
      <c r="O1718" s="236" t="s">
        <v>4</v>
      </c>
      <c r="P1718" s="236">
        <v>72.467501008211826</v>
      </c>
      <c r="Q1718" s="236">
        <v>72.467500000000001</v>
      </c>
      <c r="R1718" s="236" t="s">
        <v>4</v>
      </c>
      <c r="S1718" s="236" t="s">
        <v>4</v>
      </c>
      <c r="T1718" s="236" t="s">
        <v>4</v>
      </c>
      <c r="U1718" s="236" t="s">
        <v>4</v>
      </c>
      <c r="V1718" s="236" t="s">
        <v>4</v>
      </c>
      <c r="W1718" s="236" t="s">
        <v>4</v>
      </c>
      <c r="X1718" s="291">
        <v>72.467501008211826</v>
      </c>
      <c r="Y1718" s="236">
        <v>72.467500000000001</v>
      </c>
    </row>
    <row r="1719" spans="1:25">
      <c r="A1719" s="32" t="s">
        <v>16</v>
      </c>
      <c r="B1719" s="32" t="s">
        <v>4</v>
      </c>
      <c r="C1719" s="328" t="s">
        <v>1921</v>
      </c>
      <c r="D1719" s="235">
        <v>2</v>
      </c>
      <c r="E1719" s="48" t="s">
        <v>4</v>
      </c>
      <c r="F1719" s="48" t="s">
        <v>1921</v>
      </c>
      <c r="G1719" s="48" t="s">
        <v>1920</v>
      </c>
      <c r="H1719" s="48" t="s">
        <v>1918</v>
      </c>
      <c r="I1719" s="48" t="s">
        <v>1768</v>
      </c>
      <c r="J1719" s="236" t="s">
        <v>4</v>
      </c>
      <c r="K1719" s="236" t="s">
        <v>4</v>
      </c>
      <c r="L1719" s="236" t="s">
        <v>4</v>
      </c>
      <c r="M1719" s="236" t="s">
        <v>4</v>
      </c>
      <c r="N1719" s="236">
        <v>72.467501008211826</v>
      </c>
      <c r="O1719" s="236">
        <v>72.467500000000001</v>
      </c>
      <c r="P1719" s="236" t="s">
        <v>4</v>
      </c>
      <c r="Q1719" s="236" t="s">
        <v>4</v>
      </c>
      <c r="R1719" s="236" t="s">
        <v>4</v>
      </c>
      <c r="S1719" s="236" t="s">
        <v>4</v>
      </c>
      <c r="T1719" s="236" t="s">
        <v>4</v>
      </c>
      <c r="U1719" s="236" t="s">
        <v>4</v>
      </c>
      <c r="V1719" s="236" t="s">
        <v>4</v>
      </c>
      <c r="W1719" s="236" t="s">
        <v>4</v>
      </c>
      <c r="X1719" s="291">
        <v>72.467501008211826</v>
      </c>
      <c r="Y1719" s="236">
        <v>72.467500000000001</v>
      </c>
    </row>
    <row r="1720" spans="1:25">
      <c r="A1720" s="32" t="s">
        <v>19</v>
      </c>
      <c r="B1720" s="32" t="s">
        <v>32</v>
      </c>
      <c r="C1720" s="328" t="s">
        <v>1922</v>
      </c>
      <c r="D1720" s="235">
        <v>2</v>
      </c>
      <c r="E1720" s="48" t="s">
        <v>1922</v>
      </c>
      <c r="F1720" s="48" t="s">
        <v>1921</v>
      </c>
      <c r="G1720" s="48" t="s">
        <v>1920</v>
      </c>
      <c r="H1720" s="48" t="s">
        <v>1918</v>
      </c>
      <c r="I1720" s="48" t="s">
        <v>1768</v>
      </c>
      <c r="J1720" s="236" t="s">
        <v>4</v>
      </c>
      <c r="K1720" s="236" t="s">
        <v>4</v>
      </c>
      <c r="L1720" s="236">
        <v>72.467501008211826</v>
      </c>
      <c r="M1720" s="236">
        <v>72.467500000000001</v>
      </c>
      <c r="N1720" s="236" t="s">
        <v>4</v>
      </c>
      <c r="O1720" s="236" t="s">
        <v>4</v>
      </c>
      <c r="P1720" s="236" t="s">
        <v>4</v>
      </c>
      <c r="Q1720" s="236" t="s">
        <v>4</v>
      </c>
      <c r="R1720" s="236" t="s">
        <v>4</v>
      </c>
      <c r="S1720" s="236" t="s">
        <v>4</v>
      </c>
      <c r="T1720" s="236" t="s">
        <v>4</v>
      </c>
      <c r="U1720" s="236" t="s">
        <v>4</v>
      </c>
      <c r="V1720" s="236" t="s">
        <v>4</v>
      </c>
      <c r="W1720" s="236" t="s">
        <v>4</v>
      </c>
      <c r="X1720" s="291">
        <v>72.467501008211826</v>
      </c>
      <c r="Y1720" s="236">
        <v>72.467500000000001</v>
      </c>
    </row>
    <row r="1721" spans="1:25">
      <c r="A1721" s="32" t="s">
        <v>23</v>
      </c>
      <c r="B1721" s="32" t="s">
        <v>32</v>
      </c>
      <c r="C1721" s="328" t="s">
        <v>1923</v>
      </c>
      <c r="D1721" s="235">
        <v>1.1892100000000001</v>
      </c>
      <c r="E1721" s="48" t="s">
        <v>1922</v>
      </c>
      <c r="F1721" s="48" t="s">
        <v>1921</v>
      </c>
      <c r="G1721" s="48" t="s">
        <v>1920</v>
      </c>
      <c r="H1721" s="48" t="s">
        <v>1918</v>
      </c>
      <c r="I1721" s="48" t="s">
        <v>1768</v>
      </c>
      <c r="J1721" s="236">
        <v>65.116281999999998</v>
      </c>
      <c r="K1721" s="236">
        <v>65.116280000000003</v>
      </c>
      <c r="L1721" s="236" t="s">
        <v>4</v>
      </c>
      <c r="M1721" s="236" t="s">
        <v>4</v>
      </c>
      <c r="N1721" s="236" t="s">
        <v>4</v>
      </c>
      <c r="O1721" s="236" t="s">
        <v>4</v>
      </c>
      <c r="P1721" s="236" t="s">
        <v>4</v>
      </c>
      <c r="Q1721" s="236" t="s">
        <v>4</v>
      </c>
      <c r="R1721" s="236" t="s">
        <v>4</v>
      </c>
      <c r="S1721" s="236" t="s">
        <v>4</v>
      </c>
      <c r="T1721" s="236" t="s">
        <v>4</v>
      </c>
      <c r="U1721" s="236" t="s">
        <v>4</v>
      </c>
      <c r="V1721" s="236" t="s">
        <v>4</v>
      </c>
      <c r="W1721" s="236" t="s">
        <v>4</v>
      </c>
      <c r="X1721" s="291">
        <v>65.116281999999998</v>
      </c>
      <c r="Y1721" s="236">
        <v>65.116280000000003</v>
      </c>
    </row>
    <row r="1722" spans="1:25">
      <c r="A1722" s="32" t="s">
        <v>23</v>
      </c>
      <c r="B1722" s="32" t="s">
        <v>32</v>
      </c>
      <c r="C1722" s="328" t="s">
        <v>1924</v>
      </c>
      <c r="D1722" s="235">
        <v>1.1892100000000001</v>
      </c>
      <c r="E1722" s="48" t="s">
        <v>1922</v>
      </c>
      <c r="F1722" s="48" t="s">
        <v>1921</v>
      </c>
      <c r="G1722" s="48" t="s">
        <v>1920</v>
      </c>
      <c r="H1722" s="48" t="s">
        <v>1918</v>
      </c>
      <c r="I1722" s="48" t="s">
        <v>1768</v>
      </c>
      <c r="J1722" s="236">
        <v>88.235291666666697</v>
      </c>
      <c r="K1722" s="236">
        <v>88.235290000000006</v>
      </c>
      <c r="L1722" s="236" t="s">
        <v>4</v>
      </c>
      <c r="M1722" s="236" t="s">
        <v>4</v>
      </c>
      <c r="N1722" s="236" t="s">
        <v>4</v>
      </c>
      <c r="O1722" s="236" t="s">
        <v>4</v>
      </c>
      <c r="P1722" s="236" t="s">
        <v>4</v>
      </c>
      <c r="Q1722" s="236" t="s">
        <v>4</v>
      </c>
      <c r="R1722" s="236" t="s">
        <v>4</v>
      </c>
      <c r="S1722" s="236" t="s">
        <v>4</v>
      </c>
      <c r="T1722" s="236" t="s">
        <v>4</v>
      </c>
      <c r="U1722" s="236" t="s">
        <v>4</v>
      </c>
      <c r="V1722" s="236" t="s">
        <v>4</v>
      </c>
      <c r="W1722" s="236" t="s">
        <v>4</v>
      </c>
      <c r="X1722" s="291">
        <v>88.235291666666697</v>
      </c>
      <c r="Y1722" s="236">
        <v>88.235290000000006</v>
      </c>
    </row>
    <row r="1723" spans="1:25">
      <c r="A1723" s="32" t="s">
        <v>23</v>
      </c>
      <c r="B1723" s="32" t="s">
        <v>32</v>
      </c>
      <c r="C1723" s="328" t="s">
        <v>1925</v>
      </c>
      <c r="D1723" s="235">
        <v>1.1892100000000001</v>
      </c>
      <c r="E1723" s="48" t="s">
        <v>1922</v>
      </c>
      <c r="F1723" s="48" t="s">
        <v>1921</v>
      </c>
      <c r="G1723" s="48" t="s">
        <v>1920</v>
      </c>
      <c r="H1723" s="48" t="s">
        <v>1918</v>
      </c>
      <c r="I1723" s="48" t="s">
        <v>1768</v>
      </c>
      <c r="J1723" s="236">
        <v>66.666663999999997</v>
      </c>
      <c r="K1723" s="236">
        <v>66.666659999999993</v>
      </c>
      <c r="L1723" s="236" t="s">
        <v>4</v>
      </c>
      <c r="M1723" s="236" t="s">
        <v>4</v>
      </c>
      <c r="N1723" s="236" t="s">
        <v>4</v>
      </c>
      <c r="O1723" s="236" t="s">
        <v>4</v>
      </c>
      <c r="P1723" s="236" t="s">
        <v>4</v>
      </c>
      <c r="Q1723" s="236" t="s">
        <v>4</v>
      </c>
      <c r="R1723" s="236" t="s">
        <v>4</v>
      </c>
      <c r="S1723" s="236" t="s">
        <v>4</v>
      </c>
      <c r="T1723" s="236" t="s">
        <v>4</v>
      </c>
      <c r="U1723" s="236" t="s">
        <v>4</v>
      </c>
      <c r="V1723" s="236" t="s">
        <v>4</v>
      </c>
      <c r="W1723" s="236" t="s">
        <v>4</v>
      </c>
      <c r="X1723" s="291">
        <v>66.666663999999997</v>
      </c>
      <c r="Y1723" s="236">
        <v>66.666659999999993</v>
      </c>
    </row>
    <row r="1724" spans="1:25">
      <c r="A1724" s="32" t="s">
        <v>23</v>
      </c>
      <c r="B1724" s="32" t="s">
        <v>32</v>
      </c>
      <c r="C1724" s="328" t="s">
        <v>1926</v>
      </c>
      <c r="D1724" s="235">
        <v>1.1892100000000001</v>
      </c>
      <c r="E1724" s="48" t="s">
        <v>1922</v>
      </c>
      <c r="F1724" s="48" t="s">
        <v>1921</v>
      </c>
      <c r="G1724" s="48" t="s">
        <v>1920</v>
      </c>
      <c r="H1724" s="48" t="s">
        <v>1918</v>
      </c>
      <c r="I1724" s="48" t="s">
        <v>1768</v>
      </c>
      <c r="J1724" s="236">
        <v>72.000000000000014</v>
      </c>
      <c r="K1724" s="236">
        <v>72</v>
      </c>
      <c r="L1724" s="236" t="s">
        <v>4</v>
      </c>
      <c r="M1724" s="236" t="s">
        <v>4</v>
      </c>
      <c r="N1724" s="236" t="s">
        <v>4</v>
      </c>
      <c r="O1724" s="236" t="s">
        <v>4</v>
      </c>
      <c r="P1724" s="236" t="s">
        <v>4</v>
      </c>
      <c r="Q1724" s="236" t="s">
        <v>4</v>
      </c>
      <c r="R1724" s="236" t="s">
        <v>4</v>
      </c>
      <c r="S1724" s="236" t="s">
        <v>4</v>
      </c>
      <c r="T1724" s="236" t="s">
        <v>4</v>
      </c>
      <c r="U1724" s="236" t="s">
        <v>4</v>
      </c>
      <c r="V1724" s="236" t="s">
        <v>4</v>
      </c>
      <c r="W1724" s="236" t="s">
        <v>4</v>
      </c>
      <c r="X1724" s="291">
        <v>72.000000000000014</v>
      </c>
      <c r="Y1724" s="236">
        <v>72</v>
      </c>
    </row>
    <row r="1725" spans="1:25">
      <c r="A1725" s="32" t="s">
        <v>10</v>
      </c>
      <c r="B1725" s="32" t="s">
        <v>4</v>
      </c>
      <c r="C1725" s="328" t="s">
        <v>1927</v>
      </c>
      <c r="D1725" s="235">
        <v>47</v>
      </c>
      <c r="E1725" s="48" t="s">
        <v>4</v>
      </c>
      <c r="F1725" s="48" t="s">
        <v>4</v>
      </c>
      <c r="G1725" s="48" t="s">
        <v>4</v>
      </c>
      <c r="H1725" s="48" t="s">
        <v>1927</v>
      </c>
      <c r="I1725" s="48" t="s">
        <v>1768</v>
      </c>
      <c r="J1725" s="236" t="s">
        <v>4</v>
      </c>
      <c r="K1725" s="236" t="s">
        <v>4</v>
      </c>
      <c r="L1725" s="236" t="s">
        <v>4</v>
      </c>
      <c r="M1725" s="236" t="s">
        <v>4</v>
      </c>
      <c r="N1725" s="236" t="s">
        <v>4</v>
      </c>
      <c r="O1725" s="236" t="s">
        <v>4</v>
      </c>
      <c r="P1725" s="236" t="s">
        <v>4</v>
      </c>
      <c r="Q1725" s="236" t="s">
        <v>4</v>
      </c>
      <c r="R1725" s="236">
        <v>102.43683171608609</v>
      </c>
      <c r="S1725" s="236">
        <v>102.43683</v>
      </c>
      <c r="T1725" s="236" t="s">
        <v>4</v>
      </c>
      <c r="U1725" s="236" t="s">
        <v>4</v>
      </c>
      <c r="V1725" s="236" t="s">
        <v>4</v>
      </c>
      <c r="W1725" s="236" t="s">
        <v>4</v>
      </c>
      <c r="X1725" s="291">
        <v>102.43683171608609</v>
      </c>
      <c r="Y1725" s="236">
        <v>102.43683</v>
      </c>
    </row>
    <row r="1726" spans="1:25">
      <c r="A1726" s="32" t="s">
        <v>13</v>
      </c>
      <c r="B1726" s="32" t="s">
        <v>4</v>
      </c>
      <c r="C1726" s="328" t="s">
        <v>1929</v>
      </c>
      <c r="D1726" s="235">
        <v>47</v>
      </c>
      <c r="E1726" s="48" t="s">
        <v>4</v>
      </c>
      <c r="F1726" s="48" t="s">
        <v>4</v>
      </c>
      <c r="G1726" s="48" t="s">
        <v>1929</v>
      </c>
      <c r="H1726" s="48" t="s">
        <v>1927</v>
      </c>
      <c r="I1726" s="48" t="s">
        <v>1768</v>
      </c>
      <c r="J1726" s="236" t="s">
        <v>4</v>
      </c>
      <c r="K1726" s="236" t="s">
        <v>4</v>
      </c>
      <c r="L1726" s="236" t="s">
        <v>4</v>
      </c>
      <c r="M1726" s="236" t="s">
        <v>4</v>
      </c>
      <c r="N1726" s="236" t="s">
        <v>4</v>
      </c>
      <c r="O1726" s="236" t="s">
        <v>4</v>
      </c>
      <c r="P1726" s="236">
        <v>102.43683171608609</v>
      </c>
      <c r="Q1726" s="236">
        <v>102.43683</v>
      </c>
      <c r="R1726" s="236" t="s">
        <v>4</v>
      </c>
      <c r="S1726" s="236" t="s">
        <v>4</v>
      </c>
      <c r="T1726" s="236" t="s">
        <v>4</v>
      </c>
      <c r="U1726" s="236" t="s">
        <v>4</v>
      </c>
      <c r="V1726" s="236" t="s">
        <v>4</v>
      </c>
      <c r="W1726" s="236" t="s">
        <v>4</v>
      </c>
      <c r="X1726" s="291">
        <v>102.43683171608609</v>
      </c>
      <c r="Y1726" s="236">
        <v>102.43683</v>
      </c>
    </row>
    <row r="1727" spans="1:25">
      <c r="A1727" s="32" t="s">
        <v>16</v>
      </c>
      <c r="B1727" s="32" t="s">
        <v>4</v>
      </c>
      <c r="C1727" s="328" t="s">
        <v>1930</v>
      </c>
      <c r="D1727" s="235">
        <v>47</v>
      </c>
      <c r="E1727" s="48" t="s">
        <v>4</v>
      </c>
      <c r="F1727" s="48" t="s">
        <v>1930</v>
      </c>
      <c r="G1727" s="48" t="s">
        <v>1929</v>
      </c>
      <c r="H1727" s="48" t="s">
        <v>1927</v>
      </c>
      <c r="I1727" s="48" t="s">
        <v>1768</v>
      </c>
      <c r="J1727" s="236" t="s">
        <v>4</v>
      </c>
      <c r="K1727" s="236" t="s">
        <v>4</v>
      </c>
      <c r="L1727" s="236" t="s">
        <v>4</v>
      </c>
      <c r="M1727" s="236" t="s">
        <v>4</v>
      </c>
      <c r="N1727" s="236">
        <v>102.43683171608609</v>
      </c>
      <c r="O1727" s="236">
        <v>102.43683</v>
      </c>
      <c r="P1727" s="236" t="s">
        <v>4</v>
      </c>
      <c r="Q1727" s="236" t="s">
        <v>4</v>
      </c>
      <c r="R1727" s="236" t="s">
        <v>4</v>
      </c>
      <c r="S1727" s="236" t="s">
        <v>4</v>
      </c>
      <c r="T1727" s="236" t="s">
        <v>4</v>
      </c>
      <c r="U1727" s="236" t="s">
        <v>4</v>
      </c>
      <c r="V1727" s="236" t="s">
        <v>4</v>
      </c>
      <c r="W1727" s="236" t="s">
        <v>4</v>
      </c>
      <c r="X1727" s="291">
        <v>102.43683171608609</v>
      </c>
      <c r="Y1727" s="236">
        <v>102.43683</v>
      </c>
    </row>
    <row r="1728" spans="1:25">
      <c r="A1728" s="32" t="s">
        <v>19</v>
      </c>
      <c r="B1728" s="32" t="s">
        <v>32</v>
      </c>
      <c r="C1728" s="328" t="s">
        <v>1931</v>
      </c>
      <c r="D1728" s="235">
        <v>1</v>
      </c>
      <c r="E1728" s="48" t="s">
        <v>1931</v>
      </c>
      <c r="F1728" s="48" t="s">
        <v>1930</v>
      </c>
      <c r="G1728" s="48" t="s">
        <v>1929</v>
      </c>
      <c r="H1728" s="48" t="s">
        <v>1927</v>
      </c>
      <c r="I1728" s="48" t="s">
        <v>1768</v>
      </c>
      <c r="J1728" s="236" t="s">
        <v>4</v>
      </c>
      <c r="K1728" s="236" t="s">
        <v>4</v>
      </c>
      <c r="L1728" s="236">
        <v>100</v>
      </c>
      <c r="M1728" s="236">
        <v>100</v>
      </c>
      <c r="N1728" s="236" t="s">
        <v>4</v>
      </c>
      <c r="O1728" s="236" t="s">
        <v>4</v>
      </c>
      <c r="P1728" s="236" t="s">
        <v>4</v>
      </c>
      <c r="Q1728" s="236" t="s">
        <v>4</v>
      </c>
      <c r="R1728" s="236" t="s">
        <v>4</v>
      </c>
      <c r="S1728" s="236" t="s">
        <v>4</v>
      </c>
      <c r="T1728" s="236" t="s">
        <v>4</v>
      </c>
      <c r="U1728" s="236" t="s">
        <v>4</v>
      </c>
      <c r="V1728" s="236" t="s">
        <v>4</v>
      </c>
      <c r="W1728" s="236" t="s">
        <v>4</v>
      </c>
      <c r="X1728" s="291">
        <v>100</v>
      </c>
      <c r="Y1728" s="236">
        <v>100</v>
      </c>
    </row>
    <row r="1729" spans="1:25">
      <c r="A1729" s="32" t="s">
        <v>23</v>
      </c>
      <c r="B1729" s="32" t="s">
        <v>32</v>
      </c>
      <c r="C1729" s="328" t="s">
        <v>1932</v>
      </c>
      <c r="D1729" s="235">
        <v>1</v>
      </c>
      <c r="E1729" s="48" t="s">
        <v>1931</v>
      </c>
      <c r="F1729" s="48" t="s">
        <v>1930</v>
      </c>
      <c r="G1729" s="48" t="s">
        <v>1929</v>
      </c>
      <c r="H1729" s="48" t="s">
        <v>1927</v>
      </c>
      <c r="I1729" s="48" t="s">
        <v>1768</v>
      </c>
      <c r="J1729" s="236">
        <v>100</v>
      </c>
      <c r="K1729" s="236">
        <v>100</v>
      </c>
      <c r="L1729" s="236" t="s">
        <v>4</v>
      </c>
      <c r="M1729" s="236" t="s">
        <v>4</v>
      </c>
      <c r="N1729" s="236" t="s">
        <v>4</v>
      </c>
      <c r="O1729" s="236" t="s">
        <v>4</v>
      </c>
      <c r="P1729" s="236" t="s">
        <v>4</v>
      </c>
      <c r="Q1729" s="236" t="s">
        <v>4</v>
      </c>
      <c r="R1729" s="236" t="s">
        <v>4</v>
      </c>
      <c r="S1729" s="236" t="s">
        <v>4</v>
      </c>
      <c r="T1729" s="236" t="s">
        <v>4</v>
      </c>
      <c r="U1729" s="236" t="s">
        <v>4</v>
      </c>
      <c r="V1729" s="236" t="s">
        <v>4</v>
      </c>
      <c r="W1729" s="236" t="s">
        <v>4</v>
      </c>
      <c r="X1729" s="291">
        <v>100</v>
      </c>
      <c r="Y1729" s="236">
        <v>100</v>
      </c>
    </row>
    <row r="1730" spans="1:25">
      <c r="A1730" s="32" t="s">
        <v>23</v>
      </c>
      <c r="B1730" s="32" t="s">
        <v>32</v>
      </c>
      <c r="C1730" s="328" t="s">
        <v>1933</v>
      </c>
      <c r="D1730" s="235">
        <v>1</v>
      </c>
      <c r="E1730" s="48" t="s">
        <v>1931</v>
      </c>
      <c r="F1730" s="48" t="s">
        <v>1930</v>
      </c>
      <c r="G1730" s="48" t="s">
        <v>1929</v>
      </c>
      <c r="H1730" s="48" t="s">
        <v>1927</v>
      </c>
      <c r="I1730" s="48" t="s">
        <v>1768</v>
      </c>
      <c r="J1730" s="236">
        <v>100</v>
      </c>
      <c r="K1730" s="236">
        <v>100</v>
      </c>
      <c r="L1730" s="236" t="s">
        <v>4</v>
      </c>
      <c r="M1730" s="236" t="s">
        <v>4</v>
      </c>
      <c r="N1730" s="236" t="s">
        <v>4</v>
      </c>
      <c r="O1730" s="236" t="s">
        <v>4</v>
      </c>
      <c r="P1730" s="236" t="s">
        <v>4</v>
      </c>
      <c r="Q1730" s="236" t="s">
        <v>4</v>
      </c>
      <c r="R1730" s="236" t="s">
        <v>4</v>
      </c>
      <c r="S1730" s="236" t="s">
        <v>4</v>
      </c>
      <c r="T1730" s="236" t="s">
        <v>4</v>
      </c>
      <c r="U1730" s="236" t="s">
        <v>4</v>
      </c>
      <c r="V1730" s="236" t="s">
        <v>4</v>
      </c>
      <c r="W1730" s="236" t="s">
        <v>4</v>
      </c>
      <c r="X1730" s="291">
        <v>100</v>
      </c>
      <c r="Y1730" s="236">
        <v>100</v>
      </c>
    </row>
    <row r="1731" spans="1:25">
      <c r="A1731" s="32" t="s">
        <v>23</v>
      </c>
      <c r="B1731" s="32" t="s">
        <v>32</v>
      </c>
      <c r="C1731" s="328" t="s">
        <v>1934</v>
      </c>
      <c r="D1731" s="235">
        <v>1</v>
      </c>
      <c r="E1731" s="48" t="s">
        <v>1931</v>
      </c>
      <c r="F1731" s="48" t="s">
        <v>1930</v>
      </c>
      <c r="G1731" s="48" t="s">
        <v>1929</v>
      </c>
      <c r="H1731" s="48" t="s">
        <v>1927</v>
      </c>
      <c r="I1731" s="48" t="s">
        <v>1768</v>
      </c>
      <c r="J1731" s="236">
        <v>100</v>
      </c>
      <c r="K1731" s="236">
        <v>100</v>
      </c>
      <c r="L1731" s="236" t="s">
        <v>4</v>
      </c>
      <c r="M1731" s="236" t="s">
        <v>4</v>
      </c>
      <c r="N1731" s="236" t="s">
        <v>4</v>
      </c>
      <c r="O1731" s="236" t="s">
        <v>4</v>
      </c>
      <c r="P1731" s="236" t="s">
        <v>4</v>
      </c>
      <c r="Q1731" s="236" t="s">
        <v>4</v>
      </c>
      <c r="R1731" s="236" t="s">
        <v>4</v>
      </c>
      <c r="S1731" s="236" t="s">
        <v>4</v>
      </c>
      <c r="T1731" s="236" t="s">
        <v>4</v>
      </c>
      <c r="U1731" s="236" t="s">
        <v>4</v>
      </c>
      <c r="V1731" s="236" t="s">
        <v>4</v>
      </c>
      <c r="W1731" s="236" t="s">
        <v>4</v>
      </c>
      <c r="X1731" s="291">
        <v>100</v>
      </c>
      <c r="Y1731" s="236">
        <v>100</v>
      </c>
    </row>
    <row r="1732" spans="1:25">
      <c r="A1732" s="32" t="s">
        <v>19</v>
      </c>
      <c r="B1732" s="32" t="s">
        <v>32</v>
      </c>
      <c r="C1732" s="328" t="s">
        <v>1935</v>
      </c>
      <c r="D1732" s="235">
        <v>9</v>
      </c>
      <c r="E1732" s="48" t="s">
        <v>1935</v>
      </c>
      <c r="F1732" s="48" t="s">
        <v>1930</v>
      </c>
      <c r="G1732" s="48" t="s">
        <v>1929</v>
      </c>
      <c r="H1732" s="48" t="s">
        <v>1927</v>
      </c>
      <c r="I1732" s="48" t="s">
        <v>1768</v>
      </c>
      <c r="J1732" s="236" t="s">
        <v>4</v>
      </c>
      <c r="K1732" s="236" t="s">
        <v>4</v>
      </c>
      <c r="L1732" s="236">
        <v>100</v>
      </c>
      <c r="M1732" s="236">
        <v>100</v>
      </c>
      <c r="N1732" s="236" t="s">
        <v>4</v>
      </c>
      <c r="O1732" s="236" t="s">
        <v>4</v>
      </c>
      <c r="P1732" s="236" t="s">
        <v>4</v>
      </c>
      <c r="Q1732" s="236" t="s">
        <v>4</v>
      </c>
      <c r="R1732" s="236" t="s">
        <v>4</v>
      </c>
      <c r="S1732" s="236" t="s">
        <v>4</v>
      </c>
      <c r="T1732" s="236" t="s">
        <v>4</v>
      </c>
      <c r="U1732" s="236" t="s">
        <v>4</v>
      </c>
      <c r="V1732" s="236" t="s">
        <v>4</v>
      </c>
      <c r="W1732" s="236" t="s">
        <v>4</v>
      </c>
      <c r="X1732" s="291">
        <v>100</v>
      </c>
      <c r="Y1732" s="236">
        <v>100</v>
      </c>
    </row>
    <row r="1733" spans="1:25">
      <c r="A1733" s="32" t="s">
        <v>23</v>
      </c>
      <c r="B1733" s="32" t="s">
        <v>32</v>
      </c>
      <c r="C1733" s="328" t="s">
        <v>1936</v>
      </c>
      <c r="D1733" s="235">
        <v>3</v>
      </c>
      <c r="E1733" s="48" t="s">
        <v>1935</v>
      </c>
      <c r="F1733" s="48" t="s">
        <v>1930</v>
      </c>
      <c r="G1733" s="48" t="s">
        <v>1929</v>
      </c>
      <c r="H1733" s="48" t="s">
        <v>1927</v>
      </c>
      <c r="I1733" s="48" t="s">
        <v>1768</v>
      </c>
      <c r="J1733" s="236">
        <v>100</v>
      </c>
      <c r="K1733" s="236">
        <v>100</v>
      </c>
      <c r="L1733" s="236" t="s">
        <v>4</v>
      </c>
      <c r="M1733" s="236" t="s">
        <v>4</v>
      </c>
      <c r="N1733" s="236" t="s">
        <v>4</v>
      </c>
      <c r="O1733" s="236" t="s">
        <v>4</v>
      </c>
      <c r="P1733" s="236" t="s">
        <v>4</v>
      </c>
      <c r="Q1733" s="236" t="s">
        <v>4</v>
      </c>
      <c r="R1733" s="236" t="s">
        <v>4</v>
      </c>
      <c r="S1733" s="236" t="s">
        <v>4</v>
      </c>
      <c r="T1733" s="236" t="s">
        <v>4</v>
      </c>
      <c r="U1733" s="236" t="s">
        <v>4</v>
      </c>
      <c r="V1733" s="236" t="s">
        <v>4</v>
      </c>
      <c r="W1733" s="236" t="s">
        <v>4</v>
      </c>
      <c r="X1733" s="291">
        <v>100</v>
      </c>
      <c r="Y1733" s="236">
        <v>100</v>
      </c>
    </row>
    <row r="1734" spans="1:25">
      <c r="A1734" s="32" t="s">
        <v>23</v>
      </c>
      <c r="B1734" s="32" t="s">
        <v>32</v>
      </c>
      <c r="C1734" s="328" t="s">
        <v>1937</v>
      </c>
      <c r="D1734" s="235">
        <v>3</v>
      </c>
      <c r="E1734" s="48" t="s">
        <v>1935</v>
      </c>
      <c r="F1734" s="48" t="s">
        <v>1930</v>
      </c>
      <c r="G1734" s="48" t="s">
        <v>1929</v>
      </c>
      <c r="H1734" s="48" t="s">
        <v>1927</v>
      </c>
      <c r="I1734" s="48" t="s">
        <v>1768</v>
      </c>
      <c r="J1734" s="236">
        <v>100</v>
      </c>
      <c r="K1734" s="236">
        <v>100</v>
      </c>
      <c r="L1734" s="236" t="s">
        <v>4</v>
      </c>
      <c r="M1734" s="236" t="s">
        <v>4</v>
      </c>
      <c r="N1734" s="236" t="s">
        <v>4</v>
      </c>
      <c r="O1734" s="236" t="s">
        <v>4</v>
      </c>
      <c r="P1734" s="236" t="s">
        <v>4</v>
      </c>
      <c r="Q1734" s="236" t="s">
        <v>4</v>
      </c>
      <c r="R1734" s="236" t="s">
        <v>4</v>
      </c>
      <c r="S1734" s="236" t="s">
        <v>4</v>
      </c>
      <c r="T1734" s="236" t="s">
        <v>4</v>
      </c>
      <c r="U1734" s="236" t="s">
        <v>4</v>
      </c>
      <c r="V1734" s="236" t="s">
        <v>4</v>
      </c>
      <c r="W1734" s="236" t="s">
        <v>4</v>
      </c>
      <c r="X1734" s="291">
        <v>100</v>
      </c>
      <c r="Y1734" s="236">
        <v>100</v>
      </c>
    </row>
    <row r="1735" spans="1:25">
      <c r="A1735" s="32" t="s">
        <v>19</v>
      </c>
      <c r="B1735" s="32" t="s">
        <v>32</v>
      </c>
      <c r="C1735" s="328" t="s">
        <v>1938</v>
      </c>
      <c r="D1735" s="235">
        <v>1</v>
      </c>
      <c r="E1735" s="48" t="s">
        <v>1938</v>
      </c>
      <c r="F1735" s="48" t="s">
        <v>1930</v>
      </c>
      <c r="G1735" s="48" t="s">
        <v>1929</v>
      </c>
      <c r="H1735" s="48" t="s">
        <v>1927</v>
      </c>
      <c r="I1735" s="48" t="s">
        <v>1768</v>
      </c>
      <c r="J1735" s="236" t="s">
        <v>4</v>
      </c>
      <c r="K1735" s="236" t="s">
        <v>4</v>
      </c>
      <c r="L1735" s="236">
        <v>100</v>
      </c>
      <c r="M1735" s="236">
        <v>100</v>
      </c>
      <c r="N1735" s="236" t="s">
        <v>4</v>
      </c>
      <c r="O1735" s="236" t="s">
        <v>4</v>
      </c>
      <c r="P1735" s="236" t="s">
        <v>4</v>
      </c>
      <c r="Q1735" s="236" t="s">
        <v>4</v>
      </c>
      <c r="R1735" s="236" t="s">
        <v>4</v>
      </c>
      <c r="S1735" s="236" t="s">
        <v>4</v>
      </c>
      <c r="T1735" s="236" t="s">
        <v>4</v>
      </c>
      <c r="U1735" s="236" t="s">
        <v>4</v>
      </c>
      <c r="V1735" s="236" t="s">
        <v>4</v>
      </c>
      <c r="W1735" s="236" t="s">
        <v>4</v>
      </c>
      <c r="X1735" s="291">
        <v>100</v>
      </c>
      <c r="Y1735" s="236">
        <v>100</v>
      </c>
    </row>
    <row r="1736" spans="1:25">
      <c r="A1736" s="32" t="s">
        <v>23</v>
      </c>
      <c r="B1736" s="32" t="s">
        <v>32</v>
      </c>
      <c r="C1736" s="328" t="s">
        <v>1939</v>
      </c>
      <c r="D1736" s="235">
        <v>1</v>
      </c>
      <c r="E1736" s="48" t="s">
        <v>1938</v>
      </c>
      <c r="F1736" s="48" t="s">
        <v>1930</v>
      </c>
      <c r="G1736" s="48" t="s">
        <v>1929</v>
      </c>
      <c r="H1736" s="48" t="s">
        <v>1927</v>
      </c>
      <c r="I1736" s="48" t="s">
        <v>1768</v>
      </c>
      <c r="J1736" s="236">
        <v>100</v>
      </c>
      <c r="K1736" s="236">
        <v>100</v>
      </c>
      <c r="L1736" s="236" t="s">
        <v>4</v>
      </c>
      <c r="M1736" s="236" t="s">
        <v>4</v>
      </c>
      <c r="N1736" s="236" t="s">
        <v>4</v>
      </c>
      <c r="O1736" s="236" t="s">
        <v>4</v>
      </c>
      <c r="P1736" s="236" t="s">
        <v>4</v>
      </c>
      <c r="Q1736" s="236" t="s">
        <v>4</v>
      </c>
      <c r="R1736" s="236" t="s">
        <v>4</v>
      </c>
      <c r="S1736" s="236" t="s">
        <v>4</v>
      </c>
      <c r="T1736" s="236" t="s">
        <v>4</v>
      </c>
      <c r="U1736" s="236" t="s">
        <v>4</v>
      </c>
      <c r="V1736" s="236" t="s">
        <v>4</v>
      </c>
      <c r="W1736" s="236" t="s">
        <v>4</v>
      </c>
      <c r="X1736" s="291">
        <v>100</v>
      </c>
      <c r="Y1736" s="236">
        <v>100</v>
      </c>
    </row>
    <row r="1737" spans="1:25">
      <c r="A1737" s="32" t="s">
        <v>23</v>
      </c>
      <c r="B1737" s="32" t="s">
        <v>32</v>
      </c>
      <c r="C1737" s="328" t="s">
        <v>1940</v>
      </c>
      <c r="D1737" s="235">
        <v>1</v>
      </c>
      <c r="E1737" s="48" t="s">
        <v>1938</v>
      </c>
      <c r="F1737" s="48" t="s">
        <v>1930</v>
      </c>
      <c r="G1737" s="48" t="s">
        <v>1929</v>
      </c>
      <c r="H1737" s="48" t="s">
        <v>1927</v>
      </c>
      <c r="I1737" s="48" t="s">
        <v>1768</v>
      </c>
      <c r="J1737" s="236">
        <v>100</v>
      </c>
      <c r="K1737" s="236">
        <v>100</v>
      </c>
      <c r="L1737" s="236" t="s">
        <v>4</v>
      </c>
      <c r="M1737" s="236" t="s">
        <v>4</v>
      </c>
      <c r="N1737" s="236" t="s">
        <v>4</v>
      </c>
      <c r="O1737" s="236" t="s">
        <v>4</v>
      </c>
      <c r="P1737" s="236" t="s">
        <v>4</v>
      </c>
      <c r="Q1737" s="236" t="s">
        <v>4</v>
      </c>
      <c r="R1737" s="236" t="s">
        <v>4</v>
      </c>
      <c r="S1737" s="236" t="s">
        <v>4</v>
      </c>
      <c r="T1737" s="236" t="s">
        <v>4</v>
      </c>
      <c r="U1737" s="236" t="s">
        <v>4</v>
      </c>
      <c r="V1737" s="236" t="s">
        <v>4</v>
      </c>
      <c r="W1737" s="236" t="s">
        <v>4</v>
      </c>
      <c r="X1737" s="291">
        <v>100</v>
      </c>
      <c r="Y1737" s="236">
        <v>100</v>
      </c>
    </row>
    <row r="1738" spans="1:25">
      <c r="A1738" s="32" t="s">
        <v>23</v>
      </c>
      <c r="B1738" s="32" t="s">
        <v>32</v>
      </c>
      <c r="C1738" s="328" t="s">
        <v>1941</v>
      </c>
      <c r="D1738" s="235">
        <v>1</v>
      </c>
      <c r="E1738" s="48" t="s">
        <v>1938</v>
      </c>
      <c r="F1738" s="48" t="s">
        <v>1930</v>
      </c>
      <c r="G1738" s="48" t="s">
        <v>1929</v>
      </c>
      <c r="H1738" s="48" t="s">
        <v>1927</v>
      </c>
      <c r="I1738" s="48" t="s">
        <v>1768</v>
      </c>
      <c r="J1738" s="236">
        <v>100</v>
      </c>
      <c r="K1738" s="236">
        <v>100</v>
      </c>
      <c r="L1738" s="236" t="s">
        <v>4</v>
      </c>
      <c r="M1738" s="236" t="s">
        <v>4</v>
      </c>
      <c r="N1738" s="236" t="s">
        <v>4</v>
      </c>
      <c r="O1738" s="236" t="s">
        <v>4</v>
      </c>
      <c r="P1738" s="236" t="s">
        <v>4</v>
      </c>
      <c r="Q1738" s="236" t="s">
        <v>4</v>
      </c>
      <c r="R1738" s="236" t="s">
        <v>4</v>
      </c>
      <c r="S1738" s="236" t="s">
        <v>4</v>
      </c>
      <c r="T1738" s="236" t="s">
        <v>4</v>
      </c>
      <c r="U1738" s="236" t="s">
        <v>4</v>
      </c>
      <c r="V1738" s="236" t="s">
        <v>4</v>
      </c>
      <c r="W1738" s="236" t="s">
        <v>4</v>
      </c>
      <c r="X1738" s="291">
        <v>100</v>
      </c>
      <c r="Y1738" s="236">
        <v>100</v>
      </c>
    </row>
    <row r="1739" spans="1:25">
      <c r="A1739" s="32" t="s">
        <v>19</v>
      </c>
      <c r="B1739" s="32" t="s">
        <v>32</v>
      </c>
      <c r="C1739" s="328" t="s">
        <v>1942</v>
      </c>
      <c r="D1739" s="235">
        <v>32</v>
      </c>
      <c r="E1739" s="48" t="s">
        <v>1942</v>
      </c>
      <c r="F1739" s="48" t="s">
        <v>1930</v>
      </c>
      <c r="G1739" s="48" t="s">
        <v>1929</v>
      </c>
      <c r="H1739" s="48" t="s">
        <v>1927</v>
      </c>
      <c r="I1739" s="48" t="s">
        <v>1768</v>
      </c>
      <c r="J1739" s="236" t="s">
        <v>4</v>
      </c>
      <c r="K1739" s="236" t="s">
        <v>4</v>
      </c>
      <c r="L1739" s="236">
        <v>103.57909658300146</v>
      </c>
      <c r="M1739" s="236">
        <v>103.5791</v>
      </c>
      <c r="N1739" s="236" t="s">
        <v>4</v>
      </c>
      <c r="O1739" s="236" t="s">
        <v>4</v>
      </c>
      <c r="P1739" s="236" t="s">
        <v>4</v>
      </c>
      <c r="Q1739" s="236" t="s">
        <v>4</v>
      </c>
      <c r="R1739" s="236" t="s">
        <v>4</v>
      </c>
      <c r="S1739" s="236" t="s">
        <v>4</v>
      </c>
      <c r="T1739" s="236" t="s">
        <v>4</v>
      </c>
      <c r="U1739" s="236" t="s">
        <v>4</v>
      </c>
      <c r="V1739" s="236" t="s">
        <v>4</v>
      </c>
      <c r="W1739" s="236" t="s">
        <v>4</v>
      </c>
      <c r="X1739" s="291">
        <v>103.57909658300146</v>
      </c>
      <c r="Y1739" s="236">
        <v>103.5791</v>
      </c>
    </row>
    <row r="1740" spans="1:25">
      <c r="A1740" s="32" t="s">
        <v>23</v>
      </c>
      <c r="B1740" s="32" t="s">
        <v>32</v>
      </c>
      <c r="C1740" s="328" t="s">
        <v>1943</v>
      </c>
      <c r="D1740" s="235">
        <v>5.6568500000000004</v>
      </c>
      <c r="E1740" s="48" t="s">
        <v>1942</v>
      </c>
      <c r="F1740" s="48" t="s">
        <v>1930</v>
      </c>
      <c r="G1740" s="48" t="s">
        <v>1929</v>
      </c>
      <c r="H1740" s="48" t="s">
        <v>1927</v>
      </c>
      <c r="I1740" s="48" t="s">
        <v>1768</v>
      </c>
      <c r="J1740" s="236">
        <v>88.771913123094194</v>
      </c>
      <c r="K1740" s="236">
        <v>88.771910000000005</v>
      </c>
      <c r="L1740" s="236" t="s">
        <v>4</v>
      </c>
      <c r="M1740" s="236" t="s">
        <v>4</v>
      </c>
      <c r="N1740" s="236" t="s">
        <v>4</v>
      </c>
      <c r="O1740" s="236" t="s">
        <v>4</v>
      </c>
      <c r="P1740" s="236" t="s">
        <v>4</v>
      </c>
      <c r="Q1740" s="236" t="s">
        <v>4</v>
      </c>
      <c r="R1740" s="236" t="s">
        <v>4</v>
      </c>
      <c r="S1740" s="236" t="s">
        <v>4</v>
      </c>
      <c r="T1740" s="236" t="s">
        <v>4</v>
      </c>
      <c r="U1740" s="236" t="s">
        <v>4</v>
      </c>
      <c r="V1740" s="236" t="s">
        <v>4</v>
      </c>
      <c r="W1740" s="236" t="s">
        <v>4</v>
      </c>
      <c r="X1740" s="291">
        <v>88.771913123094194</v>
      </c>
      <c r="Y1740" s="236">
        <v>88.771910000000005</v>
      </c>
    </row>
    <row r="1741" spans="1:25">
      <c r="A1741" s="32" t="s">
        <v>23</v>
      </c>
      <c r="B1741" s="32" t="s">
        <v>32</v>
      </c>
      <c r="C1741" s="328" t="s">
        <v>1944</v>
      </c>
      <c r="D1741" s="235">
        <v>5.6568500000000004</v>
      </c>
      <c r="E1741" s="48" t="s">
        <v>1942</v>
      </c>
      <c r="F1741" s="48" t="s">
        <v>1930</v>
      </c>
      <c r="G1741" s="48" t="s">
        <v>1929</v>
      </c>
      <c r="H1741" s="48" t="s">
        <v>1927</v>
      </c>
      <c r="I1741" s="48" t="s">
        <v>1768</v>
      </c>
      <c r="J1741" s="236">
        <v>120.85612297297295</v>
      </c>
      <c r="K1741" s="236">
        <v>120.85612</v>
      </c>
      <c r="L1741" s="236" t="s">
        <v>4</v>
      </c>
      <c r="M1741" s="236" t="s">
        <v>4</v>
      </c>
      <c r="N1741" s="236" t="s">
        <v>4</v>
      </c>
      <c r="O1741" s="236" t="s">
        <v>4</v>
      </c>
      <c r="P1741" s="236" t="s">
        <v>4</v>
      </c>
      <c r="Q1741" s="236" t="s">
        <v>4</v>
      </c>
      <c r="R1741" s="236" t="s">
        <v>4</v>
      </c>
      <c r="S1741" s="236" t="s">
        <v>4</v>
      </c>
      <c r="T1741" s="236" t="s">
        <v>4</v>
      </c>
      <c r="U1741" s="236" t="s">
        <v>4</v>
      </c>
      <c r="V1741" s="236" t="s">
        <v>4</v>
      </c>
      <c r="W1741" s="236" t="s">
        <v>4</v>
      </c>
      <c r="X1741" s="291">
        <v>120.85612297297295</v>
      </c>
      <c r="Y1741" s="236">
        <v>120.85612</v>
      </c>
    </row>
    <row r="1742" spans="1:25">
      <c r="A1742" s="32" t="s">
        <v>19</v>
      </c>
      <c r="B1742" s="32" t="s">
        <v>32</v>
      </c>
      <c r="C1742" s="328" t="s">
        <v>1945</v>
      </c>
      <c r="D1742" s="235">
        <v>4</v>
      </c>
      <c r="E1742" s="48" t="s">
        <v>1945</v>
      </c>
      <c r="F1742" s="48" t="s">
        <v>1930</v>
      </c>
      <c r="G1742" s="48" t="s">
        <v>1929</v>
      </c>
      <c r="H1742" s="48" t="s">
        <v>1927</v>
      </c>
      <c r="I1742" s="48" t="s">
        <v>1768</v>
      </c>
      <c r="J1742" s="236" t="s">
        <v>4</v>
      </c>
      <c r="K1742" s="236" t="s">
        <v>4</v>
      </c>
      <c r="L1742" s="236">
        <v>100</v>
      </c>
      <c r="M1742" s="236">
        <v>100</v>
      </c>
      <c r="N1742" s="236" t="s">
        <v>4</v>
      </c>
      <c r="O1742" s="236" t="s">
        <v>4</v>
      </c>
      <c r="P1742" s="236" t="s">
        <v>4</v>
      </c>
      <c r="Q1742" s="236" t="s">
        <v>4</v>
      </c>
      <c r="R1742" s="236" t="s">
        <v>4</v>
      </c>
      <c r="S1742" s="236" t="s">
        <v>4</v>
      </c>
      <c r="T1742" s="236" t="s">
        <v>4</v>
      </c>
      <c r="U1742" s="236" t="s">
        <v>4</v>
      </c>
      <c r="V1742" s="236" t="s">
        <v>4</v>
      </c>
      <c r="W1742" s="236" t="s">
        <v>4</v>
      </c>
      <c r="X1742" s="291">
        <v>100</v>
      </c>
      <c r="Y1742" s="236">
        <v>100</v>
      </c>
    </row>
    <row r="1743" spans="1:25">
      <c r="A1743" s="32" t="s">
        <v>23</v>
      </c>
      <c r="B1743" s="32" t="s">
        <v>32</v>
      </c>
      <c r="C1743" s="328" t="s">
        <v>1946</v>
      </c>
      <c r="D1743" s="235">
        <v>4</v>
      </c>
      <c r="E1743" s="48" t="s">
        <v>1945</v>
      </c>
      <c r="F1743" s="48" t="s">
        <v>1930</v>
      </c>
      <c r="G1743" s="48" t="s">
        <v>1929</v>
      </c>
      <c r="H1743" s="48" t="s">
        <v>1927</v>
      </c>
      <c r="I1743" s="48" t="s">
        <v>1768</v>
      </c>
      <c r="J1743" s="236">
        <v>100</v>
      </c>
      <c r="K1743" s="236">
        <v>100</v>
      </c>
      <c r="L1743" s="236" t="s">
        <v>4</v>
      </c>
      <c r="M1743" s="236" t="s">
        <v>4</v>
      </c>
      <c r="N1743" s="236" t="s">
        <v>4</v>
      </c>
      <c r="O1743" s="236" t="s">
        <v>4</v>
      </c>
      <c r="P1743" s="236" t="s">
        <v>4</v>
      </c>
      <c r="Q1743" s="236" t="s">
        <v>4</v>
      </c>
      <c r="R1743" s="236" t="s">
        <v>4</v>
      </c>
      <c r="S1743" s="236" t="s">
        <v>4</v>
      </c>
      <c r="T1743" s="236" t="s">
        <v>4</v>
      </c>
      <c r="U1743" s="236" t="s">
        <v>4</v>
      </c>
      <c r="V1743" s="236" t="s">
        <v>4</v>
      </c>
      <c r="W1743" s="236" t="s">
        <v>4</v>
      </c>
      <c r="X1743" s="291">
        <v>100</v>
      </c>
      <c r="Y1743" s="236">
        <v>100</v>
      </c>
    </row>
    <row r="1744" spans="1:25">
      <c r="A1744" s="32" t="s">
        <v>10</v>
      </c>
      <c r="B1744" s="32" t="s">
        <v>4</v>
      </c>
      <c r="C1744" s="328" t="s">
        <v>1947</v>
      </c>
      <c r="D1744" s="235">
        <v>6</v>
      </c>
      <c r="E1744" s="48" t="s">
        <v>4</v>
      </c>
      <c r="F1744" s="48" t="s">
        <v>4</v>
      </c>
      <c r="G1744" s="48" t="s">
        <v>4</v>
      </c>
      <c r="H1744" s="48" t="s">
        <v>1947</v>
      </c>
      <c r="I1744" s="48" t="s">
        <v>1768</v>
      </c>
      <c r="J1744" s="236" t="s">
        <v>4</v>
      </c>
      <c r="K1744" s="236" t="s">
        <v>4</v>
      </c>
      <c r="L1744" s="236" t="s">
        <v>4</v>
      </c>
      <c r="M1744" s="236" t="s">
        <v>4</v>
      </c>
      <c r="N1744" s="236" t="s">
        <v>4</v>
      </c>
      <c r="O1744" s="236" t="s">
        <v>4</v>
      </c>
      <c r="P1744" s="236" t="s">
        <v>4</v>
      </c>
      <c r="Q1744" s="236" t="s">
        <v>4</v>
      </c>
      <c r="R1744" s="236">
        <v>138.27659705329992</v>
      </c>
      <c r="S1744" s="236">
        <v>138.2766</v>
      </c>
      <c r="T1744" s="236" t="s">
        <v>4</v>
      </c>
      <c r="U1744" s="236" t="s">
        <v>4</v>
      </c>
      <c r="V1744" s="236" t="s">
        <v>4</v>
      </c>
      <c r="W1744" s="236" t="s">
        <v>4</v>
      </c>
      <c r="X1744" s="291">
        <v>138.27659705329992</v>
      </c>
      <c r="Y1744" s="236">
        <v>138.2766</v>
      </c>
    </row>
    <row r="1745" spans="1:25">
      <c r="A1745" s="32" t="s">
        <v>13</v>
      </c>
      <c r="B1745" s="32" t="s">
        <v>4</v>
      </c>
      <c r="C1745" s="328" t="s">
        <v>1949</v>
      </c>
      <c r="D1745" s="235">
        <v>6</v>
      </c>
      <c r="E1745" s="48" t="s">
        <v>4</v>
      </c>
      <c r="F1745" s="48" t="s">
        <v>4</v>
      </c>
      <c r="G1745" s="48" t="s">
        <v>1949</v>
      </c>
      <c r="H1745" s="48" t="s">
        <v>1947</v>
      </c>
      <c r="I1745" s="48" t="s">
        <v>1768</v>
      </c>
      <c r="J1745" s="236" t="s">
        <v>4</v>
      </c>
      <c r="K1745" s="236" t="s">
        <v>4</v>
      </c>
      <c r="L1745" s="236" t="s">
        <v>4</v>
      </c>
      <c r="M1745" s="236" t="s">
        <v>4</v>
      </c>
      <c r="N1745" s="236" t="s">
        <v>4</v>
      </c>
      <c r="O1745" s="236" t="s">
        <v>4</v>
      </c>
      <c r="P1745" s="236">
        <v>138.27659705329992</v>
      </c>
      <c r="Q1745" s="236">
        <v>138.2766</v>
      </c>
      <c r="R1745" s="236" t="s">
        <v>4</v>
      </c>
      <c r="S1745" s="236" t="s">
        <v>4</v>
      </c>
      <c r="T1745" s="236" t="s">
        <v>4</v>
      </c>
      <c r="U1745" s="236" t="s">
        <v>4</v>
      </c>
      <c r="V1745" s="236" t="s">
        <v>4</v>
      </c>
      <c r="W1745" s="236" t="s">
        <v>4</v>
      </c>
      <c r="X1745" s="291">
        <v>138.27659705329992</v>
      </c>
      <c r="Y1745" s="236">
        <v>138.2766</v>
      </c>
    </row>
    <row r="1746" spans="1:25">
      <c r="A1746" s="32" t="s">
        <v>16</v>
      </c>
      <c r="B1746" s="32" t="s">
        <v>4</v>
      </c>
      <c r="C1746" s="328" t="s">
        <v>1950</v>
      </c>
      <c r="D1746" s="235">
        <v>6</v>
      </c>
      <c r="E1746" s="48" t="s">
        <v>4</v>
      </c>
      <c r="F1746" s="48" t="s">
        <v>1950</v>
      </c>
      <c r="G1746" s="48" t="s">
        <v>1949</v>
      </c>
      <c r="H1746" s="48" t="s">
        <v>1947</v>
      </c>
      <c r="I1746" s="48" t="s">
        <v>1768</v>
      </c>
      <c r="J1746" s="236" t="s">
        <v>4</v>
      </c>
      <c r="K1746" s="236" t="s">
        <v>4</v>
      </c>
      <c r="L1746" s="236" t="s">
        <v>4</v>
      </c>
      <c r="M1746" s="236" t="s">
        <v>4</v>
      </c>
      <c r="N1746" s="236">
        <v>138.27659705329992</v>
      </c>
      <c r="O1746" s="236">
        <v>138.2766</v>
      </c>
      <c r="P1746" s="236" t="s">
        <v>4</v>
      </c>
      <c r="Q1746" s="236" t="s">
        <v>4</v>
      </c>
      <c r="R1746" s="236" t="s">
        <v>4</v>
      </c>
      <c r="S1746" s="236" t="s">
        <v>4</v>
      </c>
      <c r="T1746" s="236" t="s">
        <v>4</v>
      </c>
      <c r="U1746" s="236" t="s">
        <v>4</v>
      </c>
      <c r="V1746" s="236" t="s">
        <v>4</v>
      </c>
      <c r="W1746" s="236" t="s">
        <v>4</v>
      </c>
      <c r="X1746" s="291">
        <v>138.27659705329992</v>
      </c>
      <c r="Y1746" s="236">
        <v>138.2766</v>
      </c>
    </row>
    <row r="1747" spans="1:25">
      <c r="A1747" s="32" t="s">
        <v>19</v>
      </c>
      <c r="B1747" s="32" t="s">
        <v>32</v>
      </c>
      <c r="C1747" s="328" t="s">
        <v>1951</v>
      </c>
      <c r="D1747" s="235">
        <v>6</v>
      </c>
      <c r="E1747" s="48" t="s">
        <v>1951</v>
      </c>
      <c r="F1747" s="48" t="s">
        <v>1950</v>
      </c>
      <c r="G1747" s="48" t="s">
        <v>1949</v>
      </c>
      <c r="H1747" s="48" t="s">
        <v>1947</v>
      </c>
      <c r="I1747" s="48" t="s">
        <v>1768</v>
      </c>
      <c r="J1747" s="236" t="s">
        <v>4</v>
      </c>
      <c r="K1747" s="236" t="s">
        <v>4</v>
      </c>
      <c r="L1747" s="236">
        <v>138.27659705329992</v>
      </c>
      <c r="M1747" s="236">
        <v>138.2766</v>
      </c>
      <c r="N1747" s="236" t="s">
        <v>4</v>
      </c>
      <c r="O1747" s="236" t="s">
        <v>4</v>
      </c>
      <c r="P1747" s="236" t="s">
        <v>4</v>
      </c>
      <c r="Q1747" s="236" t="s">
        <v>4</v>
      </c>
      <c r="R1747" s="236" t="s">
        <v>4</v>
      </c>
      <c r="S1747" s="236" t="s">
        <v>4</v>
      </c>
      <c r="T1747" s="236" t="s">
        <v>4</v>
      </c>
      <c r="U1747" s="236" t="s">
        <v>4</v>
      </c>
      <c r="V1747" s="236" t="s">
        <v>4</v>
      </c>
      <c r="W1747" s="236" t="s">
        <v>4</v>
      </c>
      <c r="X1747" s="291">
        <v>138.27659705329992</v>
      </c>
      <c r="Y1747" s="236">
        <v>138.2766</v>
      </c>
    </row>
    <row r="1748" spans="1:25">
      <c r="A1748" s="32" t="s">
        <v>23</v>
      </c>
      <c r="B1748" s="32" t="s">
        <v>32</v>
      </c>
      <c r="C1748" s="328" t="s">
        <v>1952</v>
      </c>
      <c r="D1748" s="235">
        <v>2.4494899999999999</v>
      </c>
      <c r="E1748" s="48" t="s">
        <v>1951</v>
      </c>
      <c r="F1748" s="48" t="s">
        <v>1950</v>
      </c>
      <c r="G1748" s="48" t="s">
        <v>1949</v>
      </c>
      <c r="H1748" s="48" t="s">
        <v>1947</v>
      </c>
      <c r="I1748" s="48" t="s">
        <v>1768</v>
      </c>
      <c r="J1748" s="236">
        <v>130.51410071856287</v>
      </c>
      <c r="K1748" s="236">
        <v>130.51410000000001</v>
      </c>
      <c r="L1748" s="236" t="s">
        <v>4</v>
      </c>
      <c r="M1748" s="236" t="s">
        <v>4</v>
      </c>
      <c r="N1748" s="236" t="s">
        <v>4</v>
      </c>
      <c r="O1748" s="236" t="s">
        <v>4</v>
      </c>
      <c r="P1748" s="236" t="s">
        <v>4</v>
      </c>
      <c r="Q1748" s="236" t="s">
        <v>4</v>
      </c>
      <c r="R1748" s="236" t="s">
        <v>4</v>
      </c>
      <c r="S1748" s="236" t="s">
        <v>4</v>
      </c>
      <c r="T1748" s="236" t="s">
        <v>4</v>
      </c>
      <c r="U1748" s="236" t="s">
        <v>4</v>
      </c>
      <c r="V1748" s="236" t="s">
        <v>4</v>
      </c>
      <c r="W1748" s="236" t="s">
        <v>4</v>
      </c>
      <c r="X1748" s="291">
        <v>130.51410071856287</v>
      </c>
      <c r="Y1748" s="236">
        <v>130.51410000000001</v>
      </c>
    </row>
    <row r="1749" spans="1:25">
      <c r="A1749" s="32" t="s">
        <v>23</v>
      </c>
      <c r="B1749" s="32" t="s">
        <v>32</v>
      </c>
      <c r="C1749" s="328" t="s">
        <v>1953</v>
      </c>
      <c r="D1749" s="235">
        <v>2.4494899999999999</v>
      </c>
      <c r="E1749" s="48" t="s">
        <v>1951</v>
      </c>
      <c r="F1749" s="48" t="s">
        <v>1950</v>
      </c>
      <c r="G1749" s="48" t="s">
        <v>1949</v>
      </c>
      <c r="H1749" s="48" t="s">
        <v>1947</v>
      </c>
      <c r="I1749" s="48" t="s">
        <v>1768</v>
      </c>
      <c r="J1749" s="236">
        <v>146.50077798008533</v>
      </c>
      <c r="K1749" s="236">
        <v>146.50077999999999</v>
      </c>
      <c r="L1749" s="236" t="s">
        <v>4</v>
      </c>
      <c r="M1749" s="236" t="s">
        <v>4</v>
      </c>
      <c r="N1749" s="236" t="s">
        <v>4</v>
      </c>
      <c r="O1749" s="236" t="s">
        <v>4</v>
      </c>
      <c r="P1749" s="236" t="s">
        <v>4</v>
      </c>
      <c r="Q1749" s="236" t="s">
        <v>4</v>
      </c>
      <c r="R1749" s="236" t="s">
        <v>4</v>
      </c>
      <c r="S1749" s="236" t="s">
        <v>4</v>
      </c>
      <c r="T1749" s="236" t="s">
        <v>4</v>
      </c>
      <c r="U1749" s="236" t="s">
        <v>4</v>
      </c>
      <c r="V1749" s="236" t="s">
        <v>4</v>
      </c>
      <c r="W1749" s="236" t="s">
        <v>4</v>
      </c>
      <c r="X1749" s="291">
        <v>146.50077798008533</v>
      </c>
      <c r="Y1749" s="236">
        <v>146.50077999999999</v>
      </c>
    </row>
  </sheetData>
  <autoFilter ref="A1:Y1749" xr:uid="{554953A1-52DC-4B91-AD6E-4C941F381F37}"/>
  <pageMargins left="0.7" right="0.7" top="0.75" bottom="0.75" header="0.3" footer="0.3"/>
  <pageSetup paperSize="9" orientation="portrait" horizontalDpi="4294967293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 codeName="Sheet15">
    <pageSetUpPr fitToPage="1"/>
  </sheetPr>
  <dimension ref="A1:IS511"/>
  <sheetViews>
    <sheetView showGridLines="0" zoomScale="58" zoomScaleNormal="58" workbookViewId="0">
      <selection activeCell="I116" sqref="I116"/>
    </sheetView>
  </sheetViews>
  <sheetFormatPr defaultRowHeight="15"/>
  <cols>
    <col min="1" max="1" width="12.42578125" style="48" customWidth="1"/>
    <col min="2" max="2" width="18" style="48" customWidth="1"/>
    <col min="3" max="5" width="14.5703125" style="48" customWidth="1"/>
    <col min="6" max="18" width="28.85546875" style="48" customWidth="1"/>
    <col min="19" max="254" width="8.7109375" style="48"/>
    <col min="255" max="255" width="14.85546875" style="48" bestFit="1" customWidth="1"/>
    <col min="256" max="258" width="12.5703125" style="48" customWidth="1"/>
    <col min="259" max="259" width="14.140625" style="48" customWidth="1"/>
    <col min="260" max="271" width="21.28515625" style="48" customWidth="1"/>
    <col min="272" max="510" width="8.7109375" style="48"/>
    <col min="511" max="511" width="14.85546875" style="48" bestFit="1" customWidth="1"/>
    <col min="512" max="514" width="12.5703125" style="48" customWidth="1"/>
    <col min="515" max="515" width="14.140625" style="48" customWidth="1"/>
    <col min="516" max="527" width="21.28515625" style="48" customWidth="1"/>
    <col min="528" max="766" width="8.7109375" style="48"/>
    <col min="767" max="767" width="14.85546875" style="48" bestFit="1" customWidth="1"/>
    <col min="768" max="770" width="12.5703125" style="48" customWidth="1"/>
    <col min="771" max="771" width="14.140625" style="48" customWidth="1"/>
    <col min="772" max="783" width="21.28515625" style="48" customWidth="1"/>
    <col min="784" max="1022" width="8.7109375" style="48"/>
    <col min="1023" max="1023" width="14.85546875" style="48" bestFit="1" customWidth="1"/>
    <col min="1024" max="1026" width="12.5703125" style="48" customWidth="1"/>
    <col min="1027" max="1027" width="14.140625" style="48" customWidth="1"/>
    <col min="1028" max="1039" width="21.28515625" style="48" customWidth="1"/>
    <col min="1040" max="1278" width="8.7109375" style="48"/>
    <col min="1279" max="1279" width="14.85546875" style="48" bestFit="1" customWidth="1"/>
    <col min="1280" max="1282" width="12.5703125" style="48" customWidth="1"/>
    <col min="1283" max="1283" width="14.140625" style="48" customWidth="1"/>
    <col min="1284" max="1295" width="21.28515625" style="48" customWidth="1"/>
    <col min="1296" max="1534" width="8.7109375" style="48"/>
    <col min="1535" max="1535" width="14.85546875" style="48" bestFit="1" customWidth="1"/>
    <col min="1536" max="1538" width="12.5703125" style="48" customWidth="1"/>
    <col min="1539" max="1539" width="14.140625" style="48" customWidth="1"/>
    <col min="1540" max="1551" width="21.28515625" style="48" customWidth="1"/>
    <col min="1552" max="1790" width="8.7109375" style="48"/>
    <col min="1791" max="1791" width="14.85546875" style="48" bestFit="1" customWidth="1"/>
    <col min="1792" max="1794" width="12.5703125" style="48" customWidth="1"/>
    <col min="1795" max="1795" width="14.140625" style="48" customWidth="1"/>
    <col min="1796" max="1807" width="21.28515625" style="48" customWidth="1"/>
    <col min="1808" max="2046" width="8.7109375" style="48"/>
    <col min="2047" max="2047" width="14.85546875" style="48" bestFit="1" customWidth="1"/>
    <col min="2048" max="2050" width="12.5703125" style="48" customWidth="1"/>
    <col min="2051" max="2051" width="14.140625" style="48" customWidth="1"/>
    <col min="2052" max="2063" width="21.28515625" style="48" customWidth="1"/>
    <col min="2064" max="2302" width="8.7109375" style="48"/>
    <col min="2303" max="2303" width="14.85546875" style="48" bestFit="1" customWidth="1"/>
    <col min="2304" max="2306" width="12.5703125" style="48" customWidth="1"/>
    <col min="2307" max="2307" width="14.140625" style="48" customWidth="1"/>
    <col min="2308" max="2319" width="21.28515625" style="48" customWidth="1"/>
    <col min="2320" max="2558" width="8.7109375" style="48"/>
    <col min="2559" max="2559" width="14.85546875" style="48" bestFit="1" customWidth="1"/>
    <col min="2560" max="2562" width="12.5703125" style="48" customWidth="1"/>
    <col min="2563" max="2563" width="14.140625" style="48" customWidth="1"/>
    <col min="2564" max="2575" width="21.28515625" style="48" customWidth="1"/>
    <col min="2576" max="2814" width="8.7109375" style="48"/>
    <col min="2815" max="2815" width="14.85546875" style="48" bestFit="1" customWidth="1"/>
    <col min="2816" max="2818" width="12.5703125" style="48" customWidth="1"/>
    <col min="2819" max="2819" width="14.140625" style="48" customWidth="1"/>
    <col min="2820" max="2831" width="21.28515625" style="48" customWidth="1"/>
    <col min="2832" max="3070" width="8.7109375" style="48"/>
    <col min="3071" max="3071" width="14.85546875" style="48" bestFit="1" customWidth="1"/>
    <col min="3072" max="3074" width="12.5703125" style="48" customWidth="1"/>
    <col min="3075" max="3075" width="14.140625" style="48" customWidth="1"/>
    <col min="3076" max="3087" width="21.28515625" style="48" customWidth="1"/>
    <col min="3088" max="3326" width="8.7109375" style="48"/>
    <col min="3327" max="3327" width="14.85546875" style="48" bestFit="1" customWidth="1"/>
    <col min="3328" max="3330" width="12.5703125" style="48" customWidth="1"/>
    <col min="3331" max="3331" width="14.140625" style="48" customWidth="1"/>
    <col min="3332" max="3343" width="21.28515625" style="48" customWidth="1"/>
    <col min="3344" max="3582" width="8.7109375" style="48"/>
    <col min="3583" max="3583" width="14.85546875" style="48" bestFit="1" customWidth="1"/>
    <col min="3584" max="3586" width="12.5703125" style="48" customWidth="1"/>
    <col min="3587" max="3587" width="14.140625" style="48" customWidth="1"/>
    <col min="3588" max="3599" width="21.28515625" style="48" customWidth="1"/>
    <col min="3600" max="3838" width="8.7109375" style="48"/>
    <col min="3839" max="3839" width="14.85546875" style="48" bestFit="1" customWidth="1"/>
    <col min="3840" max="3842" width="12.5703125" style="48" customWidth="1"/>
    <col min="3843" max="3843" width="14.140625" style="48" customWidth="1"/>
    <col min="3844" max="3855" width="21.28515625" style="48" customWidth="1"/>
    <col min="3856" max="4094" width="8.7109375" style="48"/>
    <col min="4095" max="4095" width="14.85546875" style="48" bestFit="1" customWidth="1"/>
    <col min="4096" max="4098" width="12.5703125" style="48" customWidth="1"/>
    <col min="4099" max="4099" width="14.140625" style="48" customWidth="1"/>
    <col min="4100" max="4111" width="21.28515625" style="48" customWidth="1"/>
    <col min="4112" max="4350" width="8.7109375" style="48"/>
    <col min="4351" max="4351" width="14.85546875" style="48" bestFit="1" customWidth="1"/>
    <col min="4352" max="4354" width="12.5703125" style="48" customWidth="1"/>
    <col min="4355" max="4355" width="14.140625" style="48" customWidth="1"/>
    <col min="4356" max="4367" width="21.28515625" style="48" customWidth="1"/>
    <col min="4368" max="4606" width="8.7109375" style="48"/>
    <col min="4607" max="4607" width="14.85546875" style="48" bestFit="1" customWidth="1"/>
    <col min="4608" max="4610" width="12.5703125" style="48" customWidth="1"/>
    <col min="4611" max="4611" width="14.140625" style="48" customWidth="1"/>
    <col min="4612" max="4623" width="21.28515625" style="48" customWidth="1"/>
    <col min="4624" max="4862" width="8.7109375" style="48"/>
    <col min="4863" max="4863" width="14.85546875" style="48" bestFit="1" customWidth="1"/>
    <col min="4864" max="4866" width="12.5703125" style="48" customWidth="1"/>
    <col min="4867" max="4867" width="14.140625" style="48" customWidth="1"/>
    <col min="4868" max="4879" width="21.28515625" style="48" customWidth="1"/>
    <col min="4880" max="5118" width="8.7109375" style="48"/>
    <col min="5119" max="5119" width="14.85546875" style="48" bestFit="1" customWidth="1"/>
    <col min="5120" max="5122" width="12.5703125" style="48" customWidth="1"/>
    <col min="5123" max="5123" width="14.140625" style="48" customWidth="1"/>
    <col min="5124" max="5135" width="21.28515625" style="48" customWidth="1"/>
    <col min="5136" max="5374" width="8.7109375" style="48"/>
    <col min="5375" max="5375" width="14.85546875" style="48" bestFit="1" customWidth="1"/>
    <col min="5376" max="5378" width="12.5703125" style="48" customWidth="1"/>
    <col min="5379" max="5379" width="14.140625" style="48" customWidth="1"/>
    <col min="5380" max="5391" width="21.28515625" style="48" customWidth="1"/>
    <col min="5392" max="5630" width="8.7109375" style="48"/>
    <col min="5631" max="5631" width="14.85546875" style="48" bestFit="1" customWidth="1"/>
    <col min="5632" max="5634" width="12.5703125" style="48" customWidth="1"/>
    <col min="5635" max="5635" width="14.140625" style="48" customWidth="1"/>
    <col min="5636" max="5647" width="21.28515625" style="48" customWidth="1"/>
    <col min="5648" max="5886" width="8.7109375" style="48"/>
    <col min="5887" max="5887" width="14.85546875" style="48" bestFit="1" customWidth="1"/>
    <col min="5888" max="5890" width="12.5703125" style="48" customWidth="1"/>
    <col min="5891" max="5891" width="14.140625" style="48" customWidth="1"/>
    <col min="5892" max="5903" width="21.28515625" style="48" customWidth="1"/>
    <col min="5904" max="6142" width="8.7109375" style="48"/>
    <col min="6143" max="6143" width="14.85546875" style="48" bestFit="1" customWidth="1"/>
    <col min="6144" max="6146" width="12.5703125" style="48" customWidth="1"/>
    <col min="6147" max="6147" width="14.140625" style="48" customWidth="1"/>
    <col min="6148" max="6159" width="21.28515625" style="48" customWidth="1"/>
    <col min="6160" max="6398" width="8.7109375" style="48"/>
    <col min="6399" max="6399" width="14.85546875" style="48" bestFit="1" customWidth="1"/>
    <col min="6400" max="6402" width="12.5703125" style="48" customWidth="1"/>
    <col min="6403" max="6403" width="14.140625" style="48" customWidth="1"/>
    <col min="6404" max="6415" width="21.28515625" style="48" customWidth="1"/>
    <col min="6416" max="6654" width="8.7109375" style="48"/>
    <col min="6655" max="6655" width="14.85546875" style="48" bestFit="1" customWidth="1"/>
    <col min="6656" max="6658" width="12.5703125" style="48" customWidth="1"/>
    <col min="6659" max="6659" width="14.140625" style="48" customWidth="1"/>
    <col min="6660" max="6671" width="21.28515625" style="48" customWidth="1"/>
    <col min="6672" max="6910" width="8.7109375" style="48"/>
    <col min="6911" max="6911" width="14.85546875" style="48" bestFit="1" customWidth="1"/>
    <col min="6912" max="6914" width="12.5703125" style="48" customWidth="1"/>
    <col min="6915" max="6915" width="14.140625" style="48" customWidth="1"/>
    <col min="6916" max="6927" width="21.28515625" style="48" customWidth="1"/>
    <col min="6928" max="7166" width="8.7109375" style="48"/>
    <col min="7167" max="7167" width="14.85546875" style="48" bestFit="1" customWidth="1"/>
    <col min="7168" max="7170" width="12.5703125" style="48" customWidth="1"/>
    <col min="7171" max="7171" width="14.140625" style="48" customWidth="1"/>
    <col min="7172" max="7183" width="21.28515625" style="48" customWidth="1"/>
    <col min="7184" max="7422" width="8.7109375" style="48"/>
    <col min="7423" max="7423" width="14.85546875" style="48" bestFit="1" customWidth="1"/>
    <col min="7424" max="7426" width="12.5703125" style="48" customWidth="1"/>
    <col min="7427" max="7427" width="14.140625" style="48" customWidth="1"/>
    <col min="7428" max="7439" width="21.28515625" style="48" customWidth="1"/>
    <col min="7440" max="7678" width="8.7109375" style="48"/>
    <col min="7679" max="7679" width="14.85546875" style="48" bestFit="1" customWidth="1"/>
    <col min="7680" max="7682" width="12.5703125" style="48" customWidth="1"/>
    <col min="7683" max="7683" width="14.140625" style="48" customWidth="1"/>
    <col min="7684" max="7695" width="21.28515625" style="48" customWidth="1"/>
    <col min="7696" max="7934" width="8.7109375" style="48"/>
    <col min="7935" max="7935" width="14.85546875" style="48" bestFit="1" customWidth="1"/>
    <col min="7936" max="7938" width="12.5703125" style="48" customWidth="1"/>
    <col min="7939" max="7939" width="14.140625" style="48" customWidth="1"/>
    <col min="7940" max="7951" width="21.28515625" style="48" customWidth="1"/>
    <col min="7952" max="8190" width="8.7109375" style="48"/>
    <col min="8191" max="8191" width="14.85546875" style="48" bestFit="1" customWidth="1"/>
    <col min="8192" max="8194" width="12.5703125" style="48" customWidth="1"/>
    <col min="8195" max="8195" width="14.140625" style="48" customWidth="1"/>
    <col min="8196" max="8207" width="21.28515625" style="48" customWidth="1"/>
    <col min="8208" max="8446" width="8.7109375" style="48"/>
    <col min="8447" max="8447" width="14.85546875" style="48" bestFit="1" customWidth="1"/>
    <col min="8448" max="8450" width="12.5703125" style="48" customWidth="1"/>
    <col min="8451" max="8451" width="14.140625" style="48" customWidth="1"/>
    <col min="8452" max="8463" width="21.28515625" style="48" customWidth="1"/>
    <col min="8464" max="8702" width="8.7109375" style="48"/>
    <col min="8703" max="8703" width="14.85546875" style="48" bestFit="1" customWidth="1"/>
    <col min="8704" max="8706" width="12.5703125" style="48" customWidth="1"/>
    <col min="8707" max="8707" width="14.140625" style="48" customWidth="1"/>
    <col min="8708" max="8719" width="21.28515625" style="48" customWidth="1"/>
    <col min="8720" max="8958" width="8.7109375" style="48"/>
    <col min="8959" max="8959" width="14.85546875" style="48" bestFit="1" customWidth="1"/>
    <col min="8960" max="8962" width="12.5703125" style="48" customWidth="1"/>
    <col min="8963" max="8963" width="14.140625" style="48" customWidth="1"/>
    <col min="8964" max="8975" width="21.28515625" style="48" customWidth="1"/>
    <col min="8976" max="9214" width="8.7109375" style="48"/>
    <col min="9215" max="9215" width="14.85546875" style="48" bestFit="1" customWidth="1"/>
    <col min="9216" max="9218" width="12.5703125" style="48" customWidth="1"/>
    <col min="9219" max="9219" width="14.140625" style="48" customWidth="1"/>
    <col min="9220" max="9231" width="21.28515625" style="48" customWidth="1"/>
    <col min="9232" max="9470" width="8.7109375" style="48"/>
    <col min="9471" max="9471" width="14.85546875" style="48" bestFit="1" customWidth="1"/>
    <col min="9472" max="9474" width="12.5703125" style="48" customWidth="1"/>
    <col min="9475" max="9475" width="14.140625" style="48" customWidth="1"/>
    <col min="9476" max="9487" width="21.28515625" style="48" customWidth="1"/>
    <col min="9488" max="9726" width="8.7109375" style="48"/>
    <col min="9727" max="9727" width="14.85546875" style="48" bestFit="1" customWidth="1"/>
    <col min="9728" max="9730" width="12.5703125" style="48" customWidth="1"/>
    <col min="9731" max="9731" width="14.140625" style="48" customWidth="1"/>
    <col min="9732" max="9743" width="21.28515625" style="48" customWidth="1"/>
    <col min="9744" max="9982" width="8.7109375" style="48"/>
    <col min="9983" max="9983" width="14.85546875" style="48" bestFit="1" customWidth="1"/>
    <col min="9984" max="9986" width="12.5703125" style="48" customWidth="1"/>
    <col min="9987" max="9987" width="14.140625" style="48" customWidth="1"/>
    <col min="9988" max="9999" width="21.28515625" style="48" customWidth="1"/>
    <col min="10000" max="10238" width="8.7109375" style="48"/>
    <col min="10239" max="10239" width="14.85546875" style="48" bestFit="1" customWidth="1"/>
    <col min="10240" max="10242" width="12.5703125" style="48" customWidth="1"/>
    <col min="10243" max="10243" width="14.140625" style="48" customWidth="1"/>
    <col min="10244" max="10255" width="21.28515625" style="48" customWidth="1"/>
    <col min="10256" max="10494" width="8.7109375" style="48"/>
    <col min="10495" max="10495" width="14.85546875" style="48" bestFit="1" customWidth="1"/>
    <col min="10496" max="10498" width="12.5703125" style="48" customWidth="1"/>
    <col min="10499" max="10499" width="14.140625" style="48" customWidth="1"/>
    <col min="10500" max="10511" width="21.28515625" style="48" customWidth="1"/>
    <col min="10512" max="10750" width="8.7109375" style="48"/>
    <col min="10751" max="10751" width="14.85546875" style="48" bestFit="1" customWidth="1"/>
    <col min="10752" max="10754" width="12.5703125" style="48" customWidth="1"/>
    <col min="10755" max="10755" width="14.140625" style="48" customWidth="1"/>
    <col min="10756" max="10767" width="21.28515625" style="48" customWidth="1"/>
    <col min="10768" max="11006" width="8.7109375" style="48"/>
    <col min="11007" max="11007" width="14.85546875" style="48" bestFit="1" customWidth="1"/>
    <col min="11008" max="11010" width="12.5703125" style="48" customWidth="1"/>
    <col min="11011" max="11011" width="14.140625" style="48" customWidth="1"/>
    <col min="11012" max="11023" width="21.28515625" style="48" customWidth="1"/>
    <col min="11024" max="11262" width="8.7109375" style="48"/>
    <col min="11263" max="11263" width="14.85546875" style="48" bestFit="1" customWidth="1"/>
    <col min="11264" max="11266" width="12.5703125" style="48" customWidth="1"/>
    <col min="11267" max="11267" width="14.140625" style="48" customWidth="1"/>
    <col min="11268" max="11279" width="21.28515625" style="48" customWidth="1"/>
    <col min="11280" max="11518" width="8.7109375" style="48"/>
    <col min="11519" max="11519" width="14.85546875" style="48" bestFit="1" customWidth="1"/>
    <col min="11520" max="11522" width="12.5703125" style="48" customWidth="1"/>
    <col min="11523" max="11523" width="14.140625" style="48" customWidth="1"/>
    <col min="11524" max="11535" width="21.28515625" style="48" customWidth="1"/>
    <col min="11536" max="11774" width="8.7109375" style="48"/>
    <col min="11775" max="11775" width="14.85546875" style="48" bestFit="1" customWidth="1"/>
    <col min="11776" max="11778" width="12.5703125" style="48" customWidth="1"/>
    <col min="11779" max="11779" width="14.140625" style="48" customWidth="1"/>
    <col min="11780" max="11791" width="21.28515625" style="48" customWidth="1"/>
    <col min="11792" max="12030" width="8.7109375" style="48"/>
    <col min="12031" max="12031" width="14.85546875" style="48" bestFit="1" customWidth="1"/>
    <col min="12032" max="12034" width="12.5703125" style="48" customWidth="1"/>
    <col min="12035" max="12035" width="14.140625" style="48" customWidth="1"/>
    <col min="12036" max="12047" width="21.28515625" style="48" customWidth="1"/>
    <col min="12048" max="12286" width="8.7109375" style="48"/>
    <col min="12287" max="12287" width="14.85546875" style="48" bestFit="1" customWidth="1"/>
    <col min="12288" max="12290" width="12.5703125" style="48" customWidth="1"/>
    <col min="12291" max="12291" width="14.140625" style="48" customWidth="1"/>
    <col min="12292" max="12303" width="21.28515625" style="48" customWidth="1"/>
    <col min="12304" max="12542" width="8.7109375" style="48"/>
    <col min="12543" max="12543" width="14.85546875" style="48" bestFit="1" customWidth="1"/>
    <col min="12544" max="12546" width="12.5703125" style="48" customWidth="1"/>
    <col min="12547" max="12547" width="14.140625" style="48" customWidth="1"/>
    <col min="12548" max="12559" width="21.28515625" style="48" customWidth="1"/>
    <col min="12560" max="12798" width="8.7109375" style="48"/>
    <col min="12799" max="12799" width="14.85546875" style="48" bestFit="1" customWidth="1"/>
    <col min="12800" max="12802" width="12.5703125" style="48" customWidth="1"/>
    <col min="12803" max="12803" width="14.140625" style="48" customWidth="1"/>
    <col min="12804" max="12815" width="21.28515625" style="48" customWidth="1"/>
    <col min="12816" max="13054" width="8.7109375" style="48"/>
    <col min="13055" max="13055" width="14.85546875" style="48" bestFit="1" customWidth="1"/>
    <col min="13056" max="13058" width="12.5703125" style="48" customWidth="1"/>
    <col min="13059" max="13059" width="14.140625" style="48" customWidth="1"/>
    <col min="13060" max="13071" width="21.28515625" style="48" customWidth="1"/>
    <col min="13072" max="13310" width="8.7109375" style="48"/>
    <col min="13311" max="13311" width="14.85546875" style="48" bestFit="1" customWidth="1"/>
    <col min="13312" max="13314" width="12.5703125" style="48" customWidth="1"/>
    <col min="13315" max="13315" width="14.140625" style="48" customWidth="1"/>
    <col min="13316" max="13327" width="21.28515625" style="48" customWidth="1"/>
    <col min="13328" max="13566" width="8.7109375" style="48"/>
    <col min="13567" max="13567" width="14.85546875" style="48" bestFit="1" customWidth="1"/>
    <col min="13568" max="13570" width="12.5703125" style="48" customWidth="1"/>
    <col min="13571" max="13571" width="14.140625" style="48" customWidth="1"/>
    <col min="13572" max="13583" width="21.28515625" style="48" customWidth="1"/>
    <col min="13584" max="13822" width="8.7109375" style="48"/>
    <col min="13823" max="13823" width="14.85546875" style="48" bestFit="1" customWidth="1"/>
    <col min="13824" max="13826" width="12.5703125" style="48" customWidth="1"/>
    <col min="13827" max="13827" width="14.140625" style="48" customWidth="1"/>
    <col min="13828" max="13839" width="21.28515625" style="48" customWidth="1"/>
    <col min="13840" max="14078" width="8.7109375" style="48"/>
    <col min="14079" max="14079" width="14.85546875" style="48" bestFit="1" customWidth="1"/>
    <col min="14080" max="14082" width="12.5703125" style="48" customWidth="1"/>
    <col min="14083" max="14083" width="14.140625" style="48" customWidth="1"/>
    <col min="14084" max="14095" width="21.28515625" style="48" customWidth="1"/>
    <col min="14096" max="14334" width="8.7109375" style="48"/>
    <col min="14335" max="14335" width="14.85546875" style="48" bestFit="1" customWidth="1"/>
    <col min="14336" max="14338" width="12.5703125" style="48" customWidth="1"/>
    <col min="14339" max="14339" width="14.140625" style="48" customWidth="1"/>
    <col min="14340" max="14351" width="21.28515625" style="48" customWidth="1"/>
    <col min="14352" max="14590" width="8.7109375" style="48"/>
    <col min="14591" max="14591" width="14.85546875" style="48" bestFit="1" customWidth="1"/>
    <col min="14592" max="14594" width="12.5703125" style="48" customWidth="1"/>
    <col min="14595" max="14595" width="14.140625" style="48" customWidth="1"/>
    <col min="14596" max="14607" width="21.28515625" style="48" customWidth="1"/>
    <col min="14608" max="14846" width="8.7109375" style="48"/>
    <col min="14847" max="14847" width="14.85546875" style="48" bestFit="1" customWidth="1"/>
    <col min="14848" max="14850" width="12.5703125" style="48" customWidth="1"/>
    <col min="14851" max="14851" width="14.140625" style="48" customWidth="1"/>
    <col min="14852" max="14863" width="21.28515625" style="48" customWidth="1"/>
    <col min="14864" max="15102" width="8.7109375" style="48"/>
    <col min="15103" max="15103" width="14.85546875" style="48" bestFit="1" customWidth="1"/>
    <col min="15104" max="15106" width="12.5703125" style="48" customWidth="1"/>
    <col min="15107" max="15107" width="14.140625" style="48" customWidth="1"/>
    <col min="15108" max="15119" width="21.28515625" style="48" customWidth="1"/>
    <col min="15120" max="15358" width="8.7109375" style="48"/>
    <col min="15359" max="15359" width="14.85546875" style="48" bestFit="1" customWidth="1"/>
    <col min="15360" max="15362" width="12.5703125" style="48" customWidth="1"/>
    <col min="15363" max="15363" width="14.140625" style="48" customWidth="1"/>
    <col min="15364" max="15375" width="21.28515625" style="48" customWidth="1"/>
    <col min="15376" max="15614" width="8.7109375" style="48"/>
    <col min="15615" max="15615" width="14.85546875" style="48" bestFit="1" customWidth="1"/>
    <col min="15616" max="15618" width="12.5703125" style="48" customWidth="1"/>
    <col min="15619" max="15619" width="14.140625" style="48" customWidth="1"/>
    <col min="15620" max="15631" width="21.28515625" style="48" customWidth="1"/>
    <col min="15632" max="15870" width="8.7109375" style="48"/>
    <col min="15871" max="15871" width="14.85546875" style="48" bestFit="1" customWidth="1"/>
    <col min="15872" max="15874" width="12.5703125" style="48" customWidth="1"/>
    <col min="15875" max="15875" width="14.140625" style="48" customWidth="1"/>
    <col min="15876" max="15887" width="21.28515625" style="48" customWidth="1"/>
    <col min="15888" max="16126" width="8.7109375" style="48"/>
    <col min="16127" max="16127" width="14.85546875" style="48" bestFit="1" customWidth="1"/>
    <col min="16128" max="16130" width="12.5703125" style="48" customWidth="1"/>
    <col min="16131" max="16131" width="14.140625" style="48" customWidth="1"/>
    <col min="16132" max="16143" width="21.28515625" style="48" customWidth="1"/>
    <col min="16144" max="16381" width="8.7109375" style="48"/>
    <col min="16382" max="16384" width="8.7109375" style="48" customWidth="1"/>
  </cols>
  <sheetData>
    <row r="1" spans="1:253" s="105" customFormat="1" ht="26.25">
      <c r="A1" s="409" t="s">
        <v>1997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104"/>
    </row>
    <row r="2" spans="1:253" s="105" customFormat="1" ht="26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4"/>
    </row>
    <row r="3" spans="1:253" ht="18">
      <c r="A3" s="410" t="s">
        <v>1998</v>
      </c>
      <c r="B3" s="412" t="s">
        <v>1999</v>
      </c>
      <c r="C3" s="412" t="s">
        <v>2000</v>
      </c>
      <c r="D3" s="412" t="s">
        <v>2001</v>
      </c>
      <c r="E3" s="412" t="s">
        <v>2002</v>
      </c>
      <c r="F3" s="412" t="s">
        <v>1963</v>
      </c>
      <c r="G3" s="414" t="s">
        <v>9</v>
      </c>
      <c r="H3" s="416" t="s">
        <v>1964</v>
      </c>
      <c r="I3" s="418" t="s">
        <v>2003</v>
      </c>
      <c r="J3" s="419"/>
      <c r="K3" s="419"/>
      <c r="L3" s="419"/>
      <c r="M3" s="419"/>
      <c r="N3" s="419"/>
      <c r="O3" s="419"/>
      <c r="P3" s="419"/>
      <c r="Q3" s="419"/>
      <c r="R3" s="419"/>
    </row>
    <row r="4" spans="1:253" s="105" customFormat="1" ht="130.9" customHeight="1" thickBot="1">
      <c r="A4" s="411"/>
      <c r="B4" s="413"/>
      <c r="C4" s="413"/>
      <c r="D4" s="413"/>
      <c r="E4" s="413"/>
      <c r="F4" s="413"/>
      <c r="G4" s="415"/>
      <c r="H4" s="417"/>
      <c r="I4" s="4" t="s">
        <v>640</v>
      </c>
      <c r="J4" s="4" t="s">
        <v>829</v>
      </c>
      <c r="K4" s="4" t="s">
        <v>914</v>
      </c>
      <c r="L4" s="5" t="s">
        <v>1162</v>
      </c>
      <c r="M4" s="5" t="s">
        <v>1241</v>
      </c>
      <c r="N4" s="5" t="s">
        <v>1384</v>
      </c>
      <c r="O4" s="4" t="s">
        <v>1426</v>
      </c>
      <c r="P4" s="5" t="s">
        <v>1639</v>
      </c>
      <c r="Q4" s="4" t="s">
        <v>1691</v>
      </c>
      <c r="R4" s="6" t="s">
        <v>1769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</row>
    <row r="5" spans="1:253" s="105" customFormat="1" ht="21.75" thickTop="1" thickBot="1">
      <c r="A5" s="107" t="s">
        <v>1954</v>
      </c>
      <c r="B5" s="108"/>
      <c r="C5" s="108"/>
      <c r="D5" s="108"/>
      <c r="E5" s="108"/>
      <c r="F5" s="109">
        <v>10000</v>
      </c>
      <c r="G5" s="109">
        <v>1883</v>
      </c>
      <c r="H5" s="109">
        <v>8117</v>
      </c>
      <c r="I5" s="110">
        <v>403</v>
      </c>
      <c r="J5" s="111">
        <v>1170</v>
      </c>
      <c r="K5" s="111">
        <v>702</v>
      </c>
      <c r="L5" s="110">
        <v>91</v>
      </c>
      <c r="M5" s="111">
        <v>1961</v>
      </c>
      <c r="N5" s="110">
        <v>594</v>
      </c>
      <c r="O5" s="110">
        <v>664</v>
      </c>
      <c r="P5" s="110">
        <v>696</v>
      </c>
      <c r="Q5" s="110">
        <v>1069</v>
      </c>
      <c r="R5" s="110">
        <v>767</v>
      </c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</row>
    <row r="6" spans="1:253" ht="15.75" thickTop="1"/>
    <row r="7" spans="1:253" s="105" customFormat="1" ht="20.25">
      <c r="A7" s="113">
        <v>2015</v>
      </c>
      <c r="B7" s="114" t="s">
        <v>1416</v>
      </c>
      <c r="D7" s="114"/>
      <c r="E7" s="115"/>
      <c r="F7" s="116">
        <v>99.895369166666669</v>
      </c>
      <c r="G7" s="116">
        <v>100.77396583333332</v>
      </c>
      <c r="H7" s="116">
        <v>99.691550000000007</v>
      </c>
      <c r="I7" s="116">
        <v>104.4106225</v>
      </c>
      <c r="J7" s="116">
        <v>99.654435833333352</v>
      </c>
      <c r="K7" s="116">
        <v>101.48184750000001</v>
      </c>
      <c r="L7" s="116">
        <v>101.73096500000001</v>
      </c>
      <c r="M7" s="116">
        <v>97.07018833333332</v>
      </c>
      <c r="N7" s="116">
        <v>99.956220833333319</v>
      </c>
      <c r="O7" s="116">
        <v>100.31049833333333</v>
      </c>
      <c r="P7" s="116">
        <v>100.47359583333333</v>
      </c>
      <c r="Q7" s="116">
        <v>100.02936249999999</v>
      </c>
      <c r="R7" s="116">
        <v>100.16892749999998</v>
      </c>
      <c r="S7" s="117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112"/>
      <c r="IA7" s="112"/>
      <c r="IB7" s="112"/>
      <c r="IC7" s="112"/>
      <c r="ID7" s="112"/>
      <c r="IE7" s="112"/>
      <c r="IF7" s="112"/>
      <c r="IG7" s="112"/>
      <c r="IH7" s="112"/>
      <c r="II7" s="112"/>
      <c r="IJ7" s="112"/>
      <c r="IK7" s="112"/>
      <c r="IL7" s="112"/>
      <c r="IM7" s="112"/>
      <c r="IN7" s="112"/>
      <c r="IO7" s="112"/>
      <c r="IP7" s="112"/>
      <c r="IQ7" s="112"/>
      <c r="IR7" s="112"/>
      <c r="IS7" s="112"/>
    </row>
    <row r="8" spans="1:253" s="105" customFormat="1" ht="20.25">
      <c r="A8" s="113"/>
      <c r="B8" s="114"/>
      <c r="D8" s="114"/>
      <c r="E8" s="115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spans="1:253" s="105" customFormat="1" ht="20.25">
      <c r="A9" s="113">
        <v>2016</v>
      </c>
      <c r="B9" s="118">
        <v>-0.27821000000000001</v>
      </c>
      <c r="D9" s="118"/>
      <c r="E9" s="119"/>
      <c r="F9" s="120">
        <v>99.616967499999987</v>
      </c>
      <c r="G9" s="120">
        <v>100.25708333333334</v>
      </c>
      <c r="H9" s="120">
        <v>99.468469999999996</v>
      </c>
      <c r="I9" s="120">
        <v>103.71801666666666</v>
      </c>
      <c r="J9" s="120">
        <v>95.444665833333332</v>
      </c>
      <c r="K9" s="120">
        <v>101.796935</v>
      </c>
      <c r="L9" s="120">
        <v>98.434992499999979</v>
      </c>
      <c r="M9" s="120">
        <v>98.487892499999987</v>
      </c>
      <c r="N9" s="120">
        <v>99.664449166666671</v>
      </c>
      <c r="O9" s="120">
        <v>100.06251166666668</v>
      </c>
      <c r="P9" s="120">
        <v>102.38872000000002</v>
      </c>
      <c r="Q9" s="120">
        <v>99.77004083333334</v>
      </c>
      <c r="R9" s="120">
        <v>100.13596666666668</v>
      </c>
      <c r="S9" s="117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112"/>
      <c r="IA9" s="112"/>
      <c r="IB9" s="112"/>
      <c r="IC9" s="112"/>
      <c r="ID9" s="112"/>
      <c r="IE9" s="112"/>
      <c r="IF9" s="112"/>
      <c r="IG9" s="112"/>
      <c r="IH9" s="112"/>
      <c r="II9" s="112"/>
      <c r="IJ9" s="112"/>
      <c r="IK9" s="112"/>
      <c r="IL9" s="112"/>
      <c r="IM9" s="112"/>
      <c r="IN9" s="112"/>
      <c r="IO9" s="112"/>
      <c r="IP9" s="112"/>
      <c r="IQ9" s="112"/>
      <c r="IR9" s="112"/>
      <c r="IS9" s="112"/>
    </row>
    <row r="10" spans="1:253" s="105" customFormat="1" ht="20.25">
      <c r="A10" s="113"/>
      <c r="B10" s="118"/>
      <c r="D10" s="118"/>
      <c r="E10" s="119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17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  <c r="HJ10" s="112"/>
      <c r="HK10" s="112"/>
      <c r="HL10" s="112"/>
      <c r="HM10" s="112"/>
      <c r="HN10" s="112"/>
      <c r="HO10" s="112"/>
      <c r="HP10" s="112"/>
      <c r="HQ10" s="112"/>
      <c r="HR10" s="112"/>
      <c r="HS10" s="112"/>
      <c r="HT10" s="112"/>
      <c r="HU10" s="112"/>
      <c r="HV10" s="112"/>
      <c r="HW10" s="112"/>
      <c r="HX10" s="112"/>
      <c r="HY10" s="112"/>
      <c r="HZ10" s="112"/>
      <c r="IA10" s="112"/>
      <c r="IB10" s="112"/>
      <c r="IC10" s="112"/>
      <c r="ID10" s="112"/>
      <c r="IE10" s="112"/>
      <c r="IF10" s="112"/>
      <c r="IG10" s="112"/>
      <c r="IH10" s="112"/>
      <c r="II10" s="112"/>
      <c r="IJ10" s="112"/>
      <c r="IK10" s="112"/>
      <c r="IL10" s="112"/>
      <c r="IM10" s="112"/>
      <c r="IN10" s="112"/>
      <c r="IO10" s="112"/>
      <c r="IP10" s="112"/>
      <c r="IQ10" s="112"/>
      <c r="IR10" s="112"/>
      <c r="IS10" s="112"/>
    </row>
    <row r="11" spans="1:253" ht="20.25">
      <c r="A11" s="113">
        <v>2017</v>
      </c>
      <c r="B11" s="121">
        <v>-1.26027</v>
      </c>
      <c r="C11" s="122"/>
      <c r="D11" s="122"/>
      <c r="E11" s="123"/>
      <c r="F11" s="124">
        <v>98.361289999999997</v>
      </c>
      <c r="G11" s="124">
        <v>100.53388916666667</v>
      </c>
      <c r="H11" s="124">
        <v>97.857290000000006</v>
      </c>
      <c r="I11" s="124">
        <v>102.13569916666665</v>
      </c>
      <c r="J11" s="124">
        <v>95.34222583333333</v>
      </c>
      <c r="K11" s="124">
        <v>101.26574833333331</v>
      </c>
      <c r="L11" s="124">
        <v>100.00082666666667</v>
      </c>
      <c r="M11" s="124">
        <v>97.19863500000001</v>
      </c>
      <c r="N11" s="124">
        <v>99.522454166666662</v>
      </c>
      <c r="O11" s="124">
        <v>100.37737833333334</v>
      </c>
      <c r="P11" s="124">
        <v>102.38624083333336</v>
      </c>
      <c r="Q11" s="124">
        <v>99.73532999999999</v>
      </c>
      <c r="R11" s="124">
        <v>87.557396666666648</v>
      </c>
      <c r="S11" s="117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  <c r="HJ11" s="112"/>
      <c r="HK11" s="112"/>
      <c r="HL11" s="112"/>
      <c r="HM11" s="112"/>
      <c r="HN11" s="112"/>
      <c r="HO11" s="112"/>
      <c r="HP11" s="112"/>
      <c r="HQ11" s="112"/>
      <c r="HR11" s="112"/>
      <c r="HS11" s="112"/>
      <c r="HT11" s="112"/>
      <c r="HU11" s="112"/>
      <c r="HV11" s="112"/>
      <c r="HW11" s="112"/>
      <c r="HX11" s="112"/>
      <c r="HY11" s="112"/>
      <c r="HZ11" s="112"/>
      <c r="IA11" s="112"/>
      <c r="IB11" s="112"/>
      <c r="IC11" s="112"/>
      <c r="ID11" s="112"/>
      <c r="IE11" s="112"/>
      <c r="IF11" s="112"/>
      <c r="IG11" s="112"/>
      <c r="IH11" s="112"/>
      <c r="II11" s="112"/>
      <c r="IJ11" s="112"/>
      <c r="IK11" s="112"/>
      <c r="IL11" s="112"/>
      <c r="IM11" s="112"/>
      <c r="IN11" s="112"/>
      <c r="IO11" s="112"/>
      <c r="IP11" s="112"/>
      <c r="IQ11" s="112"/>
      <c r="IR11" s="112"/>
      <c r="IS11" s="112"/>
    </row>
    <row r="12" spans="1:253" ht="20.25">
      <c r="A12" s="113"/>
      <c r="B12" s="121"/>
      <c r="C12" s="122"/>
      <c r="D12" s="122"/>
      <c r="E12" s="123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17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  <c r="HJ12" s="112"/>
      <c r="HK12" s="112"/>
      <c r="HL12" s="112"/>
      <c r="HM12" s="112"/>
      <c r="HN12" s="112"/>
      <c r="HO12" s="112"/>
      <c r="HP12" s="112"/>
      <c r="HQ12" s="112"/>
      <c r="HR12" s="112"/>
      <c r="HS12" s="112"/>
      <c r="HT12" s="112"/>
      <c r="HU12" s="112"/>
      <c r="HV12" s="112"/>
      <c r="HW12" s="112"/>
      <c r="HX12" s="112"/>
      <c r="HY12" s="112"/>
      <c r="HZ12" s="112"/>
      <c r="IA12" s="112"/>
      <c r="IB12" s="112"/>
      <c r="IC12" s="112"/>
      <c r="ID12" s="112"/>
      <c r="IE12" s="112"/>
      <c r="IF12" s="112"/>
      <c r="IG12" s="112"/>
      <c r="IH12" s="112"/>
      <c r="II12" s="112"/>
      <c r="IJ12" s="112"/>
      <c r="IK12" s="112"/>
      <c r="IL12" s="112"/>
      <c r="IM12" s="112"/>
      <c r="IN12" s="112"/>
      <c r="IO12" s="112"/>
      <c r="IP12" s="112"/>
      <c r="IQ12" s="112"/>
      <c r="IR12" s="112"/>
      <c r="IS12" s="112"/>
    </row>
    <row r="13" spans="1:253" ht="20.25">
      <c r="A13" s="113">
        <v>2018</v>
      </c>
      <c r="B13" s="121">
        <v>1.0258400000000001</v>
      </c>
      <c r="C13" s="122"/>
      <c r="D13" s="122"/>
      <c r="E13" s="123"/>
      <c r="F13" s="124">
        <v>99.369544166666685</v>
      </c>
      <c r="G13" s="124">
        <v>102.45055500000001</v>
      </c>
      <c r="H13" s="124">
        <v>98.654809999999998</v>
      </c>
      <c r="I13" s="124">
        <v>99.295284999999978</v>
      </c>
      <c r="J13" s="124">
        <v>95.037393333333327</v>
      </c>
      <c r="K13" s="124">
        <v>100.37570666666664</v>
      </c>
      <c r="L13" s="124">
        <v>100.50353666666666</v>
      </c>
      <c r="M13" s="124">
        <v>96.500185833333319</v>
      </c>
      <c r="N13" s="124">
        <v>99.38635833333332</v>
      </c>
      <c r="O13" s="124">
        <v>101.29356499999999</v>
      </c>
      <c r="P13" s="124">
        <v>102.88612000000001</v>
      </c>
      <c r="Q13" s="124">
        <v>99.641840000000002</v>
      </c>
      <c r="R13" s="124">
        <v>99.484455833333314</v>
      </c>
      <c r="S13" s="117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112"/>
      <c r="CK13" s="112"/>
      <c r="CL13" s="112"/>
      <c r="CM13" s="112"/>
      <c r="CN13" s="112"/>
      <c r="CO13" s="112"/>
      <c r="CP13" s="112"/>
      <c r="CQ13" s="112"/>
      <c r="CR13" s="112"/>
      <c r="CS13" s="112"/>
      <c r="CT13" s="112"/>
      <c r="CU13" s="112"/>
      <c r="CV13" s="112"/>
      <c r="CW13" s="112"/>
      <c r="CX13" s="112"/>
      <c r="CY13" s="112"/>
      <c r="CZ13" s="112"/>
      <c r="DA13" s="112"/>
      <c r="DB13" s="112"/>
      <c r="DC13" s="112"/>
      <c r="DD13" s="112"/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  <c r="HJ13" s="112"/>
      <c r="HK13" s="112"/>
      <c r="HL13" s="112"/>
      <c r="HM13" s="112"/>
      <c r="HN13" s="112"/>
      <c r="HO13" s="112"/>
      <c r="HP13" s="112"/>
      <c r="HQ13" s="112"/>
      <c r="HR13" s="112"/>
      <c r="HS13" s="112"/>
      <c r="HT13" s="112"/>
      <c r="HU13" s="112"/>
      <c r="HV13" s="112"/>
      <c r="HW13" s="112"/>
      <c r="HX13" s="112"/>
      <c r="HY13" s="112"/>
      <c r="HZ13" s="112"/>
      <c r="IA13" s="112"/>
      <c r="IB13" s="112"/>
      <c r="IC13" s="112"/>
      <c r="ID13" s="112"/>
      <c r="IE13" s="112"/>
      <c r="IF13" s="112"/>
      <c r="IG13" s="112"/>
      <c r="IH13" s="112"/>
      <c r="II13" s="112"/>
      <c r="IJ13" s="112"/>
      <c r="IK13" s="112"/>
      <c r="IL13" s="112"/>
      <c r="IM13" s="112"/>
      <c r="IN13" s="112"/>
      <c r="IO13" s="112"/>
      <c r="IP13" s="112"/>
      <c r="IQ13" s="112"/>
      <c r="IR13" s="112"/>
      <c r="IS13" s="112"/>
    </row>
    <row r="14" spans="1:253" ht="20.25">
      <c r="A14" s="113"/>
      <c r="B14" s="113"/>
      <c r="C14" s="122"/>
      <c r="D14" s="122"/>
      <c r="E14" s="123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17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112"/>
      <c r="IG14" s="112"/>
      <c r="IH14" s="112"/>
      <c r="II14" s="112"/>
      <c r="IJ14" s="112"/>
      <c r="IK14" s="112"/>
      <c r="IL14" s="112"/>
      <c r="IM14" s="112"/>
      <c r="IN14" s="112"/>
      <c r="IO14" s="112"/>
      <c r="IP14" s="112"/>
      <c r="IQ14" s="112"/>
      <c r="IR14" s="112"/>
      <c r="IS14" s="112"/>
    </row>
    <row r="15" spans="1:253" ht="20.25" hidden="1">
      <c r="A15" s="113" t="s">
        <v>2004</v>
      </c>
      <c r="B15" s="113"/>
      <c r="C15" s="122">
        <v>0.17335424873883287</v>
      </c>
      <c r="D15" s="122">
        <v>-0.13322247952135546</v>
      </c>
      <c r="E15" s="122">
        <v>0.17335424873883287</v>
      </c>
      <c r="F15" s="124">
        <v>98.9054</v>
      </c>
      <c r="G15" s="124">
        <v>102.13238</v>
      </c>
      <c r="H15" s="124">
        <v>98.235169999999997</v>
      </c>
      <c r="I15" s="124">
        <v>83.044449999999998</v>
      </c>
      <c r="J15" s="124">
        <v>96.758719999999997</v>
      </c>
      <c r="K15" s="124">
        <v>94.754570000000001</v>
      </c>
      <c r="L15" s="124">
        <v>99.582890000000006</v>
      </c>
      <c r="M15" s="124">
        <v>96.994380000000007</v>
      </c>
      <c r="N15" s="124">
        <v>100.28736000000001</v>
      </c>
      <c r="O15" s="124">
        <v>99.744579999999999</v>
      </c>
      <c r="P15" s="124">
        <v>110.76345000000001</v>
      </c>
      <c r="Q15" s="124">
        <v>102.90340999999999</v>
      </c>
      <c r="R15" s="124">
        <v>100.86999</v>
      </c>
      <c r="S15" s="117"/>
      <c r="T15" s="112"/>
      <c r="U15" s="7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  <c r="HJ15" s="112"/>
      <c r="HK15" s="112"/>
      <c r="HL15" s="112"/>
      <c r="HM15" s="112"/>
      <c r="HN15" s="112"/>
      <c r="HO15" s="112"/>
      <c r="HP15" s="112"/>
      <c r="HQ15" s="112"/>
      <c r="HR15" s="112"/>
      <c r="HS15" s="112"/>
      <c r="HT15" s="112"/>
      <c r="HU15" s="112"/>
      <c r="HV15" s="112"/>
      <c r="HW15" s="112"/>
      <c r="HX15" s="112"/>
      <c r="HY15" s="112"/>
      <c r="HZ15" s="112"/>
      <c r="IA15" s="112"/>
      <c r="IB15" s="112"/>
      <c r="IC15" s="112"/>
      <c r="ID15" s="112"/>
      <c r="IE15" s="112"/>
      <c r="IF15" s="112"/>
      <c r="IG15" s="112"/>
      <c r="IH15" s="112"/>
      <c r="II15" s="112"/>
      <c r="IJ15" s="112"/>
      <c r="IK15" s="112"/>
      <c r="IL15" s="112"/>
      <c r="IM15" s="112"/>
      <c r="IN15" s="112"/>
      <c r="IO15" s="112"/>
      <c r="IP15" s="112"/>
      <c r="IQ15" s="112"/>
      <c r="IR15" s="112"/>
      <c r="IS15" s="112"/>
    </row>
    <row r="16" spans="1:253" ht="20.25" hidden="1">
      <c r="B16" s="113"/>
      <c r="C16" s="122"/>
      <c r="D16" s="122"/>
      <c r="E16" s="122"/>
      <c r="F16" s="124"/>
      <c r="G16" s="124"/>
      <c r="H16" s="124"/>
      <c r="I16" s="124"/>
      <c r="J16" s="124"/>
      <c r="K16" s="124"/>
      <c r="L16" s="124"/>
      <c r="M16" s="124"/>
      <c r="N16" s="125"/>
      <c r="O16" s="125"/>
      <c r="P16" s="124"/>
      <c r="Q16" s="124"/>
      <c r="R16" s="124"/>
      <c r="S16" s="117"/>
      <c r="T16" s="126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  <c r="HJ16" s="112"/>
      <c r="HK16" s="112"/>
      <c r="HL16" s="112"/>
      <c r="HM16" s="112"/>
      <c r="HN16" s="112"/>
      <c r="HO16" s="112"/>
      <c r="HP16" s="112"/>
      <c r="HQ16" s="112"/>
      <c r="HR16" s="112"/>
      <c r="HS16" s="112"/>
      <c r="HT16" s="112"/>
      <c r="HU16" s="112"/>
      <c r="HV16" s="112"/>
      <c r="HW16" s="112"/>
      <c r="HX16" s="112"/>
      <c r="HY16" s="112"/>
      <c r="HZ16" s="112"/>
      <c r="IA16" s="112"/>
      <c r="IB16" s="112"/>
      <c r="IC16" s="112"/>
      <c r="ID16" s="112"/>
      <c r="IE16" s="112"/>
      <c r="IF16" s="112"/>
      <c r="IG16" s="112"/>
      <c r="IH16" s="112"/>
      <c r="II16" s="112"/>
      <c r="IJ16" s="112"/>
      <c r="IK16" s="112"/>
      <c r="IL16" s="112"/>
      <c r="IM16" s="112"/>
      <c r="IN16" s="112"/>
      <c r="IO16" s="112"/>
      <c r="IP16" s="112"/>
      <c r="IQ16" s="112"/>
      <c r="IR16" s="112"/>
      <c r="IS16" s="112"/>
    </row>
    <row r="17" spans="1:253" ht="20.25" hidden="1">
      <c r="A17" s="113" t="s">
        <v>2005</v>
      </c>
      <c r="B17" s="113"/>
      <c r="C17" s="127">
        <v>-6.0600000000000003E-3</v>
      </c>
      <c r="D17" s="122">
        <v>0.31883</v>
      </c>
      <c r="E17" s="122">
        <v>8.3425527423375279E-2</v>
      </c>
      <c r="F17" s="124">
        <v>99.220740000000006</v>
      </c>
      <c r="G17" s="124">
        <v>102.43187</v>
      </c>
      <c r="H17" s="124">
        <v>98.53904</v>
      </c>
      <c r="I17" s="124">
        <v>85.021690000000007</v>
      </c>
      <c r="J17" s="124">
        <v>96.758719999999997</v>
      </c>
      <c r="K17" s="124">
        <v>94.789969999999997</v>
      </c>
      <c r="L17" s="125">
        <v>99.582890000000006</v>
      </c>
      <c r="M17" s="124">
        <v>98.083879999999994</v>
      </c>
      <c r="N17" s="124">
        <v>100.28754000000001</v>
      </c>
      <c r="O17" s="124">
        <v>99.340559999999996</v>
      </c>
      <c r="P17" s="124">
        <v>110.76345000000001</v>
      </c>
      <c r="Q17" s="124">
        <v>102.93510000000001</v>
      </c>
      <c r="R17" s="124">
        <v>100.85906</v>
      </c>
      <c r="S17" s="117"/>
      <c r="T17" s="112"/>
      <c r="U17" s="7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  <c r="HJ17" s="112"/>
      <c r="HK17" s="112"/>
      <c r="HL17" s="112"/>
      <c r="HM17" s="112"/>
      <c r="HN17" s="112"/>
      <c r="HO17" s="112"/>
      <c r="HP17" s="112"/>
      <c r="HQ17" s="112"/>
      <c r="HR17" s="112"/>
      <c r="HS17" s="112"/>
      <c r="HT17" s="112"/>
      <c r="HU17" s="112"/>
      <c r="HV17" s="112"/>
      <c r="HW17" s="112"/>
      <c r="HX17" s="112"/>
      <c r="HY17" s="112"/>
      <c r="HZ17" s="112"/>
      <c r="IA17" s="112"/>
      <c r="IB17" s="112"/>
      <c r="IC17" s="112"/>
      <c r="ID17" s="112"/>
      <c r="IE17" s="112"/>
      <c r="IF17" s="112"/>
      <c r="IG17" s="112"/>
      <c r="IH17" s="112"/>
      <c r="II17" s="112"/>
      <c r="IJ17" s="112"/>
      <c r="IK17" s="112"/>
      <c r="IL17" s="112"/>
      <c r="IM17" s="112"/>
      <c r="IN17" s="112"/>
      <c r="IO17" s="112"/>
      <c r="IP17" s="112"/>
      <c r="IQ17" s="112"/>
      <c r="IR17" s="112"/>
      <c r="IS17" s="112"/>
    </row>
    <row r="18" spans="1:253" ht="20.25" hidden="1">
      <c r="A18" s="113"/>
      <c r="B18" s="113"/>
      <c r="C18" s="127"/>
      <c r="D18" s="122"/>
      <c r="E18" s="122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17"/>
      <c r="T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  <c r="HJ18" s="112"/>
      <c r="HK18" s="112"/>
      <c r="HL18" s="112"/>
      <c r="HM18" s="112"/>
      <c r="HN18" s="112"/>
      <c r="HO18" s="112"/>
      <c r="HP18" s="112"/>
      <c r="HQ18" s="112"/>
      <c r="HR18" s="112"/>
      <c r="HS18" s="112"/>
      <c r="HT18" s="112"/>
      <c r="HU18" s="112"/>
      <c r="HV18" s="112"/>
      <c r="HW18" s="112"/>
      <c r="HX18" s="112"/>
      <c r="HY18" s="112"/>
      <c r="HZ18" s="112"/>
      <c r="IA18" s="112"/>
      <c r="IB18" s="112"/>
      <c r="IC18" s="112"/>
      <c r="ID18" s="112"/>
      <c r="IE18" s="112"/>
      <c r="IF18" s="112"/>
      <c r="IG18" s="112"/>
      <c r="IH18" s="112"/>
      <c r="II18" s="112"/>
      <c r="IJ18" s="112"/>
      <c r="IK18" s="112"/>
      <c r="IL18" s="112"/>
      <c r="IM18" s="112"/>
      <c r="IN18" s="112"/>
      <c r="IO18" s="112"/>
      <c r="IP18" s="112"/>
      <c r="IQ18" s="112"/>
      <c r="IR18" s="112"/>
      <c r="IS18" s="112"/>
    </row>
    <row r="19" spans="1:253" ht="20.25" hidden="1">
      <c r="A19" s="113" t="s">
        <v>2006</v>
      </c>
      <c r="B19" s="113"/>
      <c r="C19" s="122">
        <v>0.35981000000000002</v>
      </c>
      <c r="D19" s="122">
        <v>0.40421000000000001</v>
      </c>
      <c r="E19" s="122">
        <v>0.17573182876133853</v>
      </c>
      <c r="F19" s="124">
        <v>99.621790000000004</v>
      </c>
      <c r="G19" s="124">
        <v>102.20009</v>
      </c>
      <c r="H19" s="124">
        <v>98.933490000000006</v>
      </c>
      <c r="I19" s="124">
        <v>91.171660000000003</v>
      </c>
      <c r="J19" s="124">
        <v>96.758719999999997</v>
      </c>
      <c r="K19" s="124">
        <v>95.055149999999998</v>
      </c>
      <c r="L19" s="124">
        <v>99.582890000000006</v>
      </c>
      <c r="M19" s="124">
        <v>98.8429</v>
      </c>
      <c r="N19" s="124">
        <v>100.29917</v>
      </c>
      <c r="O19" s="124">
        <v>98.935879999999997</v>
      </c>
      <c r="P19" s="124">
        <v>110.76345000000001</v>
      </c>
      <c r="Q19" s="124">
        <v>102.92708</v>
      </c>
      <c r="R19" s="124">
        <v>101.62421000000001</v>
      </c>
      <c r="S19" s="117"/>
      <c r="T19" s="112"/>
      <c r="U19" s="7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  <c r="HJ19" s="112"/>
      <c r="HK19" s="112"/>
      <c r="HL19" s="112"/>
      <c r="HM19" s="112"/>
      <c r="HN19" s="112"/>
      <c r="HO19" s="112"/>
      <c r="HP19" s="112"/>
      <c r="HQ19" s="112"/>
      <c r="HR19" s="112"/>
      <c r="HS19" s="112"/>
      <c r="HT19" s="112"/>
      <c r="HU19" s="112"/>
      <c r="HV19" s="112"/>
      <c r="HW19" s="112"/>
      <c r="HX19" s="112"/>
      <c r="HY19" s="112"/>
      <c r="HZ19" s="112"/>
      <c r="IA19" s="112"/>
      <c r="IB19" s="112"/>
      <c r="IC19" s="112"/>
      <c r="ID19" s="112"/>
      <c r="IE19" s="112"/>
      <c r="IF19" s="112"/>
      <c r="IG19" s="112"/>
      <c r="IH19" s="112"/>
      <c r="II19" s="112"/>
      <c r="IJ19" s="112"/>
      <c r="IK19" s="112"/>
      <c r="IL19" s="112"/>
      <c r="IM19" s="112"/>
      <c r="IN19" s="112"/>
      <c r="IO19" s="112"/>
      <c r="IP19" s="112"/>
      <c r="IQ19" s="112"/>
      <c r="IR19" s="112"/>
      <c r="IS19" s="112"/>
    </row>
    <row r="20" spans="1:253" ht="20.25" hidden="1">
      <c r="A20" s="113"/>
      <c r="B20" s="113"/>
      <c r="C20" s="122"/>
      <c r="D20" s="122"/>
      <c r="E20" s="122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17"/>
      <c r="T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  <c r="HJ20" s="112"/>
      <c r="HK20" s="112"/>
      <c r="HL20" s="112"/>
      <c r="HM20" s="112"/>
      <c r="HN20" s="112"/>
      <c r="HO20" s="112"/>
      <c r="HP20" s="112"/>
      <c r="HQ20" s="112"/>
      <c r="HR20" s="112"/>
      <c r="HS20" s="112"/>
      <c r="HT20" s="112"/>
      <c r="HU20" s="112"/>
      <c r="HV20" s="112"/>
      <c r="HW20" s="112"/>
      <c r="HX20" s="112"/>
      <c r="HY20" s="112"/>
      <c r="HZ20" s="112"/>
      <c r="IA20" s="112"/>
      <c r="IB20" s="112"/>
      <c r="IC20" s="112"/>
      <c r="ID20" s="112"/>
      <c r="IE20" s="112"/>
      <c r="IF20" s="112"/>
      <c r="IG20" s="112"/>
      <c r="IH20" s="112"/>
      <c r="II20" s="112"/>
      <c r="IJ20" s="112"/>
      <c r="IK20" s="112"/>
      <c r="IL20" s="112"/>
      <c r="IM20" s="112"/>
      <c r="IN20" s="112"/>
      <c r="IO20" s="112"/>
      <c r="IP20" s="112"/>
      <c r="IQ20" s="112"/>
      <c r="IR20" s="112"/>
      <c r="IS20" s="112"/>
    </row>
    <row r="21" spans="1:253" ht="20.25" hidden="1">
      <c r="A21" s="113" t="s">
        <v>2007</v>
      </c>
      <c r="B21" s="113"/>
      <c r="C21" s="122">
        <v>0.39938000000000001</v>
      </c>
      <c r="D21" s="122">
        <v>-0.55383000000000004</v>
      </c>
      <c r="E21" s="122">
        <v>0.23147672791496987</v>
      </c>
      <c r="F21" s="124">
        <v>99.070059999999998</v>
      </c>
      <c r="G21" s="124">
        <v>101.62732</v>
      </c>
      <c r="H21" s="124">
        <v>98.659829999999999</v>
      </c>
      <c r="I21" s="124">
        <v>90.158950000000004</v>
      </c>
      <c r="J21" s="124">
        <v>96.173569999999998</v>
      </c>
      <c r="K21" s="124">
        <v>94.64179</v>
      </c>
      <c r="L21" s="124">
        <v>99.110990000000001</v>
      </c>
      <c r="M21" s="124">
        <v>97.333969999999994</v>
      </c>
      <c r="N21" s="124">
        <v>100.26605000000001</v>
      </c>
      <c r="O21" s="124">
        <v>98.839299999999994</v>
      </c>
      <c r="P21" s="124">
        <v>110.76345000000001</v>
      </c>
      <c r="Q21" s="124">
        <v>102.93495</v>
      </c>
      <c r="R21" s="124">
        <v>101.80735</v>
      </c>
      <c r="S21" s="117"/>
      <c r="T21" s="112"/>
      <c r="U21" s="7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  <c r="HJ21" s="112"/>
      <c r="HK21" s="112"/>
      <c r="HL21" s="112"/>
      <c r="HM21" s="112"/>
      <c r="HN21" s="112"/>
      <c r="HO21" s="112"/>
      <c r="HP21" s="112"/>
      <c r="HQ21" s="112"/>
      <c r="HR21" s="112"/>
      <c r="HS21" s="112"/>
      <c r="HT21" s="112"/>
      <c r="HU21" s="112"/>
      <c r="HV21" s="112"/>
      <c r="HW21" s="112"/>
      <c r="HX21" s="112"/>
      <c r="HY21" s="112"/>
      <c r="HZ21" s="112"/>
      <c r="IA21" s="112"/>
      <c r="IB21" s="112"/>
      <c r="IC21" s="112"/>
      <c r="ID21" s="112"/>
      <c r="IE21" s="112"/>
      <c r="IF21" s="112"/>
      <c r="IG21" s="112"/>
      <c r="IH21" s="112"/>
      <c r="II21" s="112"/>
      <c r="IJ21" s="112"/>
      <c r="IK21" s="112"/>
      <c r="IL21" s="112"/>
      <c r="IM21" s="112"/>
      <c r="IN21" s="112"/>
      <c r="IO21" s="112"/>
      <c r="IP21" s="112"/>
      <c r="IQ21" s="112"/>
      <c r="IR21" s="112"/>
      <c r="IS21" s="112"/>
    </row>
    <row r="22" spans="1:253" ht="20.25" hidden="1">
      <c r="A22" s="113"/>
      <c r="B22" s="113"/>
      <c r="C22" s="122"/>
      <c r="D22" s="122"/>
      <c r="E22" s="122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17"/>
      <c r="T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  <c r="HJ22" s="112"/>
      <c r="HK22" s="112"/>
      <c r="HL22" s="112"/>
      <c r="HM22" s="112"/>
      <c r="HN22" s="112"/>
      <c r="HO22" s="112"/>
      <c r="HP22" s="112"/>
      <c r="HQ22" s="112"/>
      <c r="HR22" s="112"/>
      <c r="HS22" s="112"/>
      <c r="HT22" s="112"/>
      <c r="HU22" s="112"/>
      <c r="HV22" s="112"/>
      <c r="HW22" s="112"/>
      <c r="HX22" s="112"/>
      <c r="HY22" s="112"/>
      <c r="HZ22" s="112"/>
      <c r="IA22" s="112"/>
      <c r="IB22" s="112"/>
      <c r="IC22" s="112"/>
      <c r="ID22" s="112"/>
      <c r="IE22" s="112"/>
      <c r="IF22" s="112"/>
      <c r="IG22" s="112"/>
      <c r="IH22" s="112"/>
      <c r="II22" s="112"/>
      <c r="IJ22" s="112"/>
      <c r="IK22" s="112"/>
      <c r="IL22" s="112"/>
      <c r="IM22" s="112"/>
      <c r="IN22" s="112"/>
      <c r="IO22" s="112"/>
      <c r="IP22" s="112"/>
      <c r="IQ22" s="112"/>
      <c r="IR22" s="112"/>
      <c r="IS22" s="112"/>
    </row>
    <row r="23" spans="1:253" ht="20.25" hidden="1">
      <c r="A23" s="113" t="s">
        <v>2008</v>
      </c>
      <c r="B23" s="113"/>
      <c r="C23" s="122">
        <v>-8.4820000000000007E-2</v>
      </c>
      <c r="D23" s="122">
        <v>0.17530000000000001</v>
      </c>
      <c r="E23" s="122">
        <v>0.16803722637310781</v>
      </c>
      <c r="F23" s="124">
        <v>99.243729999999999</v>
      </c>
      <c r="G23" s="124">
        <v>101.65094000000001</v>
      </c>
      <c r="H23" s="124">
        <v>98.784959999999998</v>
      </c>
      <c r="I23" s="124">
        <v>88.241020000000006</v>
      </c>
      <c r="J23" s="124">
        <v>96.173569999999998</v>
      </c>
      <c r="K23" s="124">
        <v>94.617400000000004</v>
      </c>
      <c r="L23" s="124">
        <v>99.41122</v>
      </c>
      <c r="M23" s="124">
        <v>98.385360000000006</v>
      </c>
      <c r="N23" s="124">
        <v>100.20583999999999</v>
      </c>
      <c r="O23" s="124">
        <v>99.775369999999995</v>
      </c>
      <c r="P23" s="124">
        <v>110.76345000000001</v>
      </c>
      <c r="Q23" s="124">
        <v>102.96393999999999</v>
      </c>
      <c r="R23" s="124">
        <v>101.2936</v>
      </c>
      <c r="S23" s="117"/>
      <c r="T23" s="112"/>
      <c r="U23" s="7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  <c r="HJ23" s="112"/>
      <c r="HK23" s="112"/>
      <c r="HL23" s="112"/>
      <c r="HM23" s="112"/>
      <c r="HN23" s="112"/>
      <c r="HO23" s="112"/>
      <c r="HP23" s="112"/>
      <c r="HQ23" s="112"/>
      <c r="HR23" s="112"/>
      <c r="HS23" s="112"/>
      <c r="HT23" s="112"/>
      <c r="HU23" s="112"/>
      <c r="HV23" s="112"/>
      <c r="HW23" s="112"/>
      <c r="HX23" s="112"/>
      <c r="HY23" s="112"/>
      <c r="HZ23" s="112"/>
      <c r="IA23" s="112"/>
      <c r="IB23" s="112"/>
      <c r="IC23" s="112"/>
      <c r="ID23" s="112"/>
      <c r="IE23" s="112"/>
      <c r="IF23" s="112"/>
      <c r="IG23" s="112"/>
      <c r="IH23" s="112"/>
      <c r="II23" s="112"/>
      <c r="IJ23" s="112"/>
      <c r="IK23" s="112"/>
      <c r="IL23" s="112"/>
      <c r="IM23" s="112"/>
      <c r="IN23" s="112"/>
      <c r="IO23" s="112"/>
      <c r="IP23" s="112"/>
      <c r="IQ23" s="112"/>
      <c r="IR23" s="112"/>
      <c r="IS23" s="112"/>
    </row>
    <row r="24" spans="1:253" ht="20.25" hidden="1">
      <c r="A24" s="113"/>
      <c r="B24" s="113"/>
      <c r="C24" s="122"/>
      <c r="D24" s="122"/>
      <c r="E24" s="122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17"/>
      <c r="T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  <c r="HJ24" s="112"/>
      <c r="HK24" s="112"/>
      <c r="HL24" s="112"/>
      <c r="HM24" s="112"/>
      <c r="HN24" s="112"/>
      <c r="HO24" s="112"/>
      <c r="HP24" s="112"/>
      <c r="HQ24" s="112"/>
      <c r="HR24" s="112"/>
      <c r="HS24" s="112"/>
      <c r="HT24" s="112"/>
      <c r="HU24" s="112"/>
      <c r="HV24" s="112"/>
      <c r="HW24" s="112"/>
      <c r="HX24" s="112"/>
      <c r="HY24" s="112"/>
      <c r="HZ24" s="112"/>
      <c r="IA24" s="112"/>
      <c r="IB24" s="112"/>
      <c r="IC24" s="112"/>
      <c r="ID24" s="112"/>
      <c r="IE24" s="112"/>
      <c r="IF24" s="112"/>
      <c r="IG24" s="112"/>
      <c r="IH24" s="112"/>
      <c r="II24" s="112"/>
      <c r="IJ24" s="112"/>
      <c r="IK24" s="112"/>
      <c r="IL24" s="112"/>
      <c r="IM24" s="112"/>
      <c r="IN24" s="112"/>
      <c r="IO24" s="112"/>
      <c r="IP24" s="112"/>
      <c r="IQ24" s="112"/>
      <c r="IR24" s="112"/>
      <c r="IS24" s="112"/>
    </row>
    <row r="25" spans="1:253" ht="20.25" hidden="1">
      <c r="A25" s="113" t="s">
        <v>2009</v>
      </c>
      <c r="B25" s="113"/>
      <c r="C25" s="122">
        <v>0.18354000000000001</v>
      </c>
      <c r="D25" s="122">
        <v>-0.44668999999999998</v>
      </c>
      <c r="E25" s="122">
        <v>0.17061240622531226</v>
      </c>
      <c r="F25" s="124">
        <v>98.800420000000003</v>
      </c>
      <c r="G25" s="124">
        <v>101.03368</v>
      </c>
      <c r="H25" s="124">
        <v>98.4465</v>
      </c>
      <c r="I25" s="124">
        <v>83.569909999999993</v>
      </c>
      <c r="J25" s="124">
        <v>96.173569999999998</v>
      </c>
      <c r="K25" s="124">
        <v>94.373469999999998</v>
      </c>
      <c r="L25" s="125">
        <v>101.17662</v>
      </c>
      <c r="M25" s="124">
        <v>97.68141</v>
      </c>
      <c r="N25" s="124">
        <v>100.23822</v>
      </c>
      <c r="O25" s="124">
        <v>99.761510000000001</v>
      </c>
      <c r="P25" s="124">
        <v>110.76345000000001</v>
      </c>
      <c r="Q25" s="124">
        <v>103.13158</v>
      </c>
      <c r="R25" s="124">
        <v>101.18983</v>
      </c>
      <c r="S25" s="117"/>
      <c r="T25" s="112"/>
      <c r="U25" s="7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2"/>
      <c r="HU25" s="112"/>
      <c r="HV25" s="112"/>
      <c r="HW25" s="112"/>
      <c r="HX25" s="112"/>
      <c r="HY25" s="112"/>
      <c r="HZ25" s="112"/>
      <c r="IA25" s="112"/>
      <c r="IB25" s="112"/>
      <c r="IC25" s="112"/>
      <c r="ID25" s="112"/>
      <c r="IE25" s="112"/>
      <c r="IF25" s="112"/>
      <c r="IG25" s="112"/>
      <c r="IH25" s="112"/>
      <c r="II25" s="112"/>
      <c r="IJ25" s="112"/>
      <c r="IK25" s="112"/>
      <c r="IL25" s="112"/>
      <c r="IM25" s="112"/>
      <c r="IN25" s="112"/>
      <c r="IO25" s="112"/>
      <c r="IP25" s="112"/>
      <c r="IQ25" s="112"/>
      <c r="IR25" s="112"/>
      <c r="IS25" s="112"/>
    </row>
    <row r="26" spans="1:253" ht="20.25" hidden="1">
      <c r="A26" s="113"/>
      <c r="B26" s="113"/>
      <c r="C26" s="122"/>
      <c r="D26" s="122"/>
      <c r="E26" s="122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17"/>
      <c r="T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  <c r="HJ26" s="112"/>
      <c r="HK26" s="112"/>
      <c r="HL26" s="112"/>
      <c r="HM26" s="112"/>
      <c r="HN26" s="112"/>
      <c r="HO26" s="112"/>
      <c r="HP26" s="112"/>
      <c r="HQ26" s="112"/>
      <c r="HR26" s="112"/>
      <c r="HS26" s="112"/>
      <c r="HT26" s="112"/>
      <c r="HU26" s="112"/>
      <c r="HV26" s="112"/>
      <c r="HW26" s="112"/>
      <c r="HX26" s="112"/>
      <c r="HY26" s="112"/>
      <c r="HZ26" s="112"/>
      <c r="IA26" s="112"/>
      <c r="IB26" s="112"/>
      <c r="IC26" s="112"/>
      <c r="ID26" s="112"/>
      <c r="IE26" s="112"/>
      <c r="IF26" s="112"/>
      <c r="IG26" s="112"/>
      <c r="IH26" s="112"/>
      <c r="II26" s="112"/>
      <c r="IJ26" s="112"/>
      <c r="IK26" s="112"/>
      <c r="IL26" s="112"/>
      <c r="IM26" s="112"/>
      <c r="IN26" s="112"/>
      <c r="IO26" s="112"/>
      <c r="IP26" s="112"/>
      <c r="IQ26" s="112"/>
      <c r="IR26" s="112"/>
      <c r="IS26" s="112"/>
    </row>
    <row r="27" spans="1:253" ht="20.25" hidden="1">
      <c r="A27" s="113" t="s">
        <v>2010</v>
      </c>
      <c r="B27" s="113"/>
      <c r="C27" s="122">
        <v>-6.9010000000000002E-2</v>
      </c>
      <c r="D27" s="122">
        <v>0.51817000000000002</v>
      </c>
      <c r="E27" s="122">
        <v>0.13626070842411853</v>
      </c>
      <c r="F27" s="124">
        <v>99.312380000000005</v>
      </c>
      <c r="G27" s="124">
        <v>101.35037</v>
      </c>
      <c r="H27" s="124">
        <v>98.762360000000001</v>
      </c>
      <c r="I27" s="124">
        <v>90.957329999999999</v>
      </c>
      <c r="J27" s="124">
        <v>96.173569999999998</v>
      </c>
      <c r="K27" s="124">
        <v>94.56738</v>
      </c>
      <c r="L27" s="124">
        <v>101.17662</v>
      </c>
      <c r="M27" s="124">
        <v>97.608170000000001</v>
      </c>
      <c r="N27" s="124">
        <v>100.21834</v>
      </c>
      <c r="O27" s="124">
        <v>100.85637</v>
      </c>
      <c r="P27" s="124">
        <v>110.76345000000001</v>
      </c>
      <c r="Q27" s="124">
        <v>103.11978000000001</v>
      </c>
      <c r="R27" s="124">
        <v>101.69961000000001</v>
      </c>
      <c r="S27" s="117"/>
      <c r="T27" s="112"/>
      <c r="U27" s="7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  <c r="HJ27" s="112"/>
      <c r="HK27" s="112"/>
      <c r="HL27" s="112"/>
      <c r="HM27" s="112"/>
      <c r="HN27" s="112"/>
      <c r="HO27" s="112"/>
      <c r="HP27" s="112"/>
      <c r="HQ27" s="112"/>
      <c r="HR27" s="112"/>
      <c r="HS27" s="112"/>
      <c r="HT27" s="112"/>
      <c r="HU27" s="112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  <c r="IF27" s="112"/>
      <c r="IG27" s="112"/>
      <c r="IH27" s="112"/>
      <c r="II27" s="112"/>
      <c r="IJ27" s="112"/>
      <c r="IK27" s="112"/>
      <c r="IL27" s="112"/>
      <c r="IM27" s="112"/>
      <c r="IN27" s="112"/>
      <c r="IO27" s="112"/>
      <c r="IP27" s="112"/>
      <c r="IQ27" s="112"/>
      <c r="IR27" s="112"/>
      <c r="IS27" s="112"/>
    </row>
    <row r="28" spans="1:253" ht="20.25" hidden="1">
      <c r="A28" s="113"/>
      <c r="B28" s="113"/>
      <c r="C28" s="122"/>
      <c r="D28" s="122"/>
      <c r="E28" s="122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17"/>
      <c r="T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12"/>
      <c r="DS28" s="112"/>
      <c r="DT28" s="112"/>
      <c r="DU28" s="112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  <c r="HJ28" s="112"/>
      <c r="HK28" s="112"/>
      <c r="HL28" s="112"/>
      <c r="HM28" s="112"/>
      <c r="HN28" s="112"/>
      <c r="HO28" s="112"/>
      <c r="HP28" s="112"/>
      <c r="HQ28" s="112"/>
      <c r="HR28" s="112"/>
      <c r="HS28" s="112"/>
      <c r="HT28" s="112"/>
      <c r="HU28" s="112"/>
      <c r="HV28" s="112"/>
      <c r="HW28" s="112"/>
      <c r="HX28" s="112"/>
      <c r="HY28" s="112"/>
      <c r="HZ28" s="112"/>
      <c r="IA28" s="112"/>
      <c r="IB28" s="112"/>
      <c r="IC28" s="112"/>
      <c r="ID28" s="112"/>
      <c r="IE28" s="112"/>
      <c r="IF28" s="112"/>
      <c r="IG28" s="112"/>
      <c r="IH28" s="112"/>
      <c r="II28" s="112"/>
      <c r="IJ28" s="112"/>
      <c r="IK28" s="112"/>
      <c r="IL28" s="112"/>
      <c r="IM28" s="112"/>
      <c r="IN28" s="112"/>
      <c r="IO28" s="112"/>
      <c r="IP28" s="112"/>
      <c r="IQ28" s="112"/>
      <c r="IR28" s="112"/>
      <c r="IS28" s="112"/>
    </row>
    <row r="29" spans="1:253" ht="20.25" hidden="1">
      <c r="A29" s="113" t="s">
        <v>2011</v>
      </c>
      <c r="B29" s="113"/>
      <c r="C29" s="122">
        <v>0.25697999999999999</v>
      </c>
      <c r="D29" s="122">
        <v>0.14554</v>
      </c>
      <c r="E29" s="122">
        <v>0.17275383180230808</v>
      </c>
      <c r="F29" s="124">
        <v>99.456909999999993</v>
      </c>
      <c r="G29" s="124">
        <v>101.9363</v>
      </c>
      <c r="H29" s="124">
        <v>98.731979999999993</v>
      </c>
      <c r="I29" s="124">
        <v>90.127350000000007</v>
      </c>
      <c r="J29" s="124">
        <v>96.173569999999998</v>
      </c>
      <c r="K29" s="124">
        <v>94.480339999999998</v>
      </c>
      <c r="L29" s="124">
        <v>101.17662</v>
      </c>
      <c r="M29" s="124">
        <v>97.930589999999995</v>
      </c>
      <c r="N29" s="124">
        <v>100.14543</v>
      </c>
      <c r="O29" s="124">
        <v>101.19232</v>
      </c>
      <c r="P29" s="124">
        <v>110.76345000000001</v>
      </c>
      <c r="Q29" s="124">
        <v>103.27858000000001</v>
      </c>
      <c r="R29" s="124">
        <v>101.33244000000001</v>
      </c>
      <c r="S29" s="117"/>
      <c r="T29" s="112"/>
      <c r="U29" s="7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  <c r="CV29" s="112"/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2"/>
      <c r="DI29" s="112"/>
      <c r="DJ29" s="112"/>
      <c r="DK29" s="112"/>
      <c r="DL29" s="112"/>
      <c r="DM29" s="112"/>
      <c r="DN29" s="112"/>
      <c r="DO29" s="112"/>
      <c r="DP29" s="112"/>
      <c r="DQ29" s="112"/>
      <c r="DR29" s="112"/>
      <c r="DS29" s="112"/>
      <c r="DT29" s="112"/>
      <c r="DU29" s="112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  <c r="HJ29" s="112"/>
      <c r="HK29" s="112"/>
      <c r="HL29" s="112"/>
      <c r="HM29" s="112"/>
      <c r="HN29" s="112"/>
      <c r="HO29" s="112"/>
      <c r="HP29" s="112"/>
      <c r="HQ29" s="112"/>
      <c r="HR29" s="112"/>
      <c r="HS29" s="112"/>
      <c r="HT29" s="112"/>
      <c r="HU29" s="112"/>
      <c r="HV29" s="112"/>
      <c r="HW29" s="112"/>
      <c r="HX29" s="112"/>
      <c r="HY29" s="112"/>
      <c r="HZ29" s="112"/>
      <c r="IA29" s="112"/>
      <c r="IB29" s="112"/>
      <c r="IC29" s="112"/>
      <c r="ID29" s="112"/>
      <c r="IE29" s="112"/>
      <c r="IF29" s="112"/>
      <c r="IG29" s="112"/>
      <c r="IH29" s="112"/>
      <c r="II29" s="112"/>
      <c r="IJ29" s="112"/>
      <c r="IK29" s="112"/>
      <c r="IL29" s="112"/>
      <c r="IM29" s="112"/>
      <c r="IN29" s="112"/>
      <c r="IO29" s="112"/>
      <c r="IP29" s="112"/>
      <c r="IQ29" s="112"/>
      <c r="IR29" s="112"/>
      <c r="IS29" s="112"/>
    </row>
    <row r="30" spans="1:253" ht="20.25" hidden="1">
      <c r="A30" s="113"/>
      <c r="B30" s="113"/>
      <c r="C30" s="122"/>
      <c r="D30" s="122"/>
      <c r="E30" s="122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17"/>
      <c r="T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  <c r="CU30" s="112"/>
      <c r="CV30" s="112"/>
      <c r="CW30" s="112"/>
      <c r="CX30" s="112"/>
      <c r="CY30" s="112"/>
      <c r="CZ30" s="112"/>
      <c r="DA30" s="112"/>
      <c r="DB30" s="112"/>
      <c r="DC30" s="112"/>
      <c r="DD30" s="112"/>
      <c r="DE30" s="112"/>
      <c r="DF30" s="112"/>
      <c r="DG30" s="112"/>
      <c r="DH30" s="112"/>
      <c r="DI30" s="112"/>
      <c r="DJ30" s="112"/>
      <c r="DK30" s="112"/>
      <c r="DL30" s="112"/>
      <c r="DM30" s="112"/>
      <c r="DN30" s="112"/>
      <c r="DO30" s="112"/>
      <c r="DP30" s="112"/>
      <c r="DQ30" s="112"/>
      <c r="DR30" s="112"/>
      <c r="DS30" s="112"/>
      <c r="DT30" s="112"/>
      <c r="DU30" s="112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  <c r="HJ30" s="112"/>
      <c r="HK30" s="112"/>
      <c r="HL30" s="112"/>
      <c r="HM30" s="112"/>
      <c r="HN30" s="112"/>
      <c r="HO30" s="112"/>
      <c r="HP30" s="112"/>
      <c r="HQ30" s="112"/>
      <c r="HR30" s="112"/>
      <c r="HS30" s="112"/>
      <c r="HT30" s="112"/>
      <c r="HU30" s="112"/>
      <c r="HV30" s="112"/>
      <c r="HW30" s="112"/>
      <c r="HX30" s="112"/>
      <c r="HY30" s="112"/>
      <c r="HZ30" s="112"/>
      <c r="IA30" s="112"/>
      <c r="IB30" s="112"/>
      <c r="IC30" s="112"/>
      <c r="ID30" s="112"/>
      <c r="IE30" s="112"/>
      <c r="IF30" s="112"/>
      <c r="IG30" s="112"/>
      <c r="IH30" s="112"/>
      <c r="II30" s="112"/>
      <c r="IJ30" s="112"/>
      <c r="IK30" s="112"/>
      <c r="IL30" s="112"/>
      <c r="IM30" s="112"/>
      <c r="IN30" s="112"/>
      <c r="IO30" s="112"/>
      <c r="IP30" s="112"/>
      <c r="IQ30" s="112"/>
      <c r="IR30" s="112"/>
      <c r="IS30" s="112"/>
    </row>
    <row r="31" spans="1:253" ht="20.25" hidden="1">
      <c r="A31" s="113" t="s">
        <v>2012</v>
      </c>
      <c r="B31" s="113"/>
      <c r="C31" s="122">
        <v>0.37540000000000001</v>
      </c>
      <c r="D31" s="122">
        <v>0.31518000000000002</v>
      </c>
      <c r="E31" s="122">
        <v>0.1763420737743715</v>
      </c>
      <c r="F31" s="124">
        <v>99.770380000000003</v>
      </c>
      <c r="G31" s="124">
        <v>101.90328</v>
      </c>
      <c r="H31" s="124">
        <v>98.989450000000005</v>
      </c>
      <c r="I31" s="124">
        <v>90.367279999999994</v>
      </c>
      <c r="J31" s="124">
        <v>96.173569999999998</v>
      </c>
      <c r="K31" s="124">
        <v>94.235249999999994</v>
      </c>
      <c r="L31" s="124">
        <v>101.82761000000001</v>
      </c>
      <c r="M31" s="124">
        <v>99.544160000000005</v>
      </c>
      <c r="N31" s="124">
        <v>100.15326</v>
      </c>
      <c r="O31" s="124">
        <v>101.88457</v>
      </c>
      <c r="P31" s="124">
        <v>110.76345000000001</v>
      </c>
      <c r="Q31" s="124">
        <v>103.28388</v>
      </c>
      <c r="R31" s="124">
        <v>100.71357999999999</v>
      </c>
      <c r="S31" s="117"/>
      <c r="T31" s="112"/>
      <c r="U31" s="7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  <c r="HJ31" s="112"/>
      <c r="HK31" s="112"/>
      <c r="HL31" s="112"/>
      <c r="HM31" s="112"/>
      <c r="HN31" s="112"/>
      <c r="HO31" s="112"/>
      <c r="HP31" s="112"/>
      <c r="HQ31" s="112"/>
      <c r="HR31" s="112"/>
      <c r="HS31" s="112"/>
      <c r="HT31" s="112"/>
      <c r="HU31" s="112"/>
      <c r="HV31" s="112"/>
      <c r="HW31" s="112"/>
      <c r="HX31" s="112"/>
      <c r="HY31" s="112"/>
      <c r="HZ31" s="112"/>
      <c r="IA31" s="112"/>
      <c r="IB31" s="112"/>
      <c r="IC31" s="112"/>
      <c r="ID31" s="112"/>
      <c r="IE31" s="112"/>
      <c r="IF31" s="112"/>
      <c r="IG31" s="112"/>
      <c r="IH31" s="112"/>
      <c r="II31" s="112"/>
      <c r="IJ31" s="112"/>
      <c r="IK31" s="112"/>
      <c r="IL31" s="112"/>
      <c r="IM31" s="112"/>
      <c r="IN31" s="112"/>
      <c r="IO31" s="112"/>
      <c r="IP31" s="112"/>
      <c r="IQ31" s="112"/>
      <c r="IR31" s="112"/>
      <c r="IS31" s="112"/>
    </row>
    <row r="32" spans="1:253" ht="20.25" hidden="1">
      <c r="A32" s="113"/>
      <c r="B32" s="113"/>
      <c r="C32" s="122"/>
      <c r="D32" s="122"/>
      <c r="E32" s="122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17"/>
      <c r="T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  <c r="CS32" s="112"/>
      <c r="CT32" s="112"/>
      <c r="CU32" s="112"/>
      <c r="CV32" s="112"/>
      <c r="CW32" s="112"/>
      <c r="CX32" s="112"/>
      <c r="CY32" s="112"/>
      <c r="CZ32" s="112"/>
      <c r="DA32" s="112"/>
      <c r="DB32" s="112"/>
      <c r="DC32" s="112"/>
      <c r="DD32" s="112"/>
      <c r="DE32" s="112"/>
      <c r="DF32" s="112"/>
      <c r="DG32" s="112"/>
      <c r="DH32" s="112"/>
      <c r="DI32" s="112"/>
      <c r="DJ32" s="112"/>
      <c r="DK32" s="112"/>
      <c r="DL32" s="112"/>
      <c r="DM32" s="112"/>
      <c r="DN32" s="112"/>
      <c r="DO32" s="112"/>
      <c r="DP32" s="112"/>
      <c r="DQ32" s="112"/>
      <c r="DR32" s="112"/>
      <c r="DS32" s="112"/>
      <c r="DT32" s="112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  <c r="HJ32" s="112"/>
      <c r="HK32" s="112"/>
      <c r="HL32" s="112"/>
      <c r="HM32" s="112"/>
      <c r="HN32" s="112"/>
      <c r="HO32" s="112"/>
      <c r="HP32" s="112"/>
      <c r="HQ32" s="112"/>
      <c r="HR32" s="112"/>
      <c r="HS32" s="112"/>
      <c r="HT32" s="112"/>
      <c r="HU32" s="112"/>
      <c r="HV32" s="112"/>
      <c r="HW32" s="112"/>
      <c r="HX32" s="112"/>
      <c r="HY32" s="112"/>
      <c r="HZ32" s="112"/>
      <c r="IA32" s="112"/>
      <c r="IB32" s="112"/>
      <c r="IC32" s="112"/>
      <c r="ID32" s="112"/>
      <c r="IE32" s="112"/>
      <c r="IF32" s="112"/>
      <c r="IG32" s="112"/>
      <c r="IH32" s="112"/>
      <c r="II32" s="112"/>
      <c r="IJ32" s="112"/>
      <c r="IK32" s="112"/>
      <c r="IL32" s="112"/>
      <c r="IM32" s="112"/>
      <c r="IN32" s="112"/>
      <c r="IO32" s="112"/>
      <c r="IP32" s="112"/>
      <c r="IQ32" s="112"/>
      <c r="IR32" s="112"/>
      <c r="IS32" s="112"/>
    </row>
    <row r="33" spans="1:253" ht="20.25" hidden="1">
      <c r="A33" s="113" t="s">
        <v>2013</v>
      </c>
      <c r="B33" s="113"/>
      <c r="C33" s="127">
        <v>-2.2620000000000001E-2</v>
      </c>
      <c r="D33" s="122">
        <v>-0.3548</v>
      </c>
      <c r="E33" s="122">
        <v>0.1563835363478816</v>
      </c>
      <c r="F33" s="124">
        <v>99.416399999999996</v>
      </c>
      <c r="G33" s="124">
        <v>101.66892</v>
      </c>
      <c r="H33" s="124">
        <v>98.739279999999994</v>
      </c>
      <c r="I33" s="124">
        <v>88.301869999999994</v>
      </c>
      <c r="J33" s="124">
        <v>96.156080000000003</v>
      </c>
      <c r="K33" s="124">
        <v>94.124930000000006</v>
      </c>
      <c r="L33" s="124">
        <v>102.09898</v>
      </c>
      <c r="M33" s="124">
        <v>98.266890000000004</v>
      </c>
      <c r="N33" s="124">
        <v>100.11515</v>
      </c>
      <c r="O33" s="124">
        <v>101.87581</v>
      </c>
      <c r="P33" s="124">
        <v>110.76345000000001</v>
      </c>
      <c r="Q33" s="124">
        <v>103.33557</v>
      </c>
      <c r="R33" s="124">
        <v>101.14565</v>
      </c>
      <c r="S33" s="117"/>
      <c r="T33" s="112"/>
      <c r="U33" s="7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O33" s="112"/>
      <c r="CP33" s="112"/>
      <c r="CQ33" s="112"/>
      <c r="CR33" s="112"/>
      <c r="CS33" s="112"/>
      <c r="CT33" s="112"/>
      <c r="CU33" s="112"/>
      <c r="CV33" s="112"/>
      <c r="CW33" s="112"/>
      <c r="CX33" s="112"/>
      <c r="CY33" s="112"/>
      <c r="CZ33" s="112"/>
      <c r="DA33" s="112"/>
      <c r="DB33" s="112"/>
      <c r="DC33" s="112"/>
      <c r="DD33" s="112"/>
      <c r="DE33" s="112"/>
      <c r="DF33" s="112"/>
      <c r="DG33" s="112"/>
      <c r="DH33" s="112"/>
      <c r="DI33" s="112"/>
      <c r="DJ33" s="112"/>
      <c r="DK33" s="112"/>
      <c r="DL33" s="112"/>
      <c r="DM33" s="112"/>
      <c r="DN33" s="112"/>
      <c r="DO33" s="112"/>
      <c r="DP33" s="112"/>
      <c r="DQ33" s="112"/>
      <c r="DR33" s="112"/>
      <c r="DS33" s="112"/>
      <c r="DT33" s="112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  <c r="HJ33" s="112"/>
      <c r="HK33" s="112"/>
      <c r="HL33" s="112"/>
      <c r="HM33" s="112"/>
      <c r="HN33" s="112"/>
      <c r="HO33" s="112"/>
      <c r="HP33" s="112"/>
      <c r="HQ33" s="112"/>
      <c r="HR33" s="112"/>
      <c r="HS33" s="112"/>
      <c r="HT33" s="112"/>
      <c r="HU33" s="112"/>
      <c r="HV33" s="112"/>
      <c r="HW33" s="112"/>
      <c r="HX33" s="112"/>
      <c r="HY33" s="112"/>
      <c r="HZ33" s="112"/>
      <c r="IA33" s="112"/>
      <c r="IB33" s="112"/>
      <c r="IC33" s="112"/>
      <c r="ID33" s="112"/>
      <c r="IE33" s="112"/>
      <c r="IF33" s="112"/>
      <c r="IG33" s="112"/>
      <c r="IH33" s="112"/>
      <c r="II33" s="112"/>
      <c r="IJ33" s="112"/>
      <c r="IK33" s="112"/>
      <c r="IL33" s="112"/>
      <c r="IM33" s="112"/>
      <c r="IN33" s="112"/>
      <c r="IO33" s="112"/>
      <c r="IP33" s="112"/>
      <c r="IQ33" s="112"/>
      <c r="IR33" s="112"/>
      <c r="IS33" s="112"/>
    </row>
    <row r="34" spans="1:253" ht="20.25" hidden="1">
      <c r="A34" s="113"/>
      <c r="B34" s="113"/>
      <c r="C34" s="127"/>
      <c r="D34" s="122"/>
      <c r="E34" s="122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17"/>
      <c r="T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  <c r="CS34" s="112"/>
      <c r="CT34" s="112"/>
      <c r="CU34" s="112"/>
      <c r="CV34" s="112"/>
      <c r="CW34" s="112"/>
      <c r="CX34" s="112"/>
      <c r="CY34" s="112"/>
      <c r="CZ34" s="112"/>
      <c r="DA34" s="112"/>
      <c r="DB34" s="112"/>
      <c r="DC34" s="112"/>
      <c r="DD34" s="112"/>
      <c r="DE34" s="112"/>
      <c r="DF34" s="112"/>
      <c r="DG34" s="112"/>
      <c r="DH34" s="112"/>
      <c r="DI34" s="112"/>
      <c r="DJ34" s="112"/>
      <c r="DK34" s="112"/>
      <c r="DL34" s="112"/>
      <c r="DM34" s="112"/>
      <c r="DN34" s="112"/>
      <c r="DO34" s="112"/>
      <c r="DP34" s="112"/>
      <c r="DQ34" s="112"/>
      <c r="DR34" s="112"/>
      <c r="DS34" s="112"/>
      <c r="DT34" s="112"/>
      <c r="DU34" s="112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  <c r="HJ34" s="112"/>
      <c r="HK34" s="112"/>
      <c r="HL34" s="112"/>
      <c r="HM34" s="112"/>
      <c r="HN34" s="112"/>
      <c r="HO34" s="112"/>
      <c r="HP34" s="112"/>
      <c r="HQ34" s="112"/>
      <c r="HR34" s="112"/>
      <c r="HS34" s="112"/>
      <c r="HT34" s="112"/>
      <c r="HU34" s="112"/>
      <c r="HV34" s="112"/>
      <c r="HW34" s="112"/>
      <c r="HX34" s="112"/>
      <c r="HY34" s="112"/>
      <c r="HZ34" s="112"/>
      <c r="IA34" s="112"/>
      <c r="IB34" s="112"/>
      <c r="IC34" s="112"/>
      <c r="ID34" s="112"/>
      <c r="IE34" s="112"/>
      <c r="IF34" s="112"/>
      <c r="IG34" s="112"/>
      <c r="IH34" s="112"/>
      <c r="II34" s="112"/>
      <c r="IJ34" s="112"/>
      <c r="IK34" s="112"/>
      <c r="IL34" s="112"/>
      <c r="IM34" s="112"/>
      <c r="IN34" s="112"/>
      <c r="IO34" s="112"/>
      <c r="IP34" s="112"/>
      <c r="IQ34" s="112"/>
      <c r="IR34" s="112"/>
      <c r="IS34" s="112"/>
    </row>
    <row r="35" spans="1:253" ht="20.25" hidden="1">
      <c r="A35" s="113" t="s">
        <v>2014</v>
      </c>
      <c r="B35" s="113"/>
      <c r="C35" s="122">
        <v>0.17910999999999999</v>
      </c>
      <c r="D35" s="122">
        <v>-0.14271</v>
      </c>
      <c r="E35" s="122">
        <v>0.15844876760817694</v>
      </c>
      <c r="F35" s="124">
        <v>99.274519999999995</v>
      </c>
      <c r="G35" s="124">
        <v>101.75967</v>
      </c>
      <c r="H35" s="124">
        <v>98.614239999999995</v>
      </c>
      <c r="I35" s="124">
        <v>88.411860000000004</v>
      </c>
      <c r="J35" s="124">
        <v>96.120480000000001</v>
      </c>
      <c r="K35" s="124">
        <v>93.640690000000006</v>
      </c>
      <c r="L35" s="124">
        <v>102.09898</v>
      </c>
      <c r="M35" s="124">
        <v>98.253720000000001</v>
      </c>
      <c r="N35" s="124">
        <v>100.10115</v>
      </c>
      <c r="O35" s="124">
        <v>101.34331</v>
      </c>
      <c r="P35" s="124">
        <v>110.76345000000001</v>
      </c>
      <c r="Q35" s="124">
        <v>103.30067</v>
      </c>
      <c r="R35" s="124">
        <v>100.34725</v>
      </c>
      <c r="S35" s="117"/>
      <c r="T35" s="112"/>
      <c r="U35" s="7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2"/>
      <c r="CQ35" s="112"/>
      <c r="CR35" s="112"/>
      <c r="CS35" s="112"/>
      <c r="CT35" s="112"/>
      <c r="CU35" s="112"/>
      <c r="CV35" s="112"/>
      <c r="CW35" s="112"/>
      <c r="CX35" s="112"/>
      <c r="CY35" s="112"/>
      <c r="CZ35" s="112"/>
      <c r="DA35" s="112"/>
      <c r="DB35" s="112"/>
      <c r="DC35" s="112"/>
      <c r="DD35" s="112"/>
      <c r="DE35" s="112"/>
      <c r="DF35" s="112"/>
      <c r="DG35" s="112"/>
      <c r="DH35" s="112"/>
      <c r="DI35" s="112"/>
      <c r="DJ35" s="112"/>
      <c r="DK35" s="112"/>
      <c r="DL35" s="112"/>
      <c r="DM35" s="112"/>
      <c r="DN35" s="112"/>
      <c r="DO35" s="112"/>
      <c r="DP35" s="112"/>
      <c r="DQ35" s="112"/>
      <c r="DR35" s="112"/>
      <c r="DS35" s="112"/>
      <c r="DT35" s="112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  <c r="HJ35" s="112"/>
      <c r="HK35" s="112"/>
      <c r="HL35" s="112"/>
      <c r="HM35" s="112"/>
      <c r="HN35" s="112"/>
      <c r="HO35" s="112"/>
      <c r="HP35" s="112"/>
      <c r="HQ35" s="112"/>
      <c r="HR35" s="112"/>
      <c r="HS35" s="112"/>
      <c r="HT35" s="112"/>
      <c r="HU35" s="112"/>
      <c r="HV35" s="112"/>
      <c r="HW35" s="112"/>
      <c r="HX35" s="112"/>
      <c r="HY35" s="112"/>
      <c r="HZ35" s="112"/>
      <c r="IA35" s="112"/>
      <c r="IB35" s="112"/>
      <c r="IC35" s="112"/>
      <c r="ID35" s="112"/>
      <c r="IE35" s="112"/>
      <c r="IF35" s="112"/>
      <c r="IG35" s="112"/>
      <c r="IH35" s="112"/>
      <c r="II35" s="112"/>
      <c r="IJ35" s="112"/>
      <c r="IK35" s="112"/>
      <c r="IL35" s="112"/>
      <c r="IM35" s="112"/>
      <c r="IN35" s="112"/>
      <c r="IO35" s="112"/>
      <c r="IP35" s="112"/>
      <c r="IQ35" s="112"/>
      <c r="IR35" s="112"/>
      <c r="IS35" s="112"/>
    </row>
    <row r="36" spans="1:253" ht="20.25" hidden="1">
      <c r="A36" s="113"/>
      <c r="B36" s="113"/>
      <c r="C36" s="122"/>
      <c r="D36" s="122"/>
      <c r="E36" s="122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17"/>
      <c r="T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2"/>
      <c r="CY36" s="112"/>
      <c r="CZ36" s="112"/>
      <c r="DA36" s="112"/>
      <c r="DB36" s="112"/>
      <c r="DC36" s="112"/>
      <c r="DD36" s="112"/>
      <c r="DE36" s="112"/>
      <c r="DF36" s="112"/>
      <c r="DG36" s="112"/>
      <c r="DH36" s="112"/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  <c r="HJ36" s="112"/>
      <c r="HK36" s="112"/>
      <c r="HL36" s="112"/>
      <c r="HM36" s="112"/>
      <c r="HN36" s="112"/>
      <c r="HO36" s="112"/>
      <c r="HP36" s="112"/>
      <c r="HQ36" s="112"/>
      <c r="HR36" s="112"/>
      <c r="HS36" s="112"/>
      <c r="HT36" s="112"/>
      <c r="HU36" s="112"/>
      <c r="HV36" s="112"/>
      <c r="HW36" s="112"/>
      <c r="HX36" s="112"/>
      <c r="HY36" s="112"/>
      <c r="HZ36" s="112"/>
      <c r="IA36" s="112"/>
      <c r="IB36" s="112"/>
      <c r="IC36" s="112"/>
      <c r="ID36" s="112"/>
      <c r="IE36" s="112"/>
      <c r="IF36" s="112"/>
      <c r="IG36" s="112"/>
      <c r="IH36" s="112"/>
      <c r="II36" s="112"/>
      <c r="IJ36" s="112"/>
      <c r="IK36" s="112"/>
      <c r="IL36" s="112"/>
      <c r="IM36" s="112"/>
      <c r="IN36" s="112"/>
      <c r="IO36" s="112"/>
      <c r="IP36" s="112"/>
      <c r="IQ36" s="112"/>
      <c r="IR36" s="112"/>
      <c r="IS36" s="112"/>
    </row>
    <row r="37" spans="1:253" ht="20.25" hidden="1">
      <c r="A37" s="113" t="s">
        <v>2015</v>
      </c>
      <c r="B37" s="113"/>
      <c r="C37" s="127">
        <v>4.7809999999999998E-2</v>
      </c>
      <c r="D37" s="122">
        <v>-0.19120999999999999</v>
      </c>
      <c r="E37" s="122">
        <v>0.14923628874465855</v>
      </c>
      <c r="F37" s="124">
        <v>99.084689999999995</v>
      </c>
      <c r="G37" s="124">
        <v>101.49467</v>
      </c>
      <c r="H37" s="124">
        <v>98.421360000000007</v>
      </c>
      <c r="I37" s="124">
        <v>83.798649999999995</v>
      </c>
      <c r="J37" s="124">
        <v>96.061610000000002</v>
      </c>
      <c r="K37" s="124">
        <v>93.295159999999996</v>
      </c>
      <c r="L37" s="124">
        <v>102.09898</v>
      </c>
      <c r="M37" s="124">
        <v>98.97457</v>
      </c>
      <c r="N37" s="124">
        <v>100.0568</v>
      </c>
      <c r="O37" s="124">
        <v>101.53539000000001</v>
      </c>
      <c r="P37" s="124">
        <v>110.76345000000001</v>
      </c>
      <c r="Q37" s="124">
        <v>103.28546</v>
      </c>
      <c r="R37" s="124">
        <v>99.600409999999997</v>
      </c>
      <c r="S37" s="117"/>
      <c r="T37" s="112"/>
      <c r="U37" s="7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12"/>
      <c r="CE37" s="112"/>
      <c r="CF37" s="112"/>
      <c r="CG37" s="112"/>
      <c r="CH37" s="112"/>
      <c r="CI37" s="112"/>
      <c r="CJ37" s="112"/>
      <c r="CK37" s="112"/>
      <c r="CL37" s="112"/>
      <c r="CM37" s="112"/>
      <c r="CN37" s="112"/>
      <c r="CO37" s="112"/>
      <c r="CP37" s="112"/>
      <c r="CQ37" s="112"/>
      <c r="CR37" s="112"/>
      <c r="CS37" s="112"/>
      <c r="CT37" s="112"/>
      <c r="CU37" s="112"/>
      <c r="CV37" s="112"/>
      <c r="CW37" s="112"/>
      <c r="CX37" s="112"/>
      <c r="CY37" s="112"/>
      <c r="CZ37" s="112"/>
      <c r="DA37" s="112"/>
      <c r="DB37" s="112"/>
      <c r="DC37" s="112"/>
      <c r="DD37" s="112"/>
      <c r="DE37" s="112"/>
      <c r="DF37" s="112"/>
      <c r="DG37" s="112"/>
      <c r="DH37" s="112"/>
      <c r="DI37" s="112"/>
      <c r="DJ37" s="112"/>
      <c r="DK37" s="112"/>
      <c r="DL37" s="112"/>
      <c r="DM37" s="112"/>
      <c r="DN37" s="112"/>
      <c r="DO37" s="112"/>
      <c r="DP37" s="112"/>
      <c r="DQ37" s="112"/>
      <c r="DR37" s="112"/>
      <c r="DS37" s="112"/>
      <c r="DT37" s="112"/>
      <c r="DU37" s="112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  <c r="HJ37" s="112"/>
      <c r="HK37" s="112"/>
      <c r="HL37" s="112"/>
      <c r="HM37" s="112"/>
      <c r="HN37" s="112"/>
      <c r="HO37" s="112"/>
      <c r="HP37" s="112"/>
      <c r="HQ37" s="112"/>
      <c r="HR37" s="112"/>
      <c r="HS37" s="112"/>
      <c r="HT37" s="112"/>
      <c r="HU37" s="112"/>
      <c r="HV37" s="112"/>
      <c r="HW37" s="112"/>
      <c r="HX37" s="112"/>
      <c r="HY37" s="112"/>
      <c r="HZ37" s="112"/>
      <c r="IA37" s="112"/>
      <c r="IB37" s="112"/>
      <c r="IC37" s="112"/>
      <c r="ID37" s="112"/>
      <c r="IE37" s="112"/>
      <c r="IF37" s="112"/>
      <c r="IG37" s="112"/>
      <c r="IH37" s="112"/>
      <c r="II37" s="112"/>
      <c r="IJ37" s="112"/>
      <c r="IK37" s="112"/>
      <c r="IL37" s="112"/>
      <c r="IM37" s="112"/>
      <c r="IN37" s="112"/>
      <c r="IO37" s="112"/>
      <c r="IP37" s="112"/>
      <c r="IQ37" s="112"/>
      <c r="IR37" s="112"/>
      <c r="IS37" s="112"/>
    </row>
    <row r="38" spans="1:253" ht="20.25" hidden="1">
      <c r="A38" s="113"/>
      <c r="B38" s="113"/>
      <c r="C38" s="127"/>
      <c r="D38" s="122"/>
      <c r="E38" s="122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17"/>
      <c r="T38" s="112"/>
      <c r="U38" s="128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12"/>
      <c r="CE38" s="112"/>
      <c r="CF38" s="112"/>
      <c r="CG38" s="112"/>
      <c r="CH38" s="112"/>
      <c r="CI38" s="112"/>
      <c r="CJ38" s="112"/>
      <c r="CK38" s="112"/>
      <c r="CL38" s="112"/>
      <c r="CM38" s="112"/>
      <c r="CN38" s="112"/>
      <c r="CO38" s="112"/>
      <c r="CP38" s="112"/>
      <c r="CQ38" s="112"/>
      <c r="CR38" s="112"/>
      <c r="CS38" s="112"/>
      <c r="CT38" s="112"/>
      <c r="CU38" s="112"/>
      <c r="CV38" s="112"/>
      <c r="CW38" s="112"/>
      <c r="CX38" s="112"/>
      <c r="CY38" s="112"/>
      <c r="CZ38" s="112"/>
      <c r="DA38" s="112"/>
      <c r="DB38" s="112"/>
      <c r="DC38" s="112"/>
      <c r="DD38" s="112"/>
      <c r="DE38" s="112"/>
      <c r="DF38" s="112"/>
      <c r="DG38" s="112"/>
      <c r="DH38" s="112"/>
      <c r="DI38" s="112"/>
      <c r="DJ38" s="112"/>
      <c r="DK38" s="112"/>
      <c r="DL38" s="112"/>
      <c r="DM38" s="112"/>
      <c r="DN38" s="112"/>
      <c r="DO38" s="112"/>
      <c r="DP38" s="112"/>
      <c r="DQ38" s="112"/>
      <c r="DR38" s="112"/>
      <c r="DS38" s="112"/>
      <c r="DT38" s="112"/>
      <c r="DU38" s="112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  <c r="HJ38" s="112"/>
      <c r="HK38" s="112"/>
      <c r="HL38" s="112"/>
      <c r="HM38" s="112"/>
      <c r="HN38" s="112"/>
      <c r="HO38" s="112"/>
      <c r="HP38" s="112"/>
      <c r="HQ38" s="112"/>
      <c r="HR38" s="112"/>
      <c r="HS38" s="112"/>
      <c r="HT38" s="112"/>
      <c r="HU38" s="112"/>
      <c r="HV38" s="112"/>
      <c r="HW38" s="112"/>
      <c r="HX38" s="112"/>
      <c r="HY38" s="112"/>
      <c r="HZ38" s="112"/>
      <c r="IA38" s="112"/>
      <c r="IB38" s="112"/>
      <c r="IC38" s="112"/>
      <c r="ID38" s="112"/>
      <c r="IE38" s="112"/>
      <c r="IF38" s="112"/>
      <c r="IG38" s="112"/>
      <c r="IH38" s="112"/>
      <c r="II38" s="112"/>
      <c r="IJ38" s="112"/>
      <c r="IK38" s="112"/>
      <c r="IL38" s="112"/>
      <c r="IM38" s="112"/>
      <c r="IN38" s="112"/>
      <c r="IO38" s="112"/>
      <c r="IP38" s="112"/>
      <c r="IQ38" s="112"/>
      <c r="IR38" s="112"/>
      <c r="IS38" s="112"/>
    </row>
    <row r="39" spans="1:253" ht="20.25">
      <c r="A39" s="113">
        <v>2019</v>
      </c>
      <c r="B39" s="121">
        <v>-0.39051000000000002</v>
      </c>
      <c r="C39" s="127"/>
      <c r="D39" s="122"/>
      <c r="E39" s="122"/>
      <c r="F39" s="124">
        <v>98.981499999999997</v>
      </c>
      <c r="G39" s="124">
        <v>101.72902000000001</v>
      </c>
      <c r="H39" s="124">
        <v>98.344120000000004</v>
      </c>
      <c r="I39" s="124">
        <v>98.420950000000005</v>
      </c>
      <c r="J39" s="124">
        <v>93.460809999999995</v>
      </c>
      <c r="K39" s="124">
        <v>99.813910000000007</v>
      </c>
      <c r="L39" s="124">
        <v>101.05099</v>
      </c>
      <c r="M39" s="124">
        <v>93.926609999999997</v>
      </c>
      <c r="N39" s="124">
        <v>99.393969999999996</v>
      </c>
      <c r="O39" s="124">
        <v>103.36098</v>
      </c>
      <c r="P39" s="124">
        <v>103.11266000000001</v>
      </c>
      <c r="Q39" s="124">
        <v>103.09207000000001</v>
      </c>
      <c r="R39" s="124">
        <v>99.280079999999998</v>
      </c>
      <c r="S39" s="117"/>
      <c r="T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  <c r="CD39" s="112"/>
      <c r="CE39" s="112"/>
      <c r="CF39" s="112"/>
      <c r="CG39" s="112"/>
      <c r="CH39" s="112"/>
      <c r="CI39" s="112"/>
      <c r="CJ39" s="112"/>
      <c r="CK39" s="112"/>
      <c r="CL39" s="112"/>
      <c r="CM39" s="112"/>
      <c r="CN39" s="112"/>
      <c r="CO39" s="112"/>
      <c r="CP39" s="112"/>
      <c r="CQ39" s="112"/>
      <c r="CR39" s="112"/>
      <c r="CS39" s="112"/>
      <c r="CT39" s="112"/>
      <c r="CU39" s="112"/>
      <c r="CV39" s="112"/>
      <c r="CW39" s="112"/>
      <c r="CX39" s="112"/>
      <c r="CY39" s="112"/>
      <c r="CZ39" s="112"/>
      <c r="DA39" s="112"/>
      <c r="DB39" s="112"/>
      <c r="DC39" s="112"/>
      <c r="DD39" s="112"/>
      <c r="DE39" s="112"/>
      <c r="DF39" s="112"/>
      <c r="DG39" s="112"/>
      <c r="DH39" s="112"/>
      <c r="DI39" s="112"/>
      <c r="DJ39" s="112"/>
      <c r="DK39" s="112"/>
      <c r="DL39" s="112"/>
      <c r="DM39" s="112"/>
      <c r="DN39" s="112"/>
      <c r="DO39" s="112"/>
      <c r="DP39" s="112"/>
      <c r="DQ39" s="112"/>
      <c r="DR39" s="112"/>
      <c r="DS39" s="112"/>
      <c r="DT39" s="112"/>
      <c r="DU39" s="112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  <c r="HJ39" s="112"/>
      <c r="HK39" s="112"/>
      <c r="HL39" s="112"/>
      <c r="HM39" s="112"/>
      <c r="HN39" s="112"/>
      <c r="HO39" s="112"/>
      <c r="HP39" s="112"/>
      <c r="HQ39" s="112"/>
      <c r="HR39" s="112"/>
      <c r="HS39" s="112"/>
      <c r="HT39" s="112"/>
      <c r="HU39" s="112"/>
      <c r="HV39" s="112"/>
      <c r="HW39" s="112"/>
      <c r="HX39" s="112"/>
      <c r="HY39" s="112"/>
      <c r="HZ39" s="112"/>
      <c r="IA39" s="112"/>
      <c r="IB39" s="112"/>
      <c r="IC39" s="112"/>
      <c r="ID39" s="112"/>
      <c r="IE39" s="112"/>
      <c r="IF39" s="112"/>
      <c r="IG39" s="112"/>
      <c r="IH39" s="112"/>
      <c r="II39" s="112"/>
      <c r="IJ39" s="112"/>
      <c r="IK39" s="112"/>
      <c r="IL39" s="112"/>
      <c r="IM39" s="112"/>
      <c r="IN39" s="112"/>
      <c r="IO39" s="112"/>
      <c r="IP39" s="112"/>
      <c r="IQ39" s="112"/>
      <c r="IR39" s="112"/>
      <c r="IS39" s="112"/>
    </row>
    <row r="40" spans="1:253" ht="20.25">
      <c r="A40" s="113"/>
      <c r="B40" s="113"/>
      <c r="C40" s="127"/>
      <c r="D40" s="122"/>
      <c r="E40" s="122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17"/>
      <c r="T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2"/>
      <c r="EB40" s="112"/>
      <c r="EC40" s="112"/>
      <c r="ED40" s="112"/>
      <c r="EE40" s="112"/>
      <c r="EF40" s="112"/>
      <c r="EG40" s="112"/>
      <c r="EH40" s="112"/>
      <c r="EI40" s="112"/>
      <c r="EJ40" s="112"/>
      <c r="EK40" s="112"/>
      <c r="EL40" s="112"/>
      <c r="EM40" s="112"/>
      <c r="EN40" s="112"/>
      <c r="EO40" s="112"/>
      <c r="EP40" s="112"/>
      <c r="EQ40" s="112"/>
      <c r="ER40" s="112"/>
      <c r="ES40" s="112"/>
      <c r="ET40" s="112"/>
      <c r="EU40" s="112"/>
      <c r="EV40" s="112"/>
      <c r="EW40" s="112"/>
      <c r="EX40" s="112"/>
      <c r="EY40" s="112"/>
      <c r="EZ40" s="112"/>
      <c r="FA40" s="112"/>
      <c r="FB40" s="112"/>
      <c r="FC40" s="112"/>
      <c r="FD40" s="112"/>
      <c r="FE40" s="112"/>
      <c r="FF40" s="112"/>
      <c r="FG40" s="112"/>
      <c r="FH40" s="112"/>
      <c r="FI40" s="112"/>
      <c r="FJ40" s="112"/>
      <c r="FK40" s="112"/>
      <c r="FL40" s="112"/>
      <c r="FM40" s="112"/>
      <c r="FN40" s="112"/>
      <c r="FO40" s="112"/>
      <c r="FP40" s="112"/>
      <c r="FQ40" s="112"/>
      <c r="FR40" s="112"/>
      <c r="FS40" s="112"/>
      <c r="FT40" s="112"/>
      <c r="FU40" s="112"/>
      <c r="FV40" s="112"/>
      <c r="FW40" s="112"/>
      <c r="FX40" s="112"/>
      <c r="FY40" s="112"/>
      <c r="FZ40" s="112"/>
      <c r="GA40" s="112"/>
      <c r="GB40" s="112"/>
      <c r="GC40" s="112"/>
      <c r="GD40" s="112"/>
      <c r="GE40" s="112"/>
      <c r="GF40" s="112"/>
      <c r="GG40" s="112"/>
      <c r="GH40" s="112"/>
      <c r="GI40" s="112"/>
      <c r="GJ40" s="112"/>
      <c r="GK40" s="112"/>
      <c r="GL40" s="112"/>
      <c r="GM40" s="112"/>
      <c r="GN40" s="112"/>
      <c r="GO40" s="112"/>
      <c r="GP40" s="112"/>
      <c r="GQ40" s="112"/>
      <c r="GR40" s="112"/>
      <c r="GS40" s="112"/>
      <c r="GT40" s="112"/>
      <c r="GU40" s="112"/>
      <c r="GV40" s="112"/>
      <c r="GW40" s="112"/>
      <c r="GX40" s="112"/>
      <c r="GY40" s="112"/>
      <c r="GZ40" s="112"/>
      <c r="HA40" s="112"/>
      <c r="HB40" s="112"/>
      <c r="HC40" s="112"/>
      <c r="HD40" s="112"/>
      <c r="HE40" s="112"/>
      <c r="HF40" s="112"/>
      <c r="HG40" s="112"/>
      <c r="HH40" s="112"/>
      <c r="HI40" s="112"/>
      <c r="HJ40" s="112"/>
      <c r="HK40" s="112"/>
      <c r="HL40" s="112"/>
      <c r="HM40" s="112"/>
      <c r="HN40" s="112"/>
      <c r="HO40" s="112"/>
      <c r="HP40" s="112"/>
      <c r="HQ40" s="112"/>
      <c r="HR40" s="112"/>
      <c r="HS40" s="112"/>
      <c r="HT40" s="112"/>
      <c r="HU40" s="112"/>
      <c r="HV40" s="112"/>
      <c r="HW40" s="112"/>
      <c r="HX40" s="112"/>
      <c r="HY40" s="112"/>
      <c r="HZ40" s="112"/>
      <c r="IA40" s="112"/>
      <c r="IB40" s="112"/>
      <c r="IC40" s="112"/>
      <c r="ID40" s="112"/>
      <c r="IE40" s="112"/>
      <c r="IF40" s="112"/>
      <c r="IG40" s="112"/>
      <c r="IH40" s="112"/>
      <c r="II40" s="112"/>
      <c r="IJ40" s="112"/>
      <c r="IK40" s="112"/>
      <c r="IL40" s="112"/>
      <c r="IM40" s="112"/>
      <c r="IN40" s="112"/>
      <c r="IO40" s="112"/>
      <c r="IP40" s="112"/>
      <c r="IQ40" s="112"/>
      <c r="IR40" s="112"/>
      <c r="IS40" s="112"/>
    </row>
    <row r="41" spans="1:253" ht="20.25" hidden="1">
      <c r="A41" s="113" t="s">
        <v>2004</v>
      </c>
      <c r="B41" s="113"/>
      <c r="C41" s="122">
        <v>-0.16325999999999999</v>
      </c>
      <c r="D41" s="122">
        <v>-0.21249000000000001</v>
      </c>
      <c r="E41" s="122">
        <v>-0.16326013140955942</v>
      </c>
      <c r="F41" s="124">
        <v>98.907150000000001</v>
      </c>
      <c r="G41" s="124">
        <v>102.15873000000001</v>
      </c>
      <c r="H41" s="124">
        <v>98.152839999999998</v>
      </c>
      <c r="I41" s="124">
        <v>95.588049999999996</v>
      </c>
      <c r="J41" s="124">
        <v>94.720420000000004</v>
      </c>
      <c r="K41" s="124">
        <v>98.987219999999994</v>
      </c>
      <c r="L41" s="124">
        <v>100.81861000000001</v>
      </c>
      <c r="M41" s="124">
        <v>96.002930000000006</v>
      </c>
      <c r="N41" s="124">
        <v>99.269300000000001</v>
      </c>
      <c r="O41" s="124">
        <v>102.15549</v>
      </c>
      <c r="P41" s="124">
        <v>102.85899000000001</v>
      </c>
      <c r="Q41" s="124">
        <v>99.32235</v>
      </c>
      <c r="R41" s="124">
        <v>98.922830000000005</v>
      </c>
      <c r="S41" s="117"/>
      <c r="T41" s="112"/>
      <c r="U41" s="7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2"/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2"/>
      <c r="CU41" s="112"/>
      <c r="CV41" s="112"/>
      <c r="CW41" s="112"/>
      <c r="CX41" s="112"/>
      <c r="CY41" s="112"/>
      <c r="CZ41" s="112"/>
      <c r="DA41" s="112"/>
      <c r="DB41" s="112"/>
      <c r="DC41" s="112"/>
      <c r="DD41" s="112"/>
      <c r="DE41" s="112"/>
      <c r="DF41" s="112"/>
      <c r="DG41" s="112"/>
      <c r="DH41" s="112"/>
      <c r="DI41" s="112"/>
      <c r="DJ41" s="112"/>
      <c r="DK41" s="112"/>
      <c r="DL41" s="112"/>
      <c r="DM41" s="112"/>
      <c r="DN41" s="112"/>
      <c r="DO41" s="112"/>
      <c r="DP41" s="112"/>
      <c r="DQ41" s="112"/>
      <c r="DR41" s="112"/>
      <c r="DS41" s="112"/>
      <c r="DT41" s="112"/>
      <c r="DU41" s="112"/>
      <c r="DV41" s="112"/>
      <c r="DW41" s="112"/>
      <c r="DX41" s="112"/>
      <c r="DY41" s="112"/>
      <c r="DZ41" s="112"/>
      <c r="EA41" s="112"/>
      <c r="EB41" s="112"/>
      <c r="EC41" s="112"/>
      <c r="ED41" s="112"/>
      <c r="EE41" s="112"/>
      <c r="EF41" s="112"/>
      <c r="EG41" s="112"/>
      <c r="EH41" s="112"/>
      <c r="EI41" s="112"/>
      <c r="EJ41" s="112"/>
      <c r="EK41" s="112"/>
      <c r="EL41" s="112"/>
      <c r="EM41" s="112"/>
      <c r="EN41" s="112"/>
      <c r="EO41" s="112"/>
      <c r="EP41" s="112"/>
      <c r="EQ41" s="112"/>
      <c r="ER41" s="112"/>
      <c r="ES41" s="112"/>
      <c r="ET41" s="112"/>
      <c r="EU41" s="112"/>
      <c r="EV41" s="112"/>
      <c r="EW41" s="112"/>
      <c r="EX41" s="112"/>
      <c r="EY41" s="112"/>
      <c r="EZ41" s="112"/>
      <c r="FA41" s="112"/>
      <c r="FB41" s="112"/>
      <c r="FC41" s="112"/>
      <c r="FD41" s="112"/>
      <c r="FE41" s="112"/>
      <c r="FF41" s="112"/>
      <c r="FG41" s="112"/>
      <c r="FH41" s="112"/>
      <c r="FI41" s="112"/>
      <c r="FJ41" s="112"/>
      <c r="FK41" s="112"/>
      <c r="FL41" s="112"/>
      <c r="FM41" s="112"/>
      <c r="FN41" s="112"/>
      <c r="FO41" s="112"/>
      <c r="FP41" s="112"/>
      <c r="FQ41" s="112"/>
      <c r="FR41" s="112"/>
      <c r="FS41" s="112"/>
      <c r="FT41" s="112"/>
      <c r="FU41" s="112"/>
      <c r="FV41" s="112"/>
      <c r="FW41" s="112"/>
      <c r="FX41" s="112"/>
      <c r="FY41" s="112"/>
      <c r="FZ41" s="112"/>
      <c r="GA41" s="112"/>
      <c r="GB41" s="112"/>
      <c r="GC41" s="112"/>
      <c r="GD41" s="112"/>
      <c r="GE41" s="112"/>
      <c r="GF41" s="112"/>
      <c r="GG41" s="112"/>
      <c r="GH41" s="112"/>
      <c r="GI41" s="112"/>
      <c r="GJ41" s="112"/>
      <c r="GK41" s="112"/>
      <c r="GL41" s="112"/>
      <c r="GM41" s="112"/>
      <c r="GN41" s="112"/>
      <c r="GO41" s="112"/>
      <c r="GP41" s="112"/>
      <c r="GQ41" s="112"/>
      <c r="GR41" s="112"/>
      <c r="GS41" s="112"/>
      <c r="GT41" s="112"/>
      <c r="GU41" s="112"/>
      <c r="GV41" s="112"/>
      <c r="GW41" s="112"/>
      <c r="GX41" s="112"/>
      <c r="GY41" s="112"/>
      <c r="GZ41" s="112"/>
      <c r="HA41" s="112"/>
      <c r="HB41" s="112"/>
      <c r="HC41" s="112"/>
      <c r="HD41" s="112"/>
      <c r="HE41" s="112"/>
      <c r="HF41" s="112"/>
      <c r="HG41" s="112"/>
      <c r="HH41" s="112"/>
      <c r="HI41" s="112"/>
      <c r="HJ41" s="112"/>
      <c r="HK41" s="112"/>
      <c r="HL41" s="112"/>
      <c r="HM41" s="112"/>
      <c r="HN41" s="112"/>
      <c r="HO41" s="112"/>
      <c r="HP41" s="112"/>
      <c r="HQ41" s="112"/>
      <c r="HR41" s="112"/>
      <c r="HS41" s="112"/>
      <c r="HT41" s="112"/>
      <c r="HU41" s="112"/>
      <c r="HV41" s="112"/>
      <c r="HW41" s="112"/>
      <c r="HX41" s="112"/>
      <c r="HY41" s="112"/>
      <c r="HZ41" s="112"/>
      <c r="IA41" s="112"/>
      <c r="IB41" s="112"/>
      <c r="IC41" s="112"/>
      <c r="ID41" s="112"/>
      <c r="IE41" s="112"/>
      <c r="IF41" s="112"/>
      <c r="IG41" s="112"/>
      <c r="IH41" s="112"/>
      <c r="II41" s="112"/>
      <c r="IJ41" s="112"/>
      <c r="IK41" s="112"/>
      <c r="IL41" s="112"/>
      <c r="IM41" s="112"/>
      <c r="IN41" s="112"/>
      <c r="IO41" s="112"/>
      <c r="IP41" s="112"/>
      <c r="IQ41" s="112"/>
      <c r="IR41" s="112"/>
      <c r="IS41" s="112"/>
    </row>
    <row r="42" spans="1:253" ht="20.25" hidden="1">
      <c r="A42" s="113"/>
      <c r="B42" s="113"/>
      <c r="C42" s="127"/>
      <c r="D42" s="122"/>
      <c r="E42" s="122"/>
      <c r="F42" s="124"/>
      <c r="G42" s="129"/>
      <c r="H42" s="129"/>
      <c r="I42" s="129"/>
      <c r="J42" s="129"/>
      <c r="K42" s="129"/>
      <c r="L42" s="129"/>
      <c r="M42" s="129"/>
      <c r="N42" s="129"/>
      <c r="O42" s="130"/>
      <c r="P42" s="129"/>
      <c r="Q42" s="129"/>
      <c r="R42" s="129"/>
      <c r="S42" s="117"/>
      <c r="T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  <c r="CD42" s="112"/>
      <c r="CE42" s="112"/>
      <c r="CF42" s="112"/>
      <c r="CG42" s="112"/>
      <c r="CH42" s="112"/>
      <c r="CI42" s="112"/>
      <c r="CJ42" s="112"/>
      <c r="CK42" s="112"/>
      <c r="CL42" s="112"/>
      <c r="CM42" s="112"/>
      <c r="CN42" s="112"/>
      <c r="CO42" s="112"/>
      <c r="CP42" s="112"/>
      <c r="CQ42" s="112"/>
      <c r="CR42" s="112"/>
      <c r="CS42" s="112"/>
      <c r="CT42" s="112"/>
      <c r="CU42" s="112"/>
      <c r="CV42" s="112"/>
      <c r="CW42" s="112"/>
      <c r="CX42" s="112"/>
      <c r="CY42" s="112"/>
      <c r="CZ42" s="112"/>
      <c r="DA42" s="112"/>
      <c r="DB42" s="112"/>
      <c r="DC42" s="112"/>
      <c r="DD42" s="112"/>
      <c r="DE42" s="112"/>
      <c r="DF42" s="112"/>
      <c r="DG42" s="112"/>
      <c r="DH42" s="112"/>
      <c r="DI42" s="112"/>
      <c r="DJ42" s="112"/>
      <c r="DK42" s="112"/>
      <c r="DL42" s="112"/>
      <c r="DM42" s="112"/>
      <c r="DN42" s="112"/>
      <c r="DO42" s="112"/>
      <c r="DP42" s="112"/>
      <c r="DQ42" s="112"/>
      <c r="DR42" s="112"/>
      <c r="DS42" s="112"/>
      <c r="DT42" s="112"/>
      <c r="DU42" s="112"/>
      <c r="DV42" s="112"/>
      <c r="DW42" s="112"/>
      <c r="DX42" s="112"/>
      <c r="DY42" s="112"/>
      <c r="DZ42" s="112"/>
      <c r="EA42" s="112"/>
      <c r="EB42" s="112"/>
      <c r="EC42" s="112"/>
      <c r="ED42" s="112"/>
      <c r="EE42" s="112"/>
      <c r="EF42" s="112"/>
      <c r="EG42" s="112"/>
      <c r="EH42" s="112"/>
      <c r="EI42" s="112"/>
      <c r="EJ42" s="112"/>
      <c r="EK42" s="112"/>
      <c r="EL42" s="112"/>
      <c r="EM42" s="112"/>
      <c r="EN42" s="112"/>
      <c r="EO42" s="112"/>
      <c r="EP42" s="112"/>
      <c r="EQ42" s="112"/>
      <c r="ER42" s="112"/>
      <c r="ES42" s="112"/>
      <c r="ET42" s="112"/>
      <c r="EU42" s="112"/>
      <c r="EV42" s="112"/>
      <c r="EW42" s="112"/>
      <c r="EX42" s="112"/>
      <c r="EY42" s="112"/>
      <c r="EZ42" s="112"/>
      <c r="FA42" s="112"/>
      <c r="FB42" s="112"/>
      <c r="FC42" s="112"/>
      <c r="FD42" s="112"/>
      <c r="FE42" s="112"/>
      <c r="FF42" s="112"/>
      <c r="FG42" s="112"/>
      <c r="FH42" s="112"/>
      <c r="FI42" s="112"/>
      <c r="FJ42" s="112"/>
      <c r="FK42" s="112"/>
      <c r="FL42" s="112"/>
      <c r="FM42" s="112"/>
      <c r="FN42" s="112"/>
      <c r="FO42" s="112"/>
      <c r="FP42" s="112"/>
      <c r="FQ42" s="112"/>
      <c r="FR42" s="112"/>
      <c r="FS42" s="112"/>
      <c r="FT42" s="112"/>
      <c r="FU42" s="112"/>
      <c r="FV42" s="112"/>
      <c r="FW42" s="112"/>
      <c r="FX42" s="112"/>
      <c r="FY42" s="112"/>
      <c r="FZ42" s="112"/>
      <c r="GA42" s="112"/>
      <c r="GB42" s="112"/>
      <c r="GC42" s="112"/>
      <c r="GD42" s="112"/>
      <c r="GE42" s="112"/>
      <c r="GF42" s="112"/>
      <c r="GG42" s="112"/>
      <c r="GH42" s="112"/>
      <c r="GI42" s="112"/>
      <c r="GJ42" s="112"/>
      <c r="GK42" s="112"/>
      <c r="GL42" s="112"/>
      <c r="GM42" s="112"/>
      <c r="GN42" s="112"/>
      <c r="GO42" s="112"/>
      <c r="GP42" s="112"/>
      <c r="GQ42" s="112"/>
      <c r="GR42" s="112"/>
      <c r="GS42" s="112"/>
      <c r="GT42" s="112"/>
      <c r="GU42" s="112"/>
      <c r="GV42" s="112"/>
      <c r="GW42" s="112"/>
      <c r="GX42" s="112"/>
      <c r="GY42" s="112"/>
      <c r="GZ42" s="112"/>
      <c r="HA42" s="112"/>
      <c r="HB42" s="112"/>
      <c r="HC42" s="112"/>
      <c r="HD42" s="112"/>
      <c r="HE42" s="112"/>
      <c r="HF42" s="112"/>
      <c r="HG42" s="112"/>
      <c r="HH42" s="112"/>
      <c r="HI42" s="112"/>
      <c r="HJ42" s="112"/>
      <c r="HK42" s="112"/>
      <c r="HL42" s="112"/>
      <c r="HM42" s="112"/>
      <c r="HN42" s="112"/>
      <c r="HO42" s="112"/>
      <c r="HP42" s="112"/>
      <c r="HQ42" s="112"/>
      <c r="HR42" s="112"/>
      <c r="HS42" s="112"/>
      <c r="HT42" s="112"/>
      <c r="HU42" s="112"/>
      <c r="HV42" s="112"/>
      <c r="HW42" s="112"/>
      <c r="HX42" s="112"/>
      <c r="HY42" s="112"/>
      <c r="HZ42" s="112"/>
      <c r="IA42" s="112"/>
      <c r="IB42" s="112"/>
      <c r="IC42" s="112"/>
      <c r="ID42" s="112"/>
      <c r="IE42" s="112"/>
      <c r="IF42" s="112"/>
      <c r="IG42" s="112"/>
      <c r="IH42" s="112"/>
      <c r="II42" s="112"/>
      <c r="IJ42" s="112"/>
      <c r="IK42" s="112"/>
      <c r="IL42" s="112"/>
      <c r="IM42" s="112"/>
      <c r="IN42" s="112"/>
      <c r="IO42" s="112"/>
      <c r="IP42" s="112"/>
      <c r="IQ42" s="112"/>
      <c r="IR42" s="112"/>
      <c r="IS42" s="112"/>
    </row>
    <row r="43" spans="1:253" ht="20.25" hidden="1">
      <c r="A43" s="113" t="s">
        <v>2005</v>
      </c>
      <c r="B43" s="113"/>
      <c r="C43" s="122">
        <v>-0.25252999999999998</v>
      </c>
      <c r="D43" s="122">
        <v>0.18484999999999999</v>
      </c>
      <c r="E43" s="122">
        <v>-0.2079</v>
      </c>
      <c r="F43" s="124">
        <v>99.089979999999997</v>
      </c>
      <c r="G43" s="124">
        <v>102.28206</v>
      </c>
      <c r="H43" s="124">
        <v>98.34948</v>
      </c>
      <c r="I43" s="124">
        <v>97.53013</v>
      </c>
      <c r="J43" s="124">
        <v>94.700990000000004</v>
      </c>
      <c r="K43" s="124">
        <v>99.346919999999997</v>
      </c>
      <c r="L43" s="124">
        <v>100.58101000000001</v>
      </c>
      <c r="M43" s="124">
        <v>96.307540000000003</v>
      </c>
      <c r="N43" s="124">
        <v>99.267099999999999</v>
      </c>
      <c r="O43" s="124">
        <v>102.17628999999999</v>
      </c>
      <c r="P43" s="124">
        <v>102.84115</v>
      </c>
      <c r="Q43" s="124">
        <v>99.295010000000005</v>
      </c>
      <c r="R43" s="131">
        <v>98.971180000000004</v>
      </c>
      <c r="S43" s="117"/>
      <c r="T43" s="112"/>
      <c r="U43" s="7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  <c r="CD43" s="112"/>
      <c r="CE43" s="112"/>
      <c r="CF43" s="112"/>
      <c r="CG43" s="112"/>
      <c r="CH43" s="112"/>
      <c r="CI43" s="112"/>
      <c r="CJ43" s="112"/>
      <c r="CK43" s="112"/>
      <c r="CL43" s="112"/>
      <c r="CM43" s="112"/>
      <c r="CN43" s="112"/>
      <c r="CO43" s="112"/>
      <c r="CP43" s="112"/>
      <c r="CQ43" s="112"/>
      <c r="CR43" s="112"/>
      <c r="CS43" s="112"/>
      <c r="CT43" s="112"/>
      <c r="CU43" s="112"/>
      <c r="CV43" s="112"/>
      <c r="CW43" s="112"/>
      <c r="CX43" s="112"/>
      <c r="CY43" s="112"/>
      <c r="CZ43" s="112"/>
      <c r="DA43" s="112"/>
      <c r="DB43" s="112"/>
      <c r="DC43" s="112"/>
      <c r="DD43" s="112"/>
      <c r="DE43" s="112"/>
      <c r="DF43" s="112"/>
      <c r="DG43" s="112"/>
      <c r="DH43" s="112"/>
      <c r="DI43" s="112"/>
      <c r="DJ43" s="112"/>
      <c r="DK43" s="112"/>
      <c r="DL43" s="112"/>
      <c r="DM43" s="112"/>
      <c r="DN43" s="112"/>
      <c r="DO43" s="112"/>
      <c r="DP43" s="112"/>
      <c r="DQ43" s="112"/>
      <c r="DR43" s="112"/>
      <c r="DS43" s="112"/>
      <c r="DT43" s="112"/>
      <c r="DU43" s="112"/>
      <c r="DV43" s="112"/>
      <c r="DW43" s="112"/>
      <c r="DX43" s="112"/>
      <c r="DY43" s="112"/>
      <c r="DZ43" s="112"/>
      <c r="EA43" s="112"/>
      <c r="EB43" s="112"/>
      <c r="EC43" s="112"/>
      <c r="ED43" s="112"/>
      <c r="EE43" s="112"/>
      <c r="EF43" s="112"/>
      <c r="EG43" s="112"/>
      <c r="EH43" s="112"/>
      <c r="EI43" s="112"/>
      <c r="EJ43" s="112"/>
      <c r="EK43" s="112"/>
      <c r="EL43" s="112"/>
      <c r="EM43" s="112"/>
      <c r="EN43" s="112"/>
      <c r="EO43" s="112"/>
      <c r="EP43" s="112"/>
      <c r="EQ43" s="112"/>
      <c r="ER43" s="112"/>
      <c r="ES43" s="112"/>
      <c r="ET43" s="112"/>
      <c r="EU43" s="112"/>
      <c r="EV43" s="112"/>
      <c r="EW43" s="112"/>
      <c r="EX43" s="112"/>
      <c r="EY43" s="112"/>
      <c r="EZ43" s="112"/>
      <c r="FA43" s="112"/>
      <c r="FB43" s="112"/>
      <c r="FC43" s="112"/>
      <c r="FD43" s="112"/>
      <c r="FE43" s="112"/>
      <c r="FF43" s="112"/>
      <c r="FG43" s="112"/>
      <c r="FH43" s="112"/>
      <c r="FI43" s="112"/>
      <c r="FJ43" s="112"/>
      <c r="FK43" s="112"/>
      <c r="FL43" s="112"/>
      <c r="FM43" s="112"/>
      <c r="FN43" s="112"/>
      <c r="FO43" s="112"/>
      <c r="FP43" s="112"/>
      <c r="FQ43" s="112"/>
      <c r="FR43" s="112"/>
      <c r="FS43" s="112"/>
      <c r="FT43" s="112"/>
      <c r="FU43" s="112"/>
      <c r="FV43" s="112"/>
      <c r="FW43" s="112"/>
      <c r="FX43" s="112"/>
      <c r="FY43" s="112"/>
      <c r="FZ43" s="112"/>
      <c r="GA43" s="112"/>
      <c r="GB43" s="112"/>
      <c r="GC43" s="112"/>
      <c r="GD43" s="112"/>
      <c r="GE43" s="112"/>
      <c r="GF43" s="112"/>
      <c r="GG43" s="112"/>
      <c r="GH43" s="112"/>
      <c r="GI43" s="112"/>
      <c r="GJ43" s="112"/>
      <c r="GK43" s="112"/>
      <c r="GL43" s="112"/>
      <c r="GM43" s="112"/>
      <c r="GN43" s="112"/>
      <c r="GO43" s="112"/>
      <c r="GP43" s="112"/>
      <c r="GQ43" s="112"/>
      <c r="GR43" s="112"/>
      <c r="GS43" s="112"/>
      <c r="GT43" s="112"/>
      <c r="GU43" s="112"/>
      <c r="GV43" s="112"/>
      <c r="GW43" s="112"/>
      <c r="GX43" s="112"/>
      <c r="GY43" s="112"/>
      <c r="GZ43" s="112"/>
      <c r="HA43" s="112"/>
      <c r="HB43" s="112"/>
      <c r="HC43" s="112"/>
      <c r="HD43" s="112"/>
      <c r="HE43" s="112"/>
      <c r="HF43" s="112"/>
      <c r="HG43" s="112"/>
      <c r="HH43" s="112"/>
      <c r="HI43" s="112"/>
      <c r="HJ43" s="112"/>
      <c r="HK43" s="112"/>
      <c r="HL43" s="112"/>
      <c r="HM43" s="112"/>
      <c r="HN43" s="112"/>
      <c r="HO43" s="112"/>
      <c r="HP43" s="112"/>
      <c r="HQ43" s="112"/>
      <c r="HR43" s="112"/>
      <c r="HS43" s="112"/>
      <c r="HT43" s="112"/>
      <c r="HU43" s="112"/>
      <c r="HV43" s="112"/>
      <c r="HW43" s="112"/>
      <c r="HX43" s="112"/>
      <c r="HY43" s="112"/>
      <c r="HZ43" s="112"/>
      <c r="IA43" s="112"/>
      <c r="IB43" s="112"/>
      <c r="IC43" s="112"/>
      <c r="ID43" s="112"/>
      <c r="IE43" s="112"/>
      <c r="IF43" s="112"/>
      <c r="IG43" s="112"/>
      <c r="IH43" s="112"/>
      <c r="II43" s="112"/>
      <c r="IJ43" s="112"/>
      <c r="IK43" s="112"/>
      <c r="IL43" s="112"/>
      <c r="IM43" s="112"/>
      <c r="IN43" s="112"/>
      <c r="IO43" s="112"/>
      <c r="IP43" s="112"/>
      <c r="IQ43" s="112"/>
      <c r="IR43" s="112"/>
      <c r="IS43" s="112"/>
    </row>
    <row r="44" spans="1:253" ht="20.25" hidden="1">
      <c r="A44" s="113"/>
      <c r="B44" s="113"/>
      <c r="C44" s="127"/>
      <c r="D44" s="122"/>
      <c r="E44" s="122"/>
      <c r="F44" s="124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17"/>
      <c r="T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2"/>
      <c r="CY44" s="112"/>
      <c r="CZ44" s="112"/>
      <c r="DA44" s="112"/>
      <c r="DB44" s="112"/>
      <c r="DC44" s="112"/>
      <c r="DD44" s="112"/>
      <c r="DE44" s="112"/>
      <c r="DF44" s="112"/>
      <c r="DG44" s="112"/>
      <c r="DH44" s="112"/>
      <c r="DI44" s="112"/>
      <c r="DJ44" s="112"/>
      <c r="DK44" s="112"/>
      <c r="DL44" s="112"/>
      <c r="DM44" s="112"/>
      <c r="DN44" s="112"/>
      <c r="DO44" s="112"/>
      <c r="DP44" s="112"/>
      <c r="DQ44" s="112"/>
      <c r="DR44" s="112"/>
      <c r="DS44" s="112"/>
      <c r="DT44" s="112"/>
      <c r="DU44" s="112"/>
      <c r="DV44" s="112"/>
      <c r="DW44" s="112"/>
      <c r="DX44" s="112"/>
      <c r="DY44" s="112"/>
      <c r="DZ44" s="112"/>
      <c r="EA44" s="112"/>
      <c r="EB44" s="112"/>
      <c r="EC44" s="112"/>
      <c r="ED44" s="112"/>
      <c r="EE44" s="112"/>
      <c r="EF44" s="112"/>
      <c r="EG44" s="112"/>
      <c r="EH44" s="112"/>
      <c r="EI44" s="112"/>
      <c r="EJ44" s="112"/>
      <c r="EK44" s="112"/>
      <c r="EL44" s="112"/>
      <c r="EM44" s="112"/>
      <c r="EN44" s="112"/>
      <c r="EO44" s="112"/>
      <c r="EP44" s="112"/>
      <c r="EQ44" s="112"/>
      <c r="ER44" s="112"/>
      <c r="ES44" s="112"/>
      <c r="ET44" s="112"/>
      <c r="EU44" s="112"/>
      <c r="EV44" s="112"/>
      <c r="EW44" s="112"/>
      <c r="EX44" s="112"/>
      <c r="EY44" s="112"/>
      <c r="EZ44" s="112"/>
      <c r="FA44" s="112"/>
      <c r="FB44" s="112"/>
      <c r="FC44" s="112"/>
      <c r="FD44" s="112"/>
      <c r="FE44" s="112"/>
      <c r="FF44" s="112"/>
      <c r="FG44" s="112"/>
      <c r="FH44" s="112"/>
      <c r="FI44" s="112"/>
      <c r="FJ44" s="112"/>
      <c r="FK44" s="112"/>
      <c r="FL44" s="112"/>
      <c r="FM44" s="112"/>
      <c r="FN44" s="112"/>
      <c r="FO44" s="112"/>
      <c r="FP44" s="112"/>
      <c r="FQ44" s="112"/>
      <c r="FR44" s="112"/>
      <c r="FS44" s="112"/>
      <c r="FT44" s="112"/>
      <c r="FU44" s="112"/>
      <c r="FV44" s="112"/>
      <c r="FW44" s="112"/>
      <c r="FX44" s="112"/>
      <c r="FY44" s="112"/>
      <c r="FZ44" s="112"/>
      <c r="GA44" s="112"/>
      <c r="GB44" s="112"/>
      <c r="GC44" s="112"/>
      <c r="GD44" s="112"/>
      <c r="GE44" s="112"/>
      <c r="GF44" s="112"/>
      <c r="GG44" s="112"/>
      <c r="GH44" s="112"/>
      <c r="GI44" s="112"/>
      <c r="GJ44" s="112"/>
      <c r="GK44" s="112"/>
      <c r="GL44" s="112"/>
      <c r="GM44" s="112"/>
      <c r="GN44" s="112"/>
      <c r="GO44" s="112"/>
      <c r="GP44" s="112"/>
      <c r="GQ44" s="112"/>
      <c r="GR44" s="112"/>
      <c r="GS44" s="112"/>
      <c r="GT44" s="112"/>
      <c r="GU44" s="112"/>
      <c r="GV44" s="112"/>
      <c r="GW44" s="112"/>
      <c r="GX44" s="112"/>
      <c r="GY44" s="112"/>
      <c r="GZ44" s="112"/>
      <c r="HA44" s="112"/>
      <c r="HB44" s="112"/>
      <c r="HC44" s="112"/>
      <c r="HD44" s="112"/>
      <c r="HE44" s="112"/>
      <c r="HF44" s="112"/>
      <c r="HG44" s="112"/>
      <c r="HH44" s="112"/>
      <c r="HI44" s="112"/>
      <c r="HJ44" s="112"/>
      <c r="HK44" s="112"/>
      <c r="HL44" s="112"/>
      <c r="HM44" s="112"/>
      <c r="HN44" s="112"/>
      <c r="HO44" s="112"/>
      <c r="HP44" s="112"/>
      <c r="HQ44" s="112"/>
      <c r="HR44" s="112"/>
      <c r="HS44" s="112"/>
      <c r="HT44" s="112"/>
      <c r="HU44" s="112"/>
      <c r="HV44" s="112"/>
      <c r="HW44" s="112"/>
      <c r="HX44" s="112"/>
      <c r="HY44" s="112"/>
      <c r="HZ44" s="112"/>
      <c r="IA44" s="112"/>
      <c r="IB44" s="112"/>
      <c r="IC44" s="112"/>
      <c r="ID44" s="112"/>
      <c r="IE44" s="112"/>
      <c r="IF44" s="112"/>
      <c r="IG44" s="112"/>
      <c r="IH44" s="112"/>
      <c r="II44" s="112"/>
      <c r="IJ44" s="112"/>
      <c r="IK44" s="112"/>
      <c r="IL44" s="112"/>
      <c r="IM44" s="112"/>
      <c r="IN44" s="112"/>
      <c r="IO44" s="112"/>
      <c r="IP44" s="112"/>
      <c r="IQ44" s="112"/>
      <c r="IR44" s="112"/>
      <c r="IS44" s="112"/>
    </row>
    <row r="45" spans="1:253" ht="20.25" hidden="1">
      <c r="A45" s="113" t="s">
        <v>2016</v>
      </c>
      <c r="B45" s="113"/>
      <c r="C45" s="122">
        <v>-0.43902000000000002</v>
      </c>
      <c r="D45" s="122">
        <v>0.12636</v>
      </c>
      <c r="E45" s="122">
        <v>-0.28494000000000003</v>
      </c>
      <c r="F45" s="124">
        <v>99.215190000000007</v>
      </c>
      <c r="G45" s="124">
        <v>102.38930999999999</v>
      </c>
      <c r="H45" s="124">
        <v>98.478849999999994</v>
      </c>
      <c r="I45" s="124">
        <v>103.94992999999999</v>
      </c>
      <c r="J45" s="124">
        <v>93.209419999999994</v>
      </c>
      <c r="K45" s="124">
        <v>99.492679999999993</v>
      </c>
      <c r="L45" s="124">
        <v>100.89483</v>
      </c>
      <c r="M45" s="124">
        <v>95.835930000000005</v>
      </c>
      <c r="N45" s="124">
        <v>99.34205</v>
      </c>
      <c r="O45" s="124">
        <v>102.33583</v>
      </c>
      <c r="P45" s="124">
        <v>103.16517</v>
      </c>
      <c r="Q45" s="124">
        <v>99.538790000000006</v>
      </c>
      <c r="R45" s="124">
        <v>99.447680000000005</v>
      </c>
      <c r="S45" s="117"/>
      <c r="T45" s="112"/>
      <c r="U45" s="7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  <c r="CU45" s="112"/>
      <c r="CV45" s="112"/>
      <c r="CW45" s="112"/>
      <c r="CX45" s="112"/>
      <c r="CY45" s="112"/>
      <c r="CZ45" s="112"/>
      <c r="DA45" s="112"/>
      <c r="DB45" s="112"/>
      <c r="DC45" s="112"/>
      <c r="DD45" s="112"/>
      <c r="DE45" s="112"/>
      <c r="DF45" s="112"/>
      <c r="DG45" s="112"/>
      <c r="DH45" s="112"/>
      <c r="DI45" s="112"/>
      <c r="DJ45" s="112"/>
      <c r="DK45" s="112"/>
      <c r="DL45" s="112"/>
      <c r="DM45" s="112"/>
      <c r="DN45" s="112"/>
      <c r="DO45" s="112"/>
      <c r="DP45" s="112"/>
      <c r="DQ45" s="112"/>
      <c r="DR45" s="112"/>
      <c r="DS45" s="112"/>
      <c r="DT45" s="112"/>
      <c r="DU45" s="112"/>
      <c r="DV45" s="112"/>
      <c r="DW45" s="112"/>
      <c r="DX45" s="112"/>
      <c r="DY45" s="112"/>
      <c r="DZ45" s="112"/>
      <c r="EA45" s="112"/>
      <c r="EB45" s="112"/>
      <c r="EC45" s="112"/>
      <c r="ED45" s="112"/>
      <c r="EE45" s="112"/>
      <c r="EF45" s="112"/>
      <c r="EG45" s="112"/>
      <c r="EH45" s="112"/>
      <c r="EI45" s="112"/>
      <c r="EJ45" s="112"/>
      <c r="EK45" s="112"/>
      <c r="EL45" s="112"/>
      <c r="EM45" s="112"/>
      <c r="EN45" s="112"/>
      <c r="EO45" s="112"/>
      <c r="EP45" s="112"/>
      <c r="EQ45" s="112"/>
      <c r="ER45" s="112"/>
      <c r="ES45" s="112"/>
      <c r="ET45" s="112"/>
      <c r="EU45" s="112"/>
      <c r="EV45" s="112"/>
      <c r="EW45" s="112"/>
      <c r="EX45" s="112"/>
      <c r="EY45" s="112"/>
      <c r="EZ45" s="112"/>
      <c r="FA45" s="112"/>
      <c r="FB45" s="112"/>
      <c r="FC45" s="112"/>
      <c r="FD45" s="112"/>
      <c r="FE45" s="112"/>
      <c r="FF45" s="112"/>
      <c r="FG45" s="112"/>
      <c r="FH45" s="112"/>
      <c r="FI45" s="112"/>
      <c r="FJ45" s="112"/>
      <c r="FK45" s="112"/>
      <c r="FL45" s="112"/>
      <c r="FM45" s="112"/>
      <c r="FN45" s="112"/>
      <c r="FO45" s="112"/>
      <c r="FP45" s="112"/>
      <c r="FQ45" s="112"/>
      <c r="FR45" s="112"/>
      <c r="FS45" s="112"/>
      <c r="FT45" s="112"/>
      <c r="FU45" s="112"/>
      <c r="FV45" s="112"/>
      <c r="FW45" s="112"/>
      <c r="FX45" s="112"/>
      <c r="FY45" s="112"/>
      <c r="FZ45" s="112"/>
      <c r="GA45" s="112"/>
      <c r="GB45" s="112"/>
      <c r="GC45" s="112"/>
      <c r="GD45" s="112"/>
      <c r="GE45" s="112"/>
      <c r="GF45" s="112"/>
      <c r="GG45" s="112"/>
      <c r="GH45" s="112"/>
      <c r="GI45" s="112"/>
      <c r="GJ45" s="112"/>
      <c r="GK45" s="112"/>
      <c r="GL45" s="112"/>
      <c r="GM45" s="112"/>
      <c r="GN45" s="112"/>
      <c r="GO45" s="112"/>
      <c r="GP45" s="112"/>
      <c r="GQ45" s="112"/>
      <c r="GR45" s="112"/>
      <c r="GS45" s="112"/>
      <c r="GT45" s="112"/>
      <c r="GU45" s="112"/>
      <c r="GV45" s="112"/>
      <c r="GW45" s="112"/>
      <c r="GX45" s="112"/>
      <c r="GY45" s="112"/>
      <c r="GZ45" s="112"/>
      <c r="HA45" s="112"/>
      <c r="HB45" s="112"/>
      <c r="HC45" s="112"/>
      <c r="HD45" s="112"/>
      <c r="HE45" s="112"/>
      <c r="HF45" s="112"/>
      <c r="HG45" s="112"/>
      <c r="HH45" s="112"/>
      <c r="HI45" s="112"/>
      <c r="HJ45" s="112"/>
      <c r="HK45" s="112"/>
      <c r="HL45" s="112"/>
      <c r="HM45" s="112"/>
      <c r="HN45" s="112"/>
      <c r="HO45" s="112"/>
      <c r="HP45" s="112"/>
      <c r="HQ45" s="112"/>
      <c r="HR45" s="112"/>
      <c r="HS45" s="112"/>
      <c r="HT45" s="112"/>
      <c r="HU45" s="112"/>
      <c r="HV45" s="112"/>
      <c r="HW45" s="112"/>
      <c r="HX45" s="112"/>
      <c r="HY45" s="112"/>
      <c r="HZ45" s="112"/>
      <c r="IA45" s="112"/>
      <c r="IB45" s="112"/>
      <c r="IC45" s="112"/>
      <c r="ID45" s="112"/>
      <c r="IE45" s="112"/>
      <c r="IF45" s="112"/>
      <c r="IG45" s="112"/>
      <c r="IH45" s="112"/>
      <c r="II45" s="112"/>
      <c r="IJ45" s="112"/>
      <c r="IK45" s="112"/>
      <c r="IL45" s="112"/>
      <c r="IM45" s="112"/>
      <c r="IN45" s="112"/>
      <c r="IO45" s="112"/>
      <c r="IP45" s="112"/>
      <c r="IQ45" s="112"/>
      <c r="IR45" s="112"/>
      <c r="IS45" s="112"/>
    </row>
    <row r="46" spans="1:253" ht="20.25" hidden="1">
      <c r="A46" s="113"/>
      <c r="B46" s="113"/>
      <c r="C46" s="127"/>
      <c r="D46" s="122"/>
      <c r="E46" s="122"/>
      <c r="F46" s="124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17"/>
      <c r="T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  <c r="CU46" s="112"/>
      <c r="CV46" s="112"/>
      <c r="CW46" s="112"/>
      <c r="CX46" s="112"/>
      <c r="CY46" s="112"/>
      <c r="CZ46" s="112"/>
      <c r="DA46" s="112"/>
      <c r="DB46" s="112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12"/>
      <c r="EA46" s="112"/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2"/>
      <c r="EZ46" s="112"/>
      <c r="FA46" s="112"/>
      <c r="FB46" s="112"/>
      <c r="FC46" s="112"/>
      <c r="FD46" s="112"/>
      <c r="FE46" s="112"/>
      <c r="FF46" s="112"/>
      <c r="FG46" s="112"/>
      <c r="FH46" s="112"/>
      <c r="FI46" s="112"/>
      <c r="FJ46" s="112"/>
      <c r="FK46" s="112"/>
      <c r="FL46" s="112"/>
      <c r="FM46" s="112"/>
      <c r="FN46" s="112"/>
      <c r="FO46" s="112"/>
      <c r="FP46" s="112"/>
      <c r="FQ46" s="112"/>
      <c r="FR46" s="112"/>
      <c r="FS46" s="112"/>
      <c r="FT46" s="112"/>
      <c r="FU46" s="112"/>
      <c r="FV46" s="112"/>
      <c r="FW46" s="112"/>
      <c r="FX46" s="112"/>
      <c r="FY46" s="112"/>
      <c r="FZ46" s="112"/>
      <c r="GA46" s="112"/>
      <c r="GB46" s="112"/>
      <c r="GC46" s="112"/>
      <c r="GD46" s="112"/>
      <c r="GE46" s="112"/>
      <c r="GF46" s="112"/>
      <c r="GG46" s="112"/>
      <c r="GH46" s="112"/>
      <c r="GI46" s="112"/>
      <c r="GJ46" s="112"/>
      <c r="GK46" s="112"/>
      <c r="GL46" s="112"/>
      <c r="GM46" s="112"/>
      <c r="GN46" s="112"/>
      <c r="GO46" s="112"/>
      <c r="GP46" s="112"/>
      <c r="GQ46" s="112"/>
      <c r="GR46" s="112"/>
      <c r="GS46" s="112"/>
      <c r="GT46" s="112"/>
      <c r="GU46" s="112"/>
      <c r="GV46" s="112"/>
      <c r="GW46" s="112"/>
      <c r="GX46" s="112"/>
      <c r="GY46" s="112"/>
      <c r="GZ46" s="112"/>
      <c r="HA46" s="112"/>
      <c r="HB46" s="112"/>
      <c r="HC46" s="112"/>
      <c r="HD46" s="112"/>
      <c r="HE46" s="112"/>
      <c r="HF46" s="112"/>
      <c r="HG46" s="112"/>
      <c r="HH46" s="112"/>
      <c r="HI46" s="112"/>
      <c r="HJ46" s="112"/>
      <c r="HK46" s="112"/>
      <c r="HL46" s="112"/>
      <c r="HM46" s="112"/>
      <c r="HN46" s="112"/>
      <c r="HO46" s="112"/>
      <c r="HP46" s="112"/>
      <c r="HQ46" s="112"/>
      <c r="HR46" s="112"/>
      <c r="HS46" s="112"/>
      <c r="HT46" s="112"/>
      <c r="HU46" s="112"/>
      <c r="HV46" s="112"/>
      <c r="HW46" s="112"/>
      <c r="HX46" s="112"/>
      <c r="HY46" s="112"/>
      <c r="HZ46" s="112"/>
      <c r="IA46" s="112"/>
      <c r="IB46" s="112"/>
      <c r="IC46" s="112"/>
      <c r="ID46" s="112"/>
      <c r="IE46" s="112"/>
      <c r="IF46" s="112"/>
      <c r="IG46" s="112"/>
      <c r="IH46" s="112"/>
      <c r="II46" s="112"/>
      <c r="IJ46" s="112"/>
      <c r="IK46" s="112"/>
      <c r="IL46" s="112"/>
      <c r="IM46" s="112"/>
      <c r="IN46" s="112"/>
      <c r="IO46" s="112"/>
      <c r="IP46" s="112"/>
      <c r="IQ46" s="112"/>
      <c r="IR46" s="112"/>
      <c r="IS46" s="112"/>
    </row>
    <row r="47" spans="1:253" ht="20.25" hidden="1">
      <c r="A47" s="113" t="s">
        <v>2007</v>
      </c>
      <c r="B47" s="113"/>
      <c r="C47" s="122">
        <v>-0.26606542251994547</v>
      </c>
      <c r="D47" s="122">
        <v>-6.858828774103376E-2</v>
      </c>
      <c r="E47" s="122">
        <v>-0.28042332421835958</v>
      </c>
      <c r="F47" s="124">
        <v>99.147139999999993</v>
      </c>
      <c r="G47" s="124">
        <v>101.64737</v>
      </c>
      <c r="H47" s="124">
        <v>98.567130000000006</v>
      </c>
      <c r="I47" s="124">
        <v>99.370660000000001</v>
      </c>
      <c r="J47" s="124">
        <v>93.210660000000004</v>
      </c>
      <c r="K47" s="124">
        <v>99.328289999999996</v>
      </c>
      <c r="L47" s="124">
        <v>101.00583</v>
      </c>
      <c r="M47" s="124">
        <v>94.601900000000001</v>
      </c>
      <c r="N47" s="124">
        <v>99.319760000000002</v>
      </c>
      <c r="O47" s="124">
        <v>102.80679000000001</v>
      </c>
      <c r="P47" s="124">
        <v>103.16517</v>
      </c>
      <c r="Q47" s="124">
        <v>104.17648</v>
      </c>
      <c r="R47" s="124">
        <v>99.224180000000004</v>
      </c>
      <c r="S47" s="117"/>
      <c r="T47" s="112"/>
      <c r="U47" s="7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  <c r="CU47" s="112"/>
      <c r="CV47" s="112"/>
      <c r="CW47" s="112"/>
      <c r="CX47" s="112"/>
      <c r="CY47" s="112"/>
      <c r="CZ47" s="112"/>
      <c r="DA47" s="112"/>
      <c r="DB47" s="112"/>
      <c r="DC47" s="112"/>
      <c r="DD47" s="112"/>
      <c r="DE47" s="112"/>
      <c r="DF47" s="112"/>
      <c r="DG47" s="112"/>
      <c r="DH47" s="112"/>
      <c r="DI47" s="112"/>
      <c r="DJ47" s="112"/>
      <c r="DK47" s="112"/>
      <c r="DL47" s="112"/>
      <c r="DM47" s="112"/>
      <c r="DN47" s="112"/>
      <c r="DO47" s="112"/>
      <c r="DP47" s="112"/>
      <c r="DQ47" s="112"/>
      <c r="DR47" s="112"/>
      <c r="DS47" s="112"/>
      <c r="DT47" s="112"/>
      <c r="DU47" s="112"/>
      <c r="DV47" s="112"/>
      <c r="DW47" s="112"/>
      <c r="DX47" s="112"/>
      <c r="DY47" s="112"/>
      <c r="DZ47" s="112"/>
      <c r="EA47" s="112"/>
      <c r="EB47" s="112"/>
      <c r="EC47" s="112"/>
      <c r="ED47" s="112"/>
      <c r="EE47" s="112"/>
      <c r="EF47" s="112"/>
      <c r="EG47" s="112"/>
      <c r="EH47" s="112"/>
      <c r="EI47" s="112"/>
      <c r="EJ47" s="112"/>
      <c r="EK47" s="112"/>
      <c r="EL47" s="112"/>
      <c r="EM47" s="112"/>
      <c r="EN47" s="112"/>
      <c r="EO47" s="112"/>
      <c r="EP47" s="112"/>
      <c r="EQ47" s="112"/>
      <c r="ER47" s="112"/>
      <c r="ES47" s="112"/>
      <c r="ET47" s="112"/>
      <c r="EU47" s="112"/>
      <c r="EV47" s="112"/>
      <c r="EW47" s="112"/>
      <c r="EX47" s="112"/>
      <c r="EY47" s="112"/>
      <c r="EZ47" s="112"/>
      <c r="FA47" s="112"/>
      <c r="FB47" s="112"/>
      <c r="FC47" s="112"/>
      <c r="FD47" s="112"/>
      <c r="FE47" s="112"/>
      <c r="FF47" s="112"/>
      <c r="FG47" s="112"/>
      <c r="FH47" s="112"/>
      <c r="FI47" s="112"/>
      <c r="FJ47" s="112"/>
      <c r="FK47" s="112"/>
      <c r="FL47" s="112"/>
      <c r="FM47" s="112"/>
      <c r="FN47" s="112"/>
      <c r="FO47" s="112"/>
      <c r="FP47" s="112"/>
      <c r="FQ47" s="112"/>
      <c r="FR47" s="112"/>
      <c r="FS47" s="112"/>
      <c r="FT47" s="112"/>
      <c r="FU47" s="112"/>
      <c r="FV47" s="112"/>
      <c r="FW47" s="112"/>
      <c r="FX47" s="112"/>
      <c r="FY47" s="112"/>
      <c r="FZ47" s="112"/>
      <c r="GA47" s="112"/>
      <c r="GB47" s="112"/>
      <c r="GC47" s="112"/>
      <c r="GD47" s="112"/>
      <c r="GE47" s="112"/>
      <c r="GF47" s="112"/>
      <c r="GG47" s="112"/>
      <c r="GH47" s="112"/>
      <c r="GI47" s="112"/>
      <c r="GJ47" s="112"/>
      <c r="GK47" s="112"/>
      <c r="GL47" s="112"/>
      <c r="GM47" s="112"/>
      <c r="GN47" s="112"/>
      <c r="GO47" s="112"/>
      <c r="GP47" s="112"/>
      <c r="GQ47" s="112"/>
      <c r="GR47" s="112"/>
      <c r="GS47" s="112"/>
      <c r="GT47" s="112"/>
      <c r="GU47" s="112"/>
      <c r="GV47" s="112"/>
      <c r="GW47" s="112"/>
      <c r="GX47" s="112"/>
      <c r="GY47" s="112"/>
      <c r="GZ47" s="112"/>
      <c r="HA47" s="112"/>
      <c r="HB47" s="112"/>
      <c r="HC47" s="112"/>
      <c r="HD47" s="112"/>
      <c r="HE47" s="112"/>
      <c r="HF47" s="112"/>
      <c r="HG47" s="112"/>
      <c r="HH47" s="112"/>
      <c r="HI47" s="112"/>
      <c r="HJ47" s="112"/>
      <c r="HK47" s="112"/>
      <c r="HL47" s="112"/>
      <c r="HM47" s="112"/>
      <c r="HN47" s="112"/>
      <c r="HO47" s="112"/>
      <c r="HP47" s="112"/>
      <c r="HQ47" s="112"/>
      <c r="HR47" s="112"/>
      <c r="HS47" s="112"/>
      <c r="HT47" s="112"/>
      <c r="HU47" s="112"/>
      <c r="HV47" s="112"/>
      <c r="HW47" s="112"/>
      <c r="HX47" s="112"/>
      <c r="HY47" s="112"/>
      <c r="HZ47" s="112"/>
      <c r="IA47" s="112"/>
      <c r="IB47" s="112"/>
      <c r="IC47" s="112"/>
      <c r="ID47" s="112"/>
      <c r="IE47" s="112"/>
      <c r="IF47" s="112"/>
      <c r="IG47" s="112"/>
      <c r="IH47" s="112"/>
      <c r="II47" s="112"/>
      <c r="IJ47" s="112"/>
      <c r="IK47" s="112"/>
      <c r="IL47" s="112"/>
      <c r="IM47" s="112"/>
      <c r="IN47" s="112"/>
      <c r="IO47" s="112"/>
      <c r="IP47" s="112"/>
      <c r="IQ47" s="112"/>
      <c r="IR47" s="112"/>
      <c r="IS47" s="112"/>
    </row>
    <row r="48" spans="1:253" ht="20.25" hidden="1">
      <c r="A48" s="113"/>
      <c r="B48" s="113"/>
      <c r="C48" s="127"/>
      <c r="D48" s="122"/>
      <c r="E48" s="122"/>
      <c r="F48" s="124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17"/>
      <c r="T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  <c r="CU48" s="112"/>
      <c r="CV48" s="112"/>
      <c r="CW48" s="112"/>
      <c r="CX48" s="112"/>
      <c r="CY48" s="112"/>
      <c r="CZ48" s="112"/>
      <c r="DA48" s="112"/>
      <c r="DB48" s="112"/>
      <c r="DC48" s="112"/>
      <c r="DD48" s="112"/>
      <c r="DE48" s="112"/>
      <c r="DF48" s="112"/>
      <c r="DG48" s="112"/>
      <c r="DH48" s="112"/>
      <c r="DI48" s="112"/>
      <c r="DJ48" s="112"/>
      <c r="DK48" s="112"/>
      <c r="DL48" s="112"/>
      <c r="DM48" s="112"/>
      <c r="DN48" s="112"/>
      <c r="DO48" s="112"/>
      <c r="DP48" s="112"/>
      <c r="DQ48" s="112"/>
      <c r="DR48" s="112"/>
      <c r="DS48" s="112"/>
      <c r="DT48" s="112"/>
      <c r="DU48" s="112"/>
      <c r="DV48" s="112"/>
      <c r="DW48" s="112"/>
      <c r="DX48" s="112"/>
      <c r="DY48" s="112"/>
      <c r="DZ48" s="112"/>
      <c r="EA48" s="112"/>
      <c r="EB48" s="112"/>
      <c r="EC48" s="112"/>
      <c r="ED48" s="112"/>
      <c r="EE48" s="112"/>
      <c r="EF48" s="112"/>
      <c r="EG48" s="112"/>
      <c r="EH48" s="112"/>
      <c r="EI48" s="112"/>
      <c r="EJ48" s="112"/>
      <c r="EK48" s="112"/>
      <c r="EL48" s="112"/>
      <c r="EM48" s="112"/>
      <c r="EN48" s="112"/>
      <c r="EO48" s="112"/>
      <c r="EP48" s="112"/>
      <c r="EQ48" s="112"/>
      <c r="ER48" s="112"/>
      <c r="ES48" s="112"/>
      <c r="ET48" s="112"/>
      <c r="EU48" s="112"/>
      <c r="EV48" s="112"/>
      <c r="EW48" s="112"/>
      <c r="EX48" s="112"/>
      <c r="EY48" s="112"/>
      <c r="EZ48" s="112"/>
      <c r="FA48" s="112"/>
      <c r="FB48" s="112"/>
      <c r="FC48" s="112"/>
      <c r="FD48" s="112"/>
      <c r="FE48" s="112"/>
      <c r="FF48" s="112"/>
      <c r="FG48" s="112"/>
      <c r="FH48" s="112"/>
      <c r="FI48" s="112"/>
      <c r="FJ48" s="112"/>
      <c r="FK48" s="112"/>
      <c r="FL48" s="112"/>
      <c r="FM48" s="112"/>
      <c r="FN48" s="112"/>
      <c r="FO48" s="112"/>
      <c r="FP48" s="112"/>
      <c r="FQ48" s="112"/>
      <c r="FR48" s="112"/>
      <c r="FS48" s="112"/>
      <c r="FT48" s="112"/>
      <c r="FU48" s="112"/>
      <c r="FV48" s="112"/>
      <c r="FW48" s="112"/>
      <c r="FX48" s="112"/>
      <c r="FY48" s="112"/>
      <c r="FZ48" s="112"/>
      <c r="GA48" s="112"/>
      <c r="GB48" s="112"/>
      <c r="GC48" s="112"/>
      <c r="GD48" s="112"/>
      <c r="GE48" s="112"/>
      <c r="GF48" s="112"/>
      <c r="GG48" s="112"/>
      <c r="GH48" s="112"/>
      <c r="GI48" s="112"/>
      <c r="GJ48" s="112"/>
      <c r="GK48" s="112"/>
      <c r="GL48" s="112"/>
      <c r="GM48" s="112"/>
      <c r="GN48" s="112"/>
      <c r="GO48" s="112"/>
      <c r="GP48" s="112"/>
      <c r="GQ48" s="112"/>
      <c r="GR48" s="112"/>
      <c r="GS48" s="112"/>
      <c r="GT48" s="112"/>
      <c r="GU48" s="112"/>
      <c r="GV48" s="112"/>
      <c r="GW48" s="112"/>
      <c r="GX48" s="112"/>
      <c r="GY48" s="112"/>
      <c r="GZ48" s="112"/>
      <c r="HA48" s="112"/>
      <c r="HB48" s="112"/>
      <c r="HC48" s="112"/>
      <c r="HD48" s="112"/>
      <c r="HE48" s="112"/>
      <c r="HF48" s="112"/>
      <c r="HG48" s="112"/>
      <c r="HH48" s="112"/>
      <c r="HI48" s="112"/>
      <c r="HJ48" s="112"/>
      <c r="HK48" s="112"/>
      <c r="HL48" s="112"/>
      <c r="HM48" s="112"/>
      <c r="HN48" s="112"/>
      <c r="HO48" s="112"/>
      <c r="HP48" s="112"/>
      <c r="HQ48" s="112"/>
      <c r="HR48" s="112"/>
      <c r="HS48" s="112"/>
      <c r="HT48" s="112"/>
      <c r="HU48" s="112"/>
      <c r="HV48" s="112"/>
      <c r="HW48" s="112"/>
      <c r="HX48" s="112"/>
      <c r="HY48" s="112"/>
      <c r="HZ48" s="112"/>
      <c r="IA48" s="112"/>
      <c r="IB48" s="112"/>
      <c r="IC48" s="112"/>
      <c r="ID48" s="112"/>
      <c r="IE48" s="112"/>
      <c r="IF48" s="112"/>
      <c r="IG48" s="112"/>
      <c r="IH48" s="112"/>
      <c r="II48" s="112"/>
      <c r="IJ48" s="112"/>
      <c r="IK48" s="112"/>
      <c r="IL48" s="112"/>
      <c r="IM48" s="112"/>
      <c r="IN48" s="112"/>
      <c r="IO48" s="112"/>
      <c r="IP48" s="112"/>
      <c r="IQ48" s="112"/>
      <c r="IR48" s="112"/>
      <c r="IS48" s="112"/>
    </row>
    <row r="49" spans="1:253" ht="20.25" hidden="1">
      <c r="A49" s="113" t="s">
        <v>2008</v>
      </c>
      <c r="B49" s="113"/>
      <c r="C49" s="122">
        <v>-1.0547441219931342</v>
      </c>
      <c r="D49" s="122">
        <v>-0.7215639301345389</v>
      </c>
      <c r="E49" s="122">
        <v>-0.43542769369472323</v>
      </c>
      <c r="F49" s="124">
        <v>98.431730000000002</v>
      </c>
      <c r="G49" s="124">
        <v>101.19555</v>
      </c>
      <c r="H49" s="124">
        <v>97.790570000000002</v>
      </c>
      <c r="I49" s="124">
        <v>93.726219999999998</v>
      </c>
      <c r="J49" s="124">
        <v>93.198520000000002</v>
      </c>
      <c r="K49" s="124">
        <v>99.424620000000004</v>
      </c>
      <c r="L49" s="124">
        <v>100.99321999999999</v>
      </c>
      <c r="M49" s="124">
        <v>92.658230000000003</v>
      </c>
      <c r="N49" s="124">
        <v>99.250389999999996</v>
      </c>
      <c r="O49" s="125">
        <v>102.96747000000001</v>
      </c>
      <c r="P49" s="124">
        <v>103.16517</v>
      </c>
      <c r="Q49" s="124">
        <v>104.22687999999999</v>
      </c>
      <c r="R49" s="124">
        <v>98.717420000000004</v>
      </c>
      <c r="S49" s="117"/>
      <c r="T49" s="112"/>
      <c r="U49" s="7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2"/>
      <c r="CS49" s="112"/>
      <c r="CT49" s="112"/>
      <c r="CU49" s="112"/>
      <c r="CV49" s="112"/>
      <c r="CW49" s="112"/>
      <c r="CX49" s="112"/>
      <c r="CY49" s="112"/>
      <c r="CZ49" s="112"/>
      <c r="DA49" s="112"/>
      <c r="DB49" s="112"/>
      <c r="DC49" s="112"/>
      <c r="DD49" s="112"/>
      <c r="DE49" s="112"/>
      <c r="DF49" s="112"/>
      <c r="DG49" s="112"/>
      <c r="DH49" s="112"/>
      <c r="DI49" s="112"/>
      <c r="DJ49" s="112"/>
      <c r="DK49" s="112"/>
      <c r="DL49" s="112"/>
      <c r="DM49" s="112"/>
      <c r="DN49" s="112"/>
      <c r="DO49" s="112"/>
      <c r="DP49" s="112"/>
      <c r="DQ49" s="112"/>
      <c r="DR49" s="112"/>
      <c r="DS49" s="112"/>
      <c r="DT49" s="112"/>
      <c r="DU49" s="112"/>
      <c r="DV49" s="112"/>
      <c r="DW49" s="112"/>
      <c r="DX49" s="112"/>
      <c r="DY49" s="112"/>
      <c r="DZ49" s="112"/>
      <c r="EA49" s="112"/>
      <c r="EB49" s="112"/>
      <c r="EC49" s="112"/>
      <c r="ED49" s="112"/>
      <c r="EE49" s="112"/>
      <c r="EF49" s="112"/>
      <c r="EG49" s="112"/>
      <c r="EH49" s="112"/>
      <c r="EI49" s="112"/>
      <c r="EJ49" s="112"/>
      <c r="EK49" s="112"/>
      <c r="EL49" s="112"/>
      <c r="EM49" s="112"/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2"/>
      <c r="FB49" s="112"/>
      <c r="FC49" s="112"/>
      <c r="FD49" s="112"/>
      <c r="FE49" s="112"/>
      <c r="FF49" s="112"/>
      <c r="FG49" s="112"/>
      <c r="FH49" s="112"/>
      <c r="FI49" s="112"/>
      <c r="FJ49" s="112"/>
      <c r="FK49" s="112"/>
      <c r="FL49" s="112"/>
      <c r="FM49" s="112"/>
      <c r="FN49" s="112"/>
      <c r="FO49" s="112"/>
      <c r="FP49" s="112"/>
      <c r="FQ49" s="112"/>
      <c r="FR49" s="112"/>
      <c r="FS49" s="112"/>
      <c r="FT49" s="112"/>
      <c r="FU49" s="112"/>
      <c r="FV49" s="112"/>
      <c r="FW49" s="112"/>
      <c r="FX49" s="112"/>
      <c r="FY49" s="112"/>
      <c r="FZ49" s="112"/>
      <c r="GA49" s="112"/>
      <c r="GB49" s="112"/>
      <c r="GC49" s="112"/>
      <c r="GD49" s="112"/>
      <c r="GE49" s="112"/>
      <c r="GF49" s="112"/>
      <c r="GG49" s="112"/>
      <c r="GH49" s="112"/>
      <c r="GI49" s="112"/>
      <c r="GJ49" s="112"/>
      <c r="GK49" s="112"/>
      <c r="GL49" s="112"/>
      <c r="GM49" s="112"/>
      <c r="GN49" s="112"/>
      <c r="GO49" s="112"/>
      <c r="GP49" s="112"/>
      <c r="GQ49" s="112"/>
      <c r="GR49" s="112"/>
      <c r="GS49" s="112"/>
      <c r="GT49" s="112"/>
      <c r="GU49" s="112"/>
      <c r="GV49" s="112"/>
      <c r="GW49" s="112"/>
      <c r="GX49" s="112"/>
      <c r="GY49" s="112"/>
      <c r="GZ49" s="112"/>
      <c r="HA49" s="112"/>
      <c r="HB49" s="112"/>
      <c r="HC49" s="112"/>
      <c r="HD49" s="112"/>
      <c r="HE49" s="112"/>
      <c r="HF49" s="112"/>
      <c r="HG49" s="112"/>
      <c r="HH49" s="112"/>
      <c r="HI49" s="112"/>
      <c r="HJ49" s="112"/>
      <c r="HK49" s="112"/>
      <c r="HL49" s="112"/>
      <c r="HM49" s="112"/>
      <c r="HN49" s="112"/>
      <c r="HO49" s="112"/>
      <c r="HP49" s="112"/>
      <c r="HQ49" s="112"/>
      <c r="HR49" s="112"/>
      <c r="HS49" s="112"/>
      <c r="HT49" s="112"/>
      <c r="HU49" s="112"/>
      <c r="HV49" s="112"/>
      <c r="HW49" s="112"/>
      <c r="HX49" s="112"/>
      <c r="HY49" s="112"/>
      <c r="HZ49" s="112"/>
      <c r="IA49" s="112"/>
      <c r="IB49" s="112"/>
      <c r="IC49" s="112"/>
      <c r="ID49" s="112"/>
      <c r="IE49" s="112"/>
      <c r="IF49" s="112"/>
      <c r="IG49" s="112"/>
      <c r="IH49" s="112"/>
      <c r="II49" s="112"/>
      <c r="IJ49" s="112"/>
      <c r="IK49" s="112"/>
      <c r="IL49" s="112"/>
      <c r="IM49" s="112"/>
      <c r="IN49" s="112"/>
      <c r="IO49" s="112"/>
      <c r="IP49" s="112"/>
      <c r="IQ49" s="112"/>
      <c r="IR49" s="112"/>
      <c r="IS49" s="112"/>
    </row>
    <row r="50" spans="1:253" ht="20.25" hidden="1">
      <c r="A50" s="113"/>
      <c r="B50" s="113"/>
      <c r="C50" s="127"/>
      <c r="D50" s="122"/>
      <c r="E50" s="122"/>
      <c r="F50" s="124"/>
      <c r="G50" s="132"/>
      <c r="H50" s="132"/>
      <c r="I50" s="132"/>
      <c r="J50" s="132"/>
      <c r="K50" s="132"/>
      <c r="L50" s="132"/>
      <c r="M50" s="132"/>
      <c r="N50" s="132"/>
      <c r="O50" s="133"/>
      <c r="P50" s="132"/>
      <c r="Q50" s="132"/>
      <c r="R50" s="132"/>
      <c r="S50" s="117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  <c r="HZ50" s="112"/>
      <c r="IA50" s="112"/>
      <c r="IB50" s="112"/>
      <c r="IC50" s="112"/>
      <c r="ID50" s="112"/>
      <c r="IE50" s="112"/>
      <c r="IF50" s="112"/>
      <c r="IG50" s="112"/>
      <c r="IH50" s="112"/>
      <c r="II50" s="112"/>
      <c r="IJ50" s="112"/>
      <c r="IK50" s="112"/>
      <c r="IL50" s="112"/>
      <c r="IM50" s="112"/>
      <c r="IN50" s="112"/>
      <c r="IO50" s="112"/>
      <c r="IP50" s="112"/>
      <c r="IQ50" s="112"/>
      <c r="IR50" s="112"/>
      <c r="IS50" s="112"/>
    </row>
    <row r="51" spans="1:253" ht="20.25" hidden="1">
      <c r="A51" s="113" t="s">
        <v>2009</v>
      </c>
      <c r="B51" s="113"/>
      <c r="C51" s="122">
        <v>-0.66452999999999995</v>
      </c>
      <c r="D51" s="127">
        <v>9.4699999999999993E-3</v>
      </c>
      <c r="E51" s="122">
        <v>-0.47352</v>
      </c>
      <c r="F51" s="124">
        <v>98.441050000000004</v>
      </c>
      <c r="G51" s="124">
        <v>101.45303</v>
      </c>
      <c r="H51" s="124">
        <v>97.742320000000007</v>
      </c>
      <c r="I51" s="124">
        <v>93.645660000000007</v>
      </c>
      <c r="J51" s="124">
        <v>93.20438</v>
      </c>
      <c r="K51" s="124">
        <v>99.139039999999994</v>
      </c>
      <c r="L51" s="124">
        <v>100.85962000000001</v>
      </c>
      <c r="M51" s="124">
        <v>92.506290000000007</v>
      </c>
      <c r="N51" s="124">
        <v>99.385919999999999</v>
      </c>
      <c r="O51" s="125">
        <v>102.88047</v>
      </c>
      <c r="P51" s="124">
        <v>103.16517</v>
      </c>
      <c r="Q51" s="124">
        <v>104.23090999999999</v>
      </c>
      <c r="R51" s="124">
        <v>98.870599999999996</v>
      </c>
      <c r="S51" s="117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  <c r="CD51" s="112"/>
      <c r="CE51" s="112"/>
      <c r="CF51" s="112"/>
      <c r="CG51" s="112"/>
      <c r="CH51" s="112"/>
      <c r="CI51" s="112"/>
      <c r="CJ51" s="112"/>
      <c r="CK51" s="112"/>
      <c r="CL51" s="112"/>
      <c r="CM51" s="112"/>
      <c r="CN51" s="112"/>
      <c r="CO51" s="112"/>
      <c r="CP51" s="112"/>
      <c r="CQ51" s="112"/>
      <c r="CR51" s="112"/>
      <c r="CS51" s="112"/>
      <c r="CT51" s="112"/>
      <c r="CU51" s="112"/>
      <c r="CV51" s="112"/>
      <c r="CW51" s="112"/>
      <c r="CX51" s="112"/>
      <c r="CY51" s="112"/>
      <c r="CZ51" s="112"/>
      <c r="DA51" s="112"/>
      <c r="DB51" s="112"/>
      <c r="DC51" s="112"/>
      <c r="DD51" s="112"/>
      <c r="DE51" s="112"/>
      <c r="DF51" s="112"/>
      <c r="DG51" s="112"/>
      <c r="DH51" s="112"/>
      <c r="DI51" s="112"/>
      <c r="DJ51" s="112"/>
      <c r="DK51" s="112"/>
      <c r="DL51" s="112"/>
      <c r="DM51" s="112"/>
      <c r="DN51" s="112"/>
      <c r="DO51" s="112"/>
      <c r="DP51" s="112"/>
      <c r="DQ51" s="112"/>
      <c r="DR51" s="112"/>
      <c r="DS51" s="112"/>
      <c r="DT51" s="112"/>
      <c r="DU51" s="112"/>
      <c r="DV51" s="112"/>
      <c r="DW51" s="112"/>
      <c r="DX51" s="112"/>
      <c r="DY51" s="112"/>
      <c r="DZ51" s="112"/>
      <c r="EA51" s="112"/>
      <c r="EB51" s="112"/>
      <c r="EC51" s="112"/>
      <c r="ED51" s="112"/>
      <c r="EE51" s="112"/>
      <c r="EF51" s="112"/>
      <c r="EG51" s="112"/>
      <c r="EH51" s="112"/>
      <c r="EI51" s="112"/>
      <c r="EJ51" s="112"/>
      <c r="EK51" s="112"/>
      <c r="EL51" s="112"/>
      <c r="EM51" s="112"/>
      <c r="EN51" s="112"/>
      <c r="EO51" s="112"/>
      <c r="EP51" s="112"/>
      <c r="EQ51" s="112"/>
      <c r="ER51" s="112"/>
      <c r="ES51" s="112"/>
      <c r="ET51" s="112"/>
      <c r="EU51" s="112"/>
      <c r="EV51" s="112"/>
      <c r="EW51" s="112"/>
      <c r="EX51" s="112"/>
      <c r="EY51" s="112"/>
      <c r="EZ51" s="112"/>
      <c r="FA51" s="112"/>
      <c r="FB51" s="112"/>
      <c r="FC51" s="112"/>
      <c r="FD51" s="112"/>
      <c r="FE51" s="112"/>
      <c r="FF51" s="112"/>
      <c r="FG51" s="112"/>
      <c r="FH51" s="112"/>
      <c r="FI51" s="112"/>
      <c r="FJ51" s="112"/>
      <c r="FK51" s="112"/>
      <c r="FL51" s="112"/>
      <c r="FM51" s="112"/>
      <c r="FN51" s="112"/>
      <c r="FO51" s="112"/>
      <c r="FP51" s="112"/>
      <c r="FQ51" s="112"/>
      <c r="FR51" s="112"/>
      <c r="FS51" s="112"/>
      <c r="FT51" s="112"/>
      <c r="FU51" s="112"/>
      <c r="FV51" s="112"/>
      <c r="FW51" s="112"/>
      <c r="FX51" s="112"/>
      <c r="FY51" s="112"/>
      <c r="FZ51" s="112"/>
      <c r="GA51" s="112"/>
      <c r="GB51" s="112"/>
      <c r="GC51" s="112"/>
      <c r="GD51" s="112"/>
      <c r="GE51" s="112"/>
      <c r="GF51" s="112"/>
      <c r="GG51" s="112"/>
      <c r="GH51" s="112"/>
      <c r="GI51" s="112"/>
      <c r="GJ51" s="112"/>
      <c r="GK51" s="112"/>
      <c r="GL51" s="112"/>
      <c r="GM51" s="112"/>
      <c r="GN51" s="112"/>
      <c r="GO51" s="112"/>
      <c r="GP51" s="112"/>
      <c r="GQ51" s="112"/>
      <c r="GR51" s="112"/>
      <c r="GS51" s="112"/>
      <c r="GT51" s="112"/>
      <c r="GU51" s="112"/>
      <c r="GV51" s="112"/>
      <c r="GW51" s="112"/>
      <c r="GX51" s="112"/>
      <c r="GY51" s="112"/>
      <c r="GZ51" s="112"/>
      <c r="HA51" s="112"/>
      <c r="HB51" s="112"/>
      <c r="HC51" s="112"/>
      <c r="HD51" s="112"/>
      <c r="HE51" s="112"/>
      <c r="HF51" s="112"/>
      <c r="HG51" s="112"/>
      <c r="HH51" s="112"/>
      <c r="HI51" s="112"/>
      <c r="HJ51" s="112"/>
      <c r="HK51" s="112"/>
      <c r="HL51" s="112"/>
      <c r="HM51" s="112"/>
      <c r="HN51" s="112"/>
      <c r="HO51" s="112"/>
      <c r="HP51" s="112"/>
      <c r="HQ51" s="112"/>
      <c r="HR51" s="112"/>
      <c r="HS51" s="112"/>
      <c r="HT51" s="112"/>
      <c r="HU51" s="112"/>
      <c r="HV51" s="112"/>
      <c r="HW51" s="112"/>
      <c r="HX51" s="112"/>
      <c r="HY51" s="112"/>
      <c r="HZ51" s="112"/>
      <c r="IA51" s="112"/>
      <c r="IB51" s="112"/>
      <c r="IC51" s="112"/>
      <c r="ID51" s="112"/>
      <c r="IE51" s="112"/>
      <c r="IF51" s="112"/>
      <c r="IG51" s="112"/>
      <c r="IH51" s="112"/>
      <c r="II51" s="112"/>
      <c r="IJ51" s="112"/>
      <c r="IK51" s="112"/>
      <c r="IL51" s="112"/>
      <c r="IM51" s="112"/>
      <c r="IN51" s="112"/>
      <c r="IO51" s="112"/>
      <c r="IP51" s="112"/>
      <c r="IQ51" s="112"/>
      <c r="IR51" s="112"/>
      <c r="IS51" s="112"/>
    </row>
    <row r="52" spans="1:253" ht="20.25" hidden="1">
      <c r="A52" s="113"/>
      <c r="B52" s="113"/>
      <c r="C52" s="122"/>
      <c r="D52" s="122"/>
      <c r="E52" s="122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17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12"/>
      <c r="BZ52" s="112"/>
      <c r="CA52" s="112"/>
      <c r="CB52" s="112"/>
      <c r="CC52" s="112"/>
      <c r="CD52" s="112"/>
      <c r="CE52" s="112"/>
      <c r="CF52" s="112"/>
      <c r="CG52" s="112"/>
      <c r="CH52" s="112"/>
      <c r="CI52" s="112"/>
      <c r="CJ52" s="112"/>
      <c r="CK52" s="112"/>
      <c r="CL52" s="112"/>
      <c r="CM52" s="112"/>
      <c r="CN52" s="112"/>
      <c r="CO52" s="112"/>
      <c r="CP52" s="112"/>
      <c r="CQ52" s="112"/>
      <c r="CR52" s="112"/>
      <c r="CS52" s="112"/>
      <c r="CT52" s="112"/>
      <c r="CU52" s="112"/>
      <c r="CV52" s="112"/>
      <c r="CW52" s="112"/>
      <c r="CX52" s="112"/>
      <c r="CY52" s="112"/>
      <c r="CZ52" s="112"/>
      <c r="DA52" s="112"/>
      <c r="DB52" s="112"/>
      <c r="DC52" s="112"/>
      <c r="DD52" s="112"/>
      <c r="DE52" s="112"/>
      <c r="DF52" s="112"/>
      <c r="DG52" s="112"/>
      <c r="DH52" s="112"/>
      <c r="DI52" s="112"/>
      <c r="DJ52" s="112"/>
      <c r="DK52" s="112"/>
      <c r="DL52" s="112"/>
      <c r="DM52" s="112"/>
      <c r="DN52" s="112"/>
      <c r="DO52" s="112"/>
      <c r="DP52" s="112"/>
      <c r="DQ52" s="112"/>
      <c r="DR52" s="112"/>
      <c r="DS52" s="112"/>
      <c r="DT52" s="112"/>
      <c r="DU52" s="112"/>
      <c r="DV52" s="112"/>
      <c r="DW52" s="112"/>
      <c r="DX52" s="112"/>
      <c r="DY52" s="112"/>
      <c r="DZ52" s="112"/>
      <c r="EA52" s="112"/>
      <c r="EB52" s="112"/>
      <c r="EC52" s="112"/>
      <c r="ED52" s="112"/>
      <c r="EE52" s="112"/>
      <c r="EF52" s="112"/>
      <c r="EG52" s="112"/>
      <c r="EH52" s="112"/>
      <c r="EI52" s="112"/>
      <c r="EJ52" s="112"/>
      <c r="EK52" s="112"/>
      <c r="EL52" s="112"/>
      <c r="EM52" s="112"/>
      <c r="EN52" s="112"/>
      <c r="EO52" s="112"/>
      <c r="EP52" s="112"/>
      <c r="EQ52" s="112"/>
      <c r="ER52" s="112"/>
      <c r="ES52" s="112"/>
      <c r="ET52" s="112"/>
      <c r="EU52" s="112"/>
      <c r="EV52" s="112"/>
      <c r="EW52" s="112"/>
      <c r="EX52" s="112"/>
      <c r="EY52" s="112"/>
      <c r="EZ52" s="112"/>
      <c r="FA52" s="112"/>
      <c r="FB52" s="112"/>
      <c r="FC52" s="112"/>
      <c r="FD52" s="112"/>
      <c r="FE52" s="112"/>
      <c r="FF52" s="112"/>
      <c r="FG52" s="112"/>
      <c r="FH52" s="112"/>
      <c r="FI52" s="112"/>
      <c r="FJ52" s="112"/>
      <c r="FK52" s="112"/>
      <c r="FL52" s="112"/>
      <c r="FM52" s="112"/>
      <c r="FN52" s="112"/>
      <c r="FO52" s="112"/>
      <c r="FP52" s="112"/>
      <c r="FQ52" s="112"/>
      <c r="FR52" s="112"/>
      <c r="FS52" s="112"/>
      <c r="FT52" s="112"/>
      <c r="FU52" s="112"/>
      <c r="FV52" s="112"/>
      <c r="FW52" s="112"/>
      <c r="FX52" s="112"/>
      <c r="FY52" s="112"/>
      <c r="FZ52" s="112"/>
      <c r="GA52" s="112"/>
      <c r="GB52" s="112"/>
      <c r="GC52" s="112"/>
      <c r="GD52" s="112"/>
      <c r="GE52" s="112"/>
      <c r="GF52" s="112"/>
      <c r="GG52" s="112"/>
      <c r="GH52" s="112"/>
      <c r="GI52" s="112"/>
      <c r="GJ52" s="112"/>
      <c r="GK52" s="112"/>
      <c r="GL52" s="112"/>
      <c r="GM52" s="112"/>
      <c r="GN52" s="112"/>
      <c r="GO52" s="112"/>
      <c r="GP52" s="112"/>
      <c r="GQ52" s="112"/>
      <c r="GR52" s="112"/>
      <c r="GS52" s="112"/>
      <c r="GT52" s="112"/>
      <c r="GU52" s="112"/>
      <c r="GV52" s="112"/>
      <c r="GW52" s="112"/>
      <c r="GX52" s="112"/>
      <c r="GY52" s="112"/>
      <c r="GZ52" s="112"/>
      <c r="HA52" s="112"/>
      <c r="HB52" s="112"/>
      <c r="HC52" s="112"/>
      <c r="HD52" s="112"/>
      <c r="HE52" s="112"/>
      <c r="HF52" s="112"/>
      <c r="HG52" s="112"/>
      <c r="HH52" s="112"/>
      <c r="HI52" s="112"/>
      <c r="HJ52" s="112"/>
      <c r="HK52" s="112"/>
      <c r="HL52" s="112"/>
      <c r="HM52" s="112"/>
      <c r="HN52" s="112"/>
      <c r="HO52" s="112"/>
      <c r="HP52" s="112"/>
      <c r="HQ52" s="112"/>
      <c r="HR52" s="112"/>
      <c r="HS52" s="112"/>
      <c r="HT52" s="112"/>
      <c r="HU52" s="112"/>
      <c r="HV52" s="112"/>
      <c r="HW52" s="112"/>
      <c r="HX52" s="112"/>
      <c r="HY52" s="112"/>
      <c r="HZ52" s="112"/>
      <c r="IA52" s="112"/>
      <c r="IB52" s="112"/>
      <c r="IC52" s="112"/>
      <c r="ID52" s="112"/>
      <c r="IE52" s="112"/>
      <c r="IF52" s="112"/>
      <c r="IG52" s="112"/>
      <c r="IH52" s="112"/>
      <c r="II52" s="112"/>
      <c r="IJ52" s="112"/>
      <c r="IK52" s="112"/>
      <c r="IL52" s="112"/>
      <c r="IM52" s="112"/>
      <c r="IN52" s="112"/>
      <c r="IO52" s="112"/>
      <c r="IP52" s="112"/>
      <c r="IQ52" s="112"/>
      <c r="IR52" s="112"/>
      <c r="IS52" s="112"/>
    </row>
    <row r="53" spans="1:253" ht="20.25" hidden="1">
      <c r="A53" s="113" t="s">
        <v>2010</v>
      </c>
      <c r="B53" s="113"/>
      <c r="C53" s="122">
        <v>-0.52224999999999999</v>
      </c>
      <c r="D53" s="122">
        <v>0.47026000000000001</v>
      </c>
      <c r="E53" s="122">
        <v>-0.48048000000000002</v>
      </c>
      <c r="F53" s="124">
        <v>98.903980000000004</v>
      </c>
      <c r="G53" s="124">
        <v>101.64164</v>
      </c>
      <c r="H53" s="124">
        <v>98.268889999999999</v>
      </c>
      <c r="I53" s="124">
        <v>101.48220000000001</v>
      </c>
      <c r="J53" s="124">
        <v>93.20438</v>
      </c>
      <c r="K53" s="124">
        <v>99.570120000000003</v>
      </c>
      <c r="L53" s="124">
        <v>100.95676</v>
      </c>
      <c r="M53" s="124">
        <v>92.237899999999996</v>
      </c>
      <c r="N53" s="124">
        <v>99.192719999999994</v>
      </c>
      <c r="O53" s="124">
        <v>103.79107999999999</v>
      </c>
      <c r="P53" s="124">
        <v>103.16517</v>
      </c>
      <c r="Q53" s="124">
        <v>104.39554</v>
      </c>
      <c r="R53" s="124">
        <v>99.737610000000004</v>
      </c>
      <c r="S53" s="117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O53" s="112"/>
      <c r="CP53" s="112"/>
      <c r="CQ53" s="112"/>
      <c r="CR53" s="112"/>
      <c r="CS53" s="112"/>
      <c r="CT53" s="112"/>
      <c r="CU53" s="112"/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2"/>
      <c r="DT53" s="112"/>
      <c r="DU53" s="112"/>
      <c r="DV53" s="112"/>
      <c r="DW53" s="112"/>
      <c r="DX53" s="112"/>
      <c r="DY53" s="112"/>
      <c r="DZ53" s="112"/>
      <c r="EA53" s="112"/>
      <c r="EB53" s="112"/>
      <c r="EC53" s="112"/>
      <c r="ED53" s="112"/>
      <c r="EE53" s="112"/>
      <c r="EF53" s="112"/>
      <c r="EG53" s="112"/>
      <c r="EH53" s="112"/>
      <c r="EI53" s="112"/>
      <c r="EJ53" s="112"/>
      <c r="EK53" s="112"/>
      <c r="EL53" s="112"/>
      <c r="EM53" s="112"/>
      <c r="EN53" s="112"/>
      <c r="EO53" s="112"/>
      <c r="EP53" s="112"/>
      <c r="EQ53" s="112"/>
      <c r="ER53" s="112"/>
      <c r="ES53" s="112"/>
      <c r="ET53" s="112"/>
      <c r="EU53" s="112"/>
      <c r="EV53" s="112"/>
      <c r="EW53" s="112"/>
      <c r="EX53" s="112"/>
      <c r="EY53" s="112"/>
      <c r="EZ53" s="112"/>
      <c r="FA53" s="112"/>
      <c r="FB53" s="112"/>
      <c r="FC53" s="112"/>
      <c r="FD53" s="112"/>
      <c r="FE53" s="112"/>
      <c r="FF53" s="112"/>
      <c r="FG53" s="112"/>
      <c r="FH53" s="112"/>
      <c r="FI53" s="112"/>
      <c r="FJ53" s="112"/>
      <c r="FK53" s="112"/>
      <c r="FL53" s="112"/>
      <c r="FM53" s="112"/>
      <c r="FN53" s="112"/>
      <c r="FO53" s="112"/>
      <c r="FP53" s="112"/>
      <c r="FQ53" s="112"/>
      <c r="FR53" s="112"/>
      <c r="FS53" s="112"/>
      <c r="FT53" s="112"/>
      <c r="FU53" s="112"/>
      <c r="FV53" s="112"/>
      <c r="FW53" s="112"/>
      <c r="FX53" s="112"/>
      <c r="FY53" s="112"/>
      <c r="FZ53" s="112"/>
      <c r="GA53" s="112"/>
      <c r="GB53" s="112"/>
      <c r="GC53" s="112"/>
      <c r="GD53" s="112"/>
      <c r="GE53" s="112"/>
      <c r="GF53" s="112"/>
      <c r="GG53" s="112"/>
      <c r="GH53" s="112"/>
      <c r="GI53" s="112"/>
      <c r="GJ53" s="112"/>
      <c r="GK53" s="112"/>
      <c r="GL53" s="112"/>
      <c r="GM53" s="112"/>
      <c r="GN53" s="112"/>
      <c r="GO53" s="112"/>
      <c r="GP53" s="112"/>
      <c r="GQ53" s="112"/>
      <c r="GR53" s="112"/>
      <c r="GS53" s="112"/>
      <c r="GT53" s="112"/>
      <c r="GU53" s="112"/>
      <c r="GV53" s="112"/>
      <c r="GW53" s="112"/>
      <c r="GX53" s="112"/>
      <c r="GY53" s="112"/>
      <c r="GZ53" s="112"/>
      <c r="HA53" s="112"/>
      <c r="HB53" s="112"/>
      <c r="HC53" s="112"/>
      <c r="HD53" s="112"/>
      <c r="HE53" s="112"/>
      <c r="HF53" s="112"/>
      <c r="HG53" s="112"/>
      <c r="HH53" s="112"/>
      <c r="HI53" s="112"/>
      <c r="HJ53" s="112"/>
      <c r="HK53" s="112"/>
      <c r="HL53" s="112"/>
      <c r="HM53" s="112"/>
      <c r="HN53" s="112"/>
      <c r="HO53" s="112"/>
      <c r="HP53" s="112"/>
      <c r="HQ53" s="112"/>
      <c r="HR53" s="112"/>
      <c r="HS53" s="112"/>
      <c r="HT53" s="112"/>
      <c r="HU53" s="112"/>
      <c r="HV53" s="112"/>
      <c r="HW53" s="112"/>
      <c r="HX53" s="112"/>
      <c r="HY53" s="112"/>
      <c r="HZ53" s="112"/>
      <c r="IA53" s="112"/>
      <c r="IB53" s="112"/>
      <c r="IC53" s="112"/>
      <c r="ID53" s="112"/>
      <c r="IE53" s="112"/>
      <c r="IF53" s="112"/>
      <c r="IG53" s="112"/>
      <c r="IH53" s="112"/>
      <c r="II53" s="112"/>
      <c r="IJ53" s="112"/>
      <c r="IK53" s="112"/>
      <c r="IL53" s="112"/>
      <c r="IM53" s="112"/>
      <c r="IN53" s="112"/>
      <c r="IO53" s="112"/>
      <c r="IP53" s="112"/>
      <c r="IQ53" s="112"/>
      <c r="IR53" s="112"/>
      <c r="IS53" s="112"/>
    </row>
    <row r="54" spans="1:253" ht="20.25" hidden="1">
      <c r="A54" s="113"/>
      <c r="B54" s="113"/>
      <c r="C54" s="122"/>
      <c r="D54" s="122"/>
      <c r="E54" s="122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17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  <c r="HD54" s="112"/>
      <c r="HE54" s="112"/>
      <c r="HF54" s="112"/>
      <c r="HG54" s="112"/>
      <c r="HH54" s="112"/>
      <c r="HI54" s="112"/>
      <c r="HJ54" s="112"/>
      <c r="HK54" s="112"/>
      <c r="HL54" s="112"/>
      <c r="HM54" s="112"/>
      <c r="HN54" s="112"/>
      <c r="HO54" s="112"/>
      <c r="HP54" s="112"/>
      <c r="HQ54" s="112"/>
      <c r="HR54" s="112"/>
      <c r="HS54" s="112"/>
      <c r="HT54" s="112"/>
      <c r="HU54" s="112"/>
      <c r="HV54" s="112"/>
      <c r="HW54" s="112"/>
      <c r="HX54" s="112"/>
      <c r="HY54" s="112"/>
      <c r="HZ54" s="112"/>
      <c r="IA54" s="112"/>
      <c r="IB54" s="112"/>
      <c r="IC54" s="112"/>
      <c r="ID54" s="112"/>
      <c r="IE54" s="112"/>
      <c r="IF54" s="112"/>
      <c r="IG54" s="112"/>
      <c r="IH54" s="112"/>
      <c r="II54" s="112"/>
      <c r="IJ54" s="112"/>
      <c r="IK54" s="112"/>
      <c r="IL54" s="112"/>
      <c r="IM54" s="112"/>
      <c r="IN54" s="112"/>
      <c r="IO54" s="112"/>
      <c r="IP54" s="112"/>
      <c r="IQ54" s="112"/>
      <c r="IR54" s="112"/>
      <c r="IS54" s="112"/>
    </row>
    <row r="55" spans="1:253" ht="20.25" hidden="1">
      <c r="A55" s="113" t="s">
        <v>2011</v>
      </c>
      <c r="B55" s="113"/>
      <c r="C55" s="122">
        <v>-0.84497</v>
      </c>
      <c r="D55" s="122">
        <v>-0.28345999999999999</v>
      </c>
      <c r="E55" s="122">
        <v>-0.52608999999999995</v>
      </c>
      <c r="F55" s="124">
        <v>98.623630000000006</v>
      </c>
      <c r="G55" s="124">
        <v>101.40857</v>
      </c>
      <c r="H55" s="124">
        <v>97.977567361093989</v>
      </c>
      <c r="I55" s="124">
        <v>94.86215</v>
      </c>
      <c r="J55" s="124">
        <v>93.20438</v>
      </c>
      <c r="K55" s="124">
        <v>99.116900000000001</v>
      </c>
      <c r="L55" s="124">
        <v>100.95676</v>
      </c>
      <c r="M55" s="124">
        <v>92.945189999999997</v>
      </c>
      <c r="N55" s="124">
        <v>99.187669999999997</v>
      </c>
      <c r="O55" s="124">
        <v>103.875</v>
      </c>
      <c r="P55" s="124">
        <v>103.16517</v>
      </c>
      <c r="Q55" s="124">
        <v>104.30379000000001</v>
      </c>
      <c r="R55" s="124">
        <v>98.798580000000001</v>
      </c>
      <c r="S55" s="117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  <c r="CD55" s="112"/>
      <c r="CE55" s="112"/>
      <c r="CF55" s="112"/>
      <c r="CG55" s="112"/>
      <c r="CH55" s="112"/>
      <c r="CI55" s="112"/>
      <c r="CJ55" s="112"/>
      <c r="CK55" s="112"/>
      <c r="CL55" s="112"/>
      <c r="CM55" s="112"/>
      <c r="CN55" s="112"/>
      <c r="CO55" s="112"/>
      <c r="CP55" s="112"/>
      <c r="CQ55" s="112"/>
      <c r="CR55" s="112"/>
      <c r="CS55" s="112"/>
      <c r="CT55" s="112"/>
      <c r="CU55" s="112"/>
      <c r="CV55" s="112"/>
      <c r="CW55" s="112"/>
      <c r="CX55" s="112"/>
      <c r="CY55" s="112"/>
      <c r="CZ55" s="112"/>
      <c r="DA55" s="112"/>
      <c r="DB55" s="112"/>
      <c r="DC55" s="112"/>
      <c r="DD55" s="112"/>
      <c r="DE55" s="112"/>
      <c r="DF55" s="112"/>
      <c r="DG55" s="112"/>
      <c r="DH55" s="112"/>
      <c r="DI55" s="112"/>
      <c r="DJ55" s="112"/>
      <c r="DK55" s="112"/>
      <c r="DL55" s="112"/>
      <c r="DM55" s="112"/>
      <c r="DN55" s="112"/>
      <c r="DO55" s="112"/>
      <c r="DP55" s="112"/>
      <c r="DQ55" s="112"/>
      <c r="DR55" s="112"/>
      <c r="DS55" s="112"/>
      <c r="DT55" s="112"/>
      <c r="DU55" s="112"/>
      <c r="DV55" s="112"/>
      <c r="DW55" s="112"/>
      <c r="DX55" s="112"/>
      <c r="DY55" s="112"/>
      <c r="DZ55" s="112"/>
      <c r="EA55" s="112"/>
      <c r="EB55" s="112"/>
      <c r="EC55" s="112"/>
      <c r="ED55" s="112"/>
      <c r="EE55" s="112"/>
      <c r="EF55" s="112"/>
      <c r="EG55" s="112"/>
      <c r="EH55" s="112"/>
      <c r="EI55" s="112"/>
      <c r="EJ55" s="112"/>
      <c r="EK55" s="112"/>
      <c r="EL55" s="112"/>
      <c r="EM55" s="112"/>
      <c r="EN55" s="112"/>
      <c r="EO55" s="112"/>
      <c r="EP55" s="112"/>
      <c r="EQ55" s="112"/>
      <c r="ER55" s="112"/>
      <c r="ES55" s="112"/>
      <c r="ET55" s="112"/>
      <c r="EU55" s="112"/>
      <c r="EV55" s="112"/>
      <c r="EW55" s="112"/>
      <c r="EX55" s="112"/>
      <c r="EY55" s="112"/>
      <c r="EZ55" s="112"/>
      <c r="FA55" s="112"/>
      <c r="FB55" s="112"/>
      <c r="FC55" s="112"/>
      <c r="FD55" s="112"/>
      <c r="FE55" s="112"/>
      <c r="FF55" s="112"/>
      <c r="FG55" s="112"/>
      <c r="FH55" s="112"/>
      <c r="FI55" s="112"/>
      <c r="FJ55" s="112"/>
      <c r="FK55" s="112"/>
      <c r="FL55" s="112"/>
      <c r="FM55" s="112"/>
      <c r="FN55" s="112"/>
      <c r="FO55" s="112"/>
      <c r="FP55" s="112"/>
      <c r="FQ55" s="112"/>
      <c r="FR55" s="112"/>
      <c r="FS55" s="112"/>
      <c r="FT55" s="112"/>
      <c r="FU55" s="112"/>
      <c r="FV55" s="112"/>
      <c r="FW55" s="112"/>
      <c r="FX55" s="112"/>
      <c r="FY55" s="112"/>
      <c r="FZ55" s="112"/>
      <c r="GA55" s="112"/>
      <c r="GB55" s="112"/>
      <c r="GC55" s="112"/>
      <c r="GD55" s="112"/>
      <c r="GE55" s="112"/>
      <c r="GF55" s="112"/>
      <c r="GG55" s="112"/>
      <c r="GH55" s="112"/>
      <c r="GI55" s="112"/>
      <c r="GJ55" s="112"/>
      <c r="GK55" s="112"/>
      <c r="GL55" s="112"/>
      <c r="GM55" s="112"/>
      <c r="GN55" s="112"/>
      <c r="GO55" s="112"/>
      <c r="GP55" s="112"/>
      <c r="GQ55" s="112"/>
      <c r="GR55" s="112"/>
      <c r="GS55" s="112"/>
      <c r="GT55" s="112"/>
      <c r="GU55" s="112"/>
      <c r="GV55" s="112"/>
      <c r="GW55" s="112"/>
      <c r="GX55" s="112"/>
      <c r="GY55" s="112"/>
      <c r="GZ55" s="112"/>
      <c r="HA55" s="112"/>
      <c r="HB55" s="112"/>
      <c r="HC55" s="112"/>
      <c r="HD55" s="112"/>
      <c r="HE55" s="112"/>
      <c r="HF55" s="112"/>
      <c r="HG55" s="112"/>
      <c r="HH55" s="112"/>
      <c r="HI55" s="112"/>
      <c r="HJ55" s="112"/>
      <c r="HK55" s="112"/>
      <c r="HL55" s="112"/>
      <c r="HM55" s="112"/>
      <c r="HN55" s="112"/>
      <c r="HO55" s="112"/>
      <c r="HP55" s="112"/>
      <c r="HQ55" s="112"/>
      <c r="HR55" s="112"/>
      <c r="HS55" s="112"/>
      <c r="HT55" s="112"/>
      <c r="HU55" s="112"/>
      <c r="HV55" s="112"/>
      <c r="HW55" s="112"/>
      <c r="HX55" s="112"/>
      <c r="HY55" s="112"/>
      <c r="HZ55" s="112"/>
      <c r="IA55" s="112"/>
      <c r="IB55" s="112"/>
      <c r="IC55" s="112"/>
      <c r="ID55" s="112"/>
      <c r="IE55" s="112"/>
      <c r="IF55" s="112"/>
      <c r="IG55" s="112"/>
      <c r="IH55" s="112"/>
      <c r="II55" s="112"/>
      <c r="IJ55" s="112"/>
      <c r="IK55" s="112"/>
      <c r="IL55" s="112"/>
      <c r="IM55" s="112"/>
      <c r="IN55" s="112"/>
      <c r="IO55" s="112"/>
      <c r="IP55" s="112"/>
      <c r="IQ55" s="112"/>
      <c r="IR55" s="112"/>
      <c r="IS55" s="112"/>
    </row>
    <row r="56" spans="1:253" ht="20.25" hidden="1">
      <c r="A56" s="113"/>
      <c r="B56" s="113"/>
      <c r="C56" s="122"/>
      <c r="D56" s="122"/>
      <c r="E56" s="122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17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  <c r="CD56" s="112"/>
      <c r="CE56" s="112"/>
      <c r="CF56" s="112"/>
      <c r="CG56" s="112"/>
      <c r="CH56" s="112"/>
      <c r="CI56" s="112"/>
      <c r="CJ56" s="112"/>
      <c r="CK56" s="112"/>
      <c r="CL56" s="112"/>
      <c r="CM56" s="112"/>
      <c r="CN56" s="112"/>
      <c r="CO56" s="112"/>
      <c r="CP56" s="112"/>
      <c r="CQ56" s="112"/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  <c r="DY56" s="112"/>
      <c r="DZ56" s="112"/>
      <c r="EA56" s="112"/>
      <c r="EB56" s="112"/>
      <c r="EC56" s="112"/>
      <c r="ED56" s="112"/>
      <c r="EE56" s="112"/>
      <c r="EF56" s="112"/>
      <c r="EG56" s="112"/>
      <c r="EH56" s="112"/>
      <c r="EI56" s="112"/>
      <c r="EJ56" s="112"/>
      <c r="EK56" s="112"/>
      <c r="EL56" s="112"/>
      <c r="EM56" s="112"/>
      <c r="EN56" s="112"/>
      <c r="EO56" s="112"/>
      <c r="EP56" s="112"/>
      <c r="EQ56" s="112"/>
      <c r="ER56" s="112"/>
      <c r="ES56" s="112"/>
      <c r="ET56" s="112"/>
      <c r="EU56" s="112"/>
      <c r="EV56" s="112"/>
      <c r="EW56" s="112"/>
      <c r="EX56" s="112"/>
      <c r="EY56" s="112"/>
      <c r="EZ56" s="112"/>
      <c r="FA56" s="112"/>
      <c r="FB56" s="112"/>
      <c r="FC56" s="112"/>
      <c r="FD56" s="112"/>
      <c r="FE56" s="112"/>
      <c r="FF56" s="112"/>
      <c r="FG56" s="112"/>
      <c r="FH56" s="112"/>
      <c r="FI56" s="112"/>
      <c r="FJ56" s="112"/>
      <c r="FK56" s="112"/>
      <c r="FL56" s="112"/>
      <c r="FM56" s="112"/>
      <c r="FN56" s="112"/>
      <c r="FO56" s="112"/>
      <c r="FP56" s="112"/>
      <c r="FQ56" s="112"/>
      <c r="FR56" s="112"/>
      <c r="FS56" s="112"/>
      <c r="FT56" s="112"/>
      <c r="FU56" s="112"/>
      <c r="FV56" s="112"/>
      <c r="FW56" s="112"/>
      <c r="FX56" s="112"/>
      <c r="FY56" s="112"/>
      <c r="FZ56" s="112"/>
      <c r="GA56" s="112"/>
      <c r="GB56" s="112"/>
      <c r="GC56" s="112"/>
      <c r="GD56" s="112"/>
      <c r="GE56" s="112"/>
      <c r="GF56" s="112"/>
      <c r="GG56" s="112"/>
      <c r="GH56" s="112"/>
      <c r="GI56" s="112"/>
      <c r="GJ56" s="112"/>
      <c r="GK56" s="112"/>
      <c r="GL56" s="112"/>
      <c r="GM56" s="112"/>
      <c r="GN56" s="112"/>
      <c r="GO56" s="112"/>
      <c r="GP56" s="112"/>
      <c r="GQ56" s="112"/>
      <c r="GR56" s="112"/>
      <c r="GS56" s="112"/>
      <c r="GT56" s="112"/>
      <c r="GU56" s="112"/>
      <c r="GV56" s="112"/>
      <c r="GW56" s="112"/>
      <c r="GX56" s="112"/>
      <c r="GY56" s="112"/>
      <c r="GZ56" s="112"/>
      <c r="HA56" s="112"/>
      <c r="HB56" s="112"/>
      <c r="HC56" s="112"/>
      <c r="HD56" s="112"/>
      <c r="HE56" s="112"/>
      <c r="HF56" s="112"/>
      <c r="HG56" s="112"/>
      <c r="HH56" s="112"/>
      <c r="HI56" s="112"/>
      <c r="HJ56" s="112"/>
      <c r="HK56" s="112"/>
      <c r="HL56" s="112"/>
      <c r="HM56" s="112"/>
      <c r="HN56" s="112"/>
      <c r="HO56" s="112"/>
      <c r="HP56" s="112"/>
      <c r="HQ56" s="112"/>
      <c r="HR56" s="112"/>
      <c r="HS56" s="112"/>
      <c r="HT56" s="112"/>
      <c r="HU56" s="112"/>
      <c r="HV56" s="112"/>
      <c r="HW56" s="112"/>
      <c r="HX56" s="112"/>
      <c r="HY56" s="112"/>
      <c r="HZ56" s="112"/>
      <c r="IA56" s="112"/>
      <c r="IB56" s="112"/>
      <c r="IC56" s="112"/>
      <c r="ID56" s="112"/>
      <c r="IE56" s="112"/>
      <c r="IF56" s="112"/>
      <c r="IG56" s="112"/>
      <c r="IH56" s="112"/>
      <c r="II56" s="112"/>
      <c r="IJ56" s="112"/>
      <c r="IK56" s="112"/>
      <c r="IL56" s="112"/>
      <c r="IM56" s="112"/>
      <c r="IN56" s="112"/>
      <c r="IO56" s="112"/>
      <c r="IP56" s="112"/>
      <c r="IQ56" s="112"/>
      <c r="IR56" s="112"/>
      <c r="IS56" s="112"/>
    </row>
    <row r="57" spans="1:253" ht="20.25" hidden="1">
      <c r="A57" s="113" t="s">
        <v>2012</v>
      </c>
      <c r="B57" s="113"/>
      <c r="C57" s="122">
        <v>-0.40329999999999999</v>
      </c>
      <c r="D57" s="122">
        <v>0.66200000000000003</v>
      </c>
      <c r="E57" s="122">
        <v>-0.51241000000000003</v>
      </c>
      <c r="F57" s="124">
        <v>99.276510000000002</v>
      </c>
      <c r="G57" s="124">
        <v>101.67152</v>
      </c>
      <c r="H57" s="134">
        <v>98.720910000000003</v>
      </c>
      <c r="I57" s="124">
        <v>102.55786999999999</v>
      </c>
      <c r="J57" s="124">
        <v>93.20438</v>
      </c>
      <c r="K57" s="124">
        <v>99.403319999999994</v>
      </c>
      <c r="L57" s="124">
        <v>101.19753</v>
      </c>
      <c r="M57" s="124">
        <v>93.63937</v>
      </c>
      <c r="N57" s="124">
        <v>99.7834</v>
      </c>
      <c r="O57" s="125">
        <v>104.30703</v>
      </c>
      <c r="P57" s="124">
        <v>103.16517</v>
      </c>
      <c r="Q57" s="124">
        <v>104.35518</v>
      </c>
      <c r="R57" s="124">
        <v>99.649209999999997</v>
      </c>
      <c r="S57" s="117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  <c r="CC57" s="112"/>
      <c r="CD57" s="112"/>
      <c r="CE57" s="112"/>
      <c r="CF57" s="112"/>
      <c r="CG57" s="112"/>
      <c r="CH57" s="112"/>
      <c r="CI57" s="112"/>
      <c r="CJ57" s="112"/>
      <c r="CK57" s="112"/>
      <c r="CL57" s="112"/>
      <c r="CM57" s="112"/>
      <c r="CN57" s="112"/>
      <c r="CO57" s="112"/>
      <c r="CP57" s="112"/>
      <c r="CQ57" s="112"/>
      <c r="CR57" s="112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2"/>
      <c r="DT57" s="112"/>
      <c r="DU57" s="112"/>
      <c r="DV57" s="112"/>
      <c r="DW57" s="112"/>
      <c r="DX57" s="112"/>
      <c r="DY57" s="112"/>
      <c r="DZ57" s="112"/>
      <c r="EA57" s="112"/>
      <c r="EB57" s="112"/>
      <c r="EC57" s="112"/>
      <c r="ED57" s="112"/>
      <c r="EE57" s="112"/>
      <c r="EF57" s="112"/>
      <c r="EG57" s="112"/>
      <c r="EH57" s="112"/>
      <c r="EI57" s="112"/>
      <c r="EJ57" s="112"/>
      <c r="EK57" s="112"/>
      <c r="EL57" s="112"/>
      <c r="EM57" s="112"/>
      <c r="EN57" s="112"/>
      <c r="EO57" s="112"/>
      <c r="EP57" s="112"/>
      <c r="EQ57" s="112"/>
      <c r="ER57" s="112"/>
      <c r="ES57" s="112"/>
      <c r="ET57" s="112"/>
      <c r="EU57" s="112"/>
      <c r="EV57" s="112"/>
      <c r="EW57" s="112"/>
      <c r="EX57" s="112"/>
      <c r="EY57" s="112"/>
      <c r="EZ57" s="112"/>
      <c r="FA57" s="112"/>
      <c r="FB57" s="112"/>
      <c r="FC57" s="112"/>
      <c r="FD57" s="112"/>
      <c r="FE57" s="112"/>
      <c r="FF57" s="112"/>
      <c r="FG57" s="112"/>
      <c r="FH57" s="112"/>
      <c r="FI57" s="112"/>
      <c r="FJ57" s="112"/>
      <c r="FK57" s="112"/>
      <c r="FL57" s="112"/>
      <c r="FM57" s="112"/>
      <c r="FN57" s="112"/>
      <c r="FO57" s="112"/>
      <c r="FP57" s="112"/>
      <c r="FQ57" s="112"/>
      <c r="FR57" s="112"/>
      <c r="FS57" s="112"/>
      <c r="FT57" s="112"/>
      <c r="FU57" s="112"/>
      <c r="FV57" s="112"/>
      <c r="FW57" s="112"/>
      <c r="FX57" s="112"/>
      <c r="FY57" s="112"/>
      <c r="FZ57" s="112"/>
      <c r="GA57" s="112"/>
      <c r="GB57" s="112"/>
      <c r="GC57" s="112"/>
      <c r="GD57" s="112"/>
      <c r="GE57" s="112"/>
      <c r="GF57" s="112"/>
      <c r="GG57" s="112"/>
      <c r="GH57" s="112"/>
      <c r="GI57" s="112"/>
      <c r="GJ57" s="112"/>
      <c r="GK57" s="112"/>
      <c r="GL57" s="112"/>
      <c r="GM57" s="112"/>
      <c r="GN57" s="112"/>
      <c r="GO57" s="112"/>
      <c r="GP57" s="112"/>
      <c r="GQ57" s="112"/>
      <c r="GR57" s="112"/>
      <c r="GS57" s="112"/>
      <c r="GT57" s="112"/>
      <c r="GU57" s="112"/>
      <c r="GV57" s="112"/>
      <c r="GW57" s="112"/>
      <c r="GX57" s="112"/>
      <c r="GY57" s="112"/>
      <c r="GZ57" s="112"/>
      <c r="HA57" s="112"/>
      <c r="HB57" s="112"/>
      <c r="HC57" s="112"/>
      <c r="HD57" s="112"/>
      <c r="HE57" s="112"/>
      <c r="HF57" s="112"/>
      <c r="HG57" s="112"/>
      <c r="HH57" s="112"/>
      <c r="HI57" s="112"/>
      <c r="HJ57" s="112"/>
      <c r="HK57" s="112"/>
      <c r="HL57" s="112"/>
      <c r="HM57" s="112"/>
      <c r="HN57" s="112"/>
      <c r="HO57" s="112"/>
      <c r="HP57" s="112"/>
      <c r="HQ57" s="112"/>
      <c r="HR57" s="112"/>
      <c r="HS57" s="112"/>
      <c r="HT57" s="112"/>
      <c r="HU57" s="112"/>
      <c r="HV57" s="112"/>
      <c r="HW57" s="112"/>
      <c r="HX57" s="112"/>
      <c r="HY57" s="112"/>
      <c r="HZ57" s="112"/>
      <c r="IA57" s="112"/>
      <c r="IB57" s="112"/>
      <c r="IC57" s="112"/>
      <c r="ID57" s="112"/>
      <c r="IE57" s="112"/>
      <c r="IF57" s="112"/>
      <c r="IG57" s="112"/>
      <c r="IH57" s="112"/>
      <c r="II57" s="112"/>
      <c r="IJ57" s="112"/>
      <c r="IK57" s="112"/>
      <c r="IL57" s="112"/>
      <c r="IM57" s="112"/>
      <c r="IN57" s="112"/>
      <c r="IO57" s="112"/>
      <c r="IP57" s="112"/>
      <c r="IQ57" s="112"/>
      <c r="IR57" s="112"/>
      <c r="IS57" s="112"/>
    </row>
    <row r="58" spans="1:253" ht="20.25" hidden="1">
      <c r="A58" s="113"/>
      <c r="B58" s="113"/>
      <c r="C58" s="122"/>
      <c r="D58" s="122"/>
      <c r="E58" s="122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17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  <c r="DY58" s="112"/>
      <c r="DZ58" s="112"/>
      <c r="EA58" s="112"/>
      <c r="EB58" s="112"/>
      <c r="EC58" s="112"/>
      <c r="ED58" s="112"/>
      <c r="EE58" s="112"/>
      <c r="EF58" s="112"/>
      <c r="EG58" s="112"/>
      <c r="EH58" s="112"/>
      <c r="EI58" s="112"/>
      <c r="EJ58" s="112"/>
      <c r="EK58" s="112"/>
      <c r="EL58" s="112"/>
      <c r="EM58" s="112"/>
      <c r="EN58" s="112"/>
      <c r="EO58" s="112"/>
      <c r="EP58" s="112"/>
      <c r="EQ58" s="112"/>
      <c r="ER58" s="112"/>
      <c r="ES58" s="112"/>
      <c r="ET58" s="112"/>
      <c r="EU58" s="112"/>
      <c r="EV58" s="112"/>
      <c r="EW58" s="112"/>
      <c r="EX58" s="112"/>
      <c r="EY58" s="112"/>
      <c r="EZ58" s="112"/>
      <c r="FA58" s="112"/>
      <c r="FB58" s="112"/>
      <c r="FC58" s="112"/>
      <c r="FD58" s="112"/>
      <c r="FE58" s="112"/>
      <c r="FF58" s="112"/>
      <c r="FG58" s="112"/>
      <c r="FH58" s="112"/>
      <c r="FI58" s="112"/>
      <c r="FJ58" s="112"/>
      <c r="FK58" s="112"/>
      <c r="FL58" s="112"/>
      <c r="FM58" s="112"/>
      <c r="FN58" s="112"/>
      <c r="FO58" s="112"/>
      <c r="FP58" s="112"/>
      <c r="FQ58" s="112"/>
      <c r="FR58" s="112"/>
      <c r="FS58" s="112"/>
      <c r="FT58" s="112"/>
      <c r="FU58" s="112"/>
      <c r="FV58" s="112"/>
      <c r="FW58" s="112"/>
      <c r="FX58" s="112"/>
      <c r="FY58" s="112"/>
      <c r="FZ58" s="112"/>
      <c r="GA58" s="112"/>
      <c r="GB58" s="112"/>
      <c r="GC58" s="112"/>
      <c r="GD58" s="112"/>
      <c r="GE58" s="112"/>
      <c r="GF58" s="112"/>
      <c r="GG58" s="112"/>
      <c r="GH58" s="112"/>
      <c r="GI58" s="112"/>
      <c r="GJ58" s="112"/>
      <c r="GK58" s="112"/>
      <c r="GL58" s="112"/>
      <c r="GM58" s="112"/>
      <c r="GN58" s="112"/>
      <c r="GO58" s="112"/>
      <c r="GP58" s="112"/>
      <c r="GQ58" s="112"/>
      <c r="GR58" s="112"/>
      <c r="GS58" s="112"/>
      <c r="GT58" s="112"/>
      <c r="GU58" s="112"/>
      <c r="GV58" s="112"/>
      <c r="GW58" s="112"/>
      <c r="GX58" s="112"/>
      <c r="GY58" s="112"/>
      <c r="GZ58" s="112"/>
      <c r="HA58" s="112"/>
      <c r="HB58" s="112"/>
      <c r="HC58" s="112"/>
      <c r="HD58" s="112"/>
      <c r="HE58" s="112"/>
      <c r="HF58" s="112"/>
      <c r="HG58" s="112"/>
      <c r="HH58" s="112"/>
      <c r="HI58" s="112"/>
      <c r="HJ58" s="112"/>
      <c r="HK58" s="112"/>
      <c r="HL58" s="112"/>
      <c r="HM58" s="112"/>
      <c r="HN58" s="112"/>
      <c r="HO58" s="112"/>
      <c r="HP58" s="112"/>
      <c r="HQ58" s="112"/>
      <c r="HR58" s="112"/>
      <c r="HS58" s="112"/>
      <c r="HT58" s="112"/>
      <c r="HU58" s="112"/>
      <c r="HV58" s="112"/>
      <c r="HW58" s="112"/>
      <c r="HX58" s="112"/>
      <c r="HY58" s="112"/>
      <c r="HZ58" s="112"/>
      <c r="IA58" s="112"/>
      <c r="IB58" s="112"/>
      <c r="IC58" s="112"/>
      <c r="ID58" s="112"/>
      <c r="IE58" s="112"/>
      <c r="IF58" s="112"/>
      <c r="IG58" s="112"/>
      <c r="IH58" s="112"/>
      <c r="II58" s="112"/>
      <c r="IJ58" s="112"/>
      <c r="IK58" s="112"/>
      <c r="IL58" s="112"/>
      <c r="IM58" s="112"/>
      <c r="IN58" s="112"/>
      <c r="IO58" s="112"/>
      <c r="IP58" s="112"/>
      <c r="IQ58" s="112"/>
      <c r="IR58" s="112"/>
      <c r="IS58" s="112"/>
    </row>
    <row r="59" spans="1:253" ht="20.25" hidden="1">
      <c r="A59" s="113" t="s">
        <v>2013</v>
      </c>
      <c r="B59" s="113"/>
      <c r="C59" s="122">
        <v>-0.26232</v>
      </c>
      <c r="D59" s="122">
        <v>-0.13458000000000001</v>
      </c>
      <c r="E59" s="122">
        <v>-0.4874</v>
      </c>
      <c r="F59" s="124">
        <v>99.142910000000001</v>
      </c>
      <c r="G59" s="124">
        <v>101.57211</v>
      </c>
      <c r="H59" s="124">
        <v>98.579369999999997</v>
      </c>
      <c r="I59" s="124">
        <v>100.15778</v>
      </c>
      <c r="J59" s="124">
        <v>93.20438</v>
      </c>
      <c r="K59" s="124">
        <v>100.74897</v>
      </c>
      <c r="L59" s="124">
        <v>101.38876999999999</v>
      </c>
      <c r="M59" s="124">
        <v>93.015529999999998</v>
      </c>
      <c r="N59" s="124">
        <v>99.615080000000006</v>
      </c>
      <c r="O59" s="124">
        <v>104.41294000000001</v>
      </c>
      <c r="P59" s="124">
        <v>103.16517</v>
      </c>
      <c r="Q59" s="124">
        <v>104.42650999999999</v>
      </c>
      <c r="R59" s="124">
        <v>99.692329999999998</v>
      </c>
      <c r="S59" s="117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  <c r="CD59" s="112"/>
      <c r="CE59" s="112"/>
      <c r="CF59" s="112"/>
      <c r="CG59" s="112"/>
      <c r="CH59" s="112"/>
      <c r="CI59" s="112"/>
      <c r="CJ59" s="112"/>
      <c r="CK59" s="112"/>
      <c r="CL59" s="112"/>
      <c r="CM59" s="112"/>
      <c r="CN59" s="112"/>
      <c r="CO59" s="112"/>
      <c r="CP59" s="112"/>
      <c r="CQ59" s="112"/>
      <c r="CR59" s="112"/>
      <c r="CS59" s="112"/>
      <c r="CT59" s="112"/>
      <c r="CU59" s="112"/>
      <c r="CV59" s="112"/>
      <c r="CW59" s="112"/>
      <c r="CX59" s="112"/>
      <c r="CY59" s="112"/>
      <c r="CZ59" s="112"/>
      <c r="DA59" s="112"/>
      <c r="DB59" s="112"/>
      <c r="DC59" s="112"/>
      <c r="DD59" s="112"/>
      <c r="DE59" s="112"/>
      <c r="DF59" s="112"/>
      <c r="DG59" s="112"/>
      <c r="DH59" s="112"/>
      <c r="DI59" s="112"/>
      <c r="DJ59" s="112"/>
      <c r="DK59" s="112"/>
      <c r="DL59" s="112"/>
      <c r="DM59" s="112"/>
      <c r="DN59" s="112"/>
      <c r="DO59" s="112"/>
      <c r="DP59" s="112"/>
      <c r="DQ59" s="112"/>
      <c r="DR59" s="112"/>
      <c r="DS59" s="112"/>
      <c r="DT59" s="112"/>
      <c r="DU59" s="112"/>
      <c r="DV59" s="112"/>
      <c r="DW59" s="112"/>
      <c r="DX59" s="112"/>
      <c r="DY59" s="112"/>
      <c r="DZ59" s="112"/>
      <c r="EA59" s="112"/>
      <c r="EB59" s="112"/>
      <c r="EC59" s="112"/>
      <c r="ED59" s="112"/>
      <c r="EE59" s="112"/>
      <c r="EF59" s="112"/>
      <c r="EG59" s="112"/>
      <c r="EH59" s="112"/>
      <c r="EI59" s="112"/>
      <c r="EJ59" s="112"/>
      <c r="EK59" s="112"/>
      <c r="EL59" s="112"/>
      <c r="EM59" s="112"/>
      <c r="EN59" s="112"/>
      <c r="EO59" s="112"/>
      <c r="EP59" s="112"/>
      <c r="EQ59" s="112"/>
      <c r="ER59" s="112"/>
      <c r="ES59" s="112"/>
      <c r="ET59" s="112"/>
      <c r="EU59" s="112"/>
      <c r="EV59" s="112"/>
      <c r="EW59" s="112"/>
      <c r="EX59" s="112"/>
      <c r="EY59" s="112"/>
      <c r="EZ59" s="112"/>
      <c r="FA59" s="112"/>
      <c r="FB59" s="112"/>
      <c r="FC59" s="112"/>
      <c r="FD59" s="112"/>
      <c r="FE59" s="112"/>
      <c r="FF59" s="112"/>
      <c r="FG59" s="112"/>
      <c r="FH59" s="112"/>
      <c r="FI59" s="112"/>
      <c r="FJ59" s="112"/>
      <c r="FK59" s="112"/>
      <c r="FL59" s="112"/>
      <c r="FM59" s="112"/>
      <c r="FN59" s="112"/>
      <c r="FO59" s="112"/>
      <c r="FP59" s="112"/>
      <c r="FQ59" s="112"/>
      <c r="FR59" s="112"/>
      <c r="FS59" s="112"/>
      <c r="FT59" s="112"/>
      <c r="FU59" s="112"/>
      <c r="FV59" s="112"/>
      <c r="FW59" s="112"/>
      <c r="FX59" s="112"/>
      <c r="FY59" s="112"/>
      <c r="FZ59" s="112"/>
      <c r="GA59" s="112"/>
      <c r="GB59" s="112"/>
      <c r="GC59" s="112"/>
      <c r="GD59" s="112"/>
      <c r="GE59" s="112"/>
      <c r="GF59" s="112"/>
      <c r="GG59" s="112"/>
      <c r="GH59" s="112"/>
      <c r="GI59" s="112"/>
      <c r="GJ59" s="112"/>
      <c r="GK59" s="112"/>
      <c r="GL59" s="112"/>
      <c r="GM59" s="112"/>
      <c r="GN59" s="112"/>
      <c r="GO59" s="112"/>
      <c r="GP59" s="112"/>
      <c r="GQ59" s="112"/>
      <c r="GR59" s="112"/>
      <c r="GS59" s="112"/>
      <c r="GT59" s="112"/>
      <c r="GU59" s="112"/>
      <c r="GV59" s="112"/>
      <c r="GW59" s="112"/>
      <c r="GX59" s="112"/>
      <c r="GY59" s="112"/>
      <c r="GZ59" s="112"/>
      <c r="HA59" s="112"/>
      <c r="HB59" s="112"/>
      <c r="HC59" s="112"/>
      <c r="HD59" s="112"/>
      <c r="HE59" s="112"/>
      <c r="HF59" s="112"/>
      <c r="HG59" s="112"/>
      <c r="HH59" s="112"/>
      <c r="HI59" s="112"/>
      <c r="HJ59" s="112"/>
      <c r="HK59" s="112"/>
      <c r="HL59" s="112"/>
      <c r="HM59" s="112"/>
      <c r="HN59" s="112"/>
      <c r="HO59" s="112"/>
      <c r="HP59" s="112"/>
      <c r="HQ59" s="112"/>
      <c r="HR59" s="112"/>
      <c r="HS59" s="112"/>
      <c r="HT59" s="112"/>
      <c r="HU59" s="112"/>
      <c r="HV59" s="112"/>
      <c r="HW59" s="112"/>
      <c r="HX59" s="112"/>
      <c r="HY59" s="112"/>
      <c r="HZ59" s="112"/>
      <c r="IA59" s="112"/>
      <c r="IB59" s="112"/>
      <c r="IC59" s="112"/>
      <c r="ID59" s="112"/>
      <c r="IE59" s="112"/>
      <c r="IF59" s="112"/>
      <c r="IG59" s="112"/>
      <c r="IH59" s="112"/>
      <c r="II59" s="112"/>
      <c r="IJ59" s="112"/>
      <c r="IK59" s="112"/>
      <c r="IL59" s="112"/>
      <c r="IM59" s="112"/>
      <c r="IN59" s="112"/>
      <c r="IO59" s="112"/>
      <c r="IP59" s="112"/>
      <c r="IQ59" s="112"/>
      <c r="IR59" s="112"/>
      <c r="IS59" s="112"/>
    </row>
    <row r="60" spans="1:253" ht="20.25" hidden="1">
      <c r="A60" s="113"/>
      <c r="B60" s="113"/>
      <c r="C60" s="127"/>
      <c r="D60" s="122"/>
      <c r="E60" s="122"/>
      <c r="F60" s="124"/>
      <c r="G60" s="124"/>
      <c r="H60" s="124"/>
      <c r="I60" s="124"/>
      <c r="J60" s="124"/>
      <c r="K60" s="124"/>
      <c r="L60" s="124"/>
      <c r="M60" s="124"/>
      <c r="N60" s="125"/>
      <c r="O60" s="125"/>
      <c r="P60" s="124"/>
      <c r="Q60" s="124"/>
      <c r="R60" s="124"/>
      <c r="S60" s="117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2"/>
      <c r="FW60" s="112"/>
      <c r="FX60" s="112"/>
      <c r="FY60" s="112"/>
      <c r="FZ60" s="112"/>
      <c r="GA60" s="112"/>
      <c r="GB60" s="112"/>
      <c r="GC60" s="112"/>
      <c r="GD60" s="112"/>
      <c r="GE60" s="112"/>
      <c r="GF60" s="112"/>
      <c r="GG60" s="112"/>
      <c r="GH60" s="112"/>
      <c r="GI60" s="112"/>
      <c r="GJ60" s="112"/>
      <c r="GK60" s="112"/>
      <c r="GL60" s="112"/>
      <c r="GM60" s="112"/>
      <c r="GN60" s="112"/>
      <c r="GO60" s="112"/>
      <c r="GP60" s="112"/>
      <c r="GQ60" s="112"/>
      <c r="GR60" s="112"/>
      <c r="GS60" s="112"/>
      <c r="GT60" s="112"/>
      <c r="GU60" s="112"/>
      <c r="GV60" s="112"/>
      <c r="GW60" s="112"/>
      <c r="GX60" s="112"/>
      <c r="GY60" s="112"/>
      <c r="GZ60" s="112"/>
      <c r="HA60" s="112"/>
      <c r="HB60" s="112"/>
      <c r="HC60" s="112"/>
      <c r="HD60" s="112"/>
      <c r="HE60" s="112"/>
      <c r="HF60" s="112"/>
      <c r="HG60" s="112"/>
      <c r="HH60" s="112"/>
      <c r="HI60" s="112"/>
      <c r="HJ60" s="112"/>
      <c r="HK60" s="112"/>
      <c r="HL60" s="112"/>
      <c r="HM60" s="112"/>
      <c r="HN60" s="112"/>
      <c r="HO60" s="112"/>
      <c r="HP60" s="112"/>
      <c r="HQ60" s="112"/>
      <c r="HR60" s="112"/>
      <c r="HS60" s="112"/>
      <c r="HT60" s="112"/>
      <c r="HU60" s="112"/>
      <c r="HV60" s="112"/>
      <c r="HW60" s="112"/>
      <c r="HX60" s="112"/>
      <c r="HY60" s="112"/>
      <c r="HZ60" s="112"/>
      <c r="IA60" s="112"/>
      <c r="IB60" s="112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</row>
    <row r="61" spans="1:253" ht="20.25" hidden="1">
      <c r="A61" s="113" t="s">
        <v>2014</v>
      </c>
      <c r="B61" s="113"/>
      <c r="C61" s="122">
        <v>-8.3260000000000001E-2</v>
      </c>
      <c r="D61" s="122">
        <v>6.7610000000000003E-2</v>
      </c>
      <c r="E61" s="122">
        <v>-0.45069999999999999</v>
      </c>
      <c r="F61" s="124">
        <v>99.209940000000003</v>
      </c>
      <c r="G61" s="124">
        <v>101.6215</v>
      </c>
      <c r="H61" s="134">
        <v>98.650499999999994</v>
      </c>
      <c r="I61" s="124">
        <v>101.95555</v>
      </c>
      <c r="J61" s="124">
        <v>93.233879999999999</v>
      </c>
      <c r="K61" s="124">
        <v>101.59923000000001</v>
      </c>
      <c r="L61" s="124">
        <v>101.47945</v>
      </c>
      <c r="M61" s="124">
        <v>92.677310000000006</v>
      </c>
      <c r="N61" s="125">
        <v>99.562119999999993</v>
      </c>
      <c r="O61" s="131">
        <v>104.22563</v>
      </c>
      <c r="P61" s="124">
        <v>103.16517</v>
      </c>
      <c r="Q61" s="124">
        <v>104.43501999999999</v>
      </c>
      <c r="R61" s="124">
        <v>99.722480000000004</v>
      </c>
      <c r="S61" s="117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2"/>
      <c r="CN61" s="112"/>
      <c r="CO61" s="112"/>
      <c r="CP61" s="112"/>
      <c r="CQ61" s="112"/>
      <c r="CR61" s="112"/>
      <c r="CS61" s="112"/>
      <c r="CT61" s="112"/>
      <c r="CU61" s="112"/>
      <c r="CV61" s="112"/>
      <c r="CW61" s="112"/>
      <c r="CX61" s="112"/>
      <c r="CY61" s="112"/>
      <c r="CZ61" s="112"/>
      <c r="DA61" s="112"/>
      <c r="DB61" s="112"/>
      <c r="DC61" s="112"/>
      <c r="DD61" s="112"/>
      <c r="DE61" s="112"/>
      <c r="DF61" s="112"/>
      <c r="DG61" s="112"/>
      <c r="DH61" s="112"/>
      <c r="DI61" s="112"/>
      <c r="DJ61" s="112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C61" s="112"/>
      <c r="FD61" s="112"/>
      <c r="FE61" s="112"/>
      <c r="FF61" s="112"/>
      <c r="FG61" s="112"/>
      <c r="FH61" s="112"/>
      <c r="FI61" s="112"/>
      <c r="FJ61" s="112"/>
      <c r="FK61" s="112"/>
      <c r="FL61" s="112"/>
      <c r="FM61" s="112"/>
      <c r="FN61" s="112"/>
      <c r="FO61" s="112"/>
      <c r="FP61" s="112"/>
      <c r="FQ61" s="112"/>
      <c r="FR61" s="112"/>
      <c r="FS61" s="112"/>
      <c r="FT61" s="112"/>
      <c r="FU61" s="112"/>
      <c r="FV61" s="112"/>
      <c r="FW61" s="112"/>
      <c r="FX61" s="112"/>
      <c r="FY61" s="112"/>
      <c r="FZ61" s="112"/>
      <c r="GA61" s="112"/>
      <c r="GB61" s="112"/>
      <c r="GC61" s="112"/>
      <c r="GD61" s="112"/>
      <c r="GE61" s="112"/>
      <c r="GF61" s="112"/>
      <c r="GG61" s="112"/>
      <c r="GH61" s="112"/>
      <c r="GI61" s="112"/>
      <c r="GJ61" s="112"/>
      <c r="GK61" s="112"/>
      <c r="GL61" s="112"/>
      <c r="GM61" s="112"/>
      <c r="GN61" s="112"/>
      <c r="GO61" s="112"/>
      <c r="GP61" s="112"/>
      <c r="GQ61" s="112"/>
      <c r="GR61" s="112"/>
      <c r="GS61" s="112"/>
      <c r="GT61" s="112"/>
      <c r="GU61" s="112"/>
      <c r="GV61" s="112"/>
      <c r="GW61" s="112"/>
      <c r="GX61" s="112"/>
      <c r="GY61" s="112"/>
      <c r="GZ61" s="112"/>
      <c r="HA61" s="112"/>
      <c r="HB61" s="112"/>
      <c r="HC61" s="112"/>
      <c r="HD61" s="112"/>
      <c r="HE61" s="112"/>
      <c r="HF61" s="112"/>
      <c r="HG61" s="112"/>
      <c r="HH61" s="112"/>
      <c r="HI61" s="112"/>
      <c r="HJ61" s="112"/>
      <c r="HK61" s="112"/>
      <c r="HL61" s="112"/>
      <c r="HM61" s="112"/>
      <c r="HN61" s="112"/>
      <c r="HO61" s="112"/>
      <c r="HP61" s="112"/>
      <c r="HQ61" s="112"/>
      <c r="HR61" s="112"/>
      <c r="HS61" s="112"/>
      <c r="HT61" s="112"/>
      <c r="HU61" s="112"/>
      <c r="HV61" s="112"/>
      <c r="HW61" s="112"/>
      <c r="HX61" s="112"/>
      <c r="HY61" s="112"/>
      <c r="HZ61" s="112"/>
      <c r="IA61" s="112"/>
      <c r="IB61" s="112"/>
      <c r="IC61" s="112"/>
      <c r="ID61" s="112"/>
      <c r="IE61" s="112"/>
      <c r="IF61" s="112"/>
      <c r="IG61" s="112"/>
      <c r="IH61" s="112"/>
      <c r="II61" s="112"/>
      <c r="IJ61" s="112"/>
      <c r="IK61" s="112"/>
      <c r="IL61" s="112"/>
      <c r="IM61" s="112"/>
      <c r="IN61" s="112"/>
      <c r="IO61" s="112"/>
      <c r="IP61" s="112"/>
      <c r="IQ61" s="112"/>
      <c r="IR61" s="112"/>
      <c r="IS61" s="112"/>
    </row>
    <row r="62" spans="1:253" ht="20.25" hidden="1">
      <c r="A62" s="113"/>
      <c r="B62" s="113"/>
      <c r="C62" s="122"/>
      <c r="D62" s="122"/>
      <c r="E62" s="122"/>
      <c r="F62" s="124"/>
      <c r="G62" s="124"/>
      <c r="H62" s="124"/>
      <c r="I62" s="124"/>
      <c r="J62" s="124"/>
      <c r="K62" s="124"/>
      <c r="L62" s="124"/>
      <c r="M62" s="124"/>
      <c r="N62" s="124"/>
      <c r="O62" s="131"/>
      <c r="P62" s="124"/>
      <c r="Q62" s="124"/>
      <c r="R62" s="124"/>
      <c r="S62" s="117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  <c r="CC62" s="112"/>
      <c r="CD62" s="112"/>
      <c r="CE62" s="112"/>
      <c r="CF62" s="112"/>
      <c r="CG62" s="112"/>
      <c r="CH62" s="112"/>
      <c r="CI62" s="112"/>
      <c r="CJ62" s="112"/>
      <c r="CK62" s="112"/>
      <c r="CL62" s="112"/>
      <c r="CM62" s="112"/>
      <c r="CN62" s="112"/>
      <c r="CO62" s="112"/>
      <c r="CP62" s="112"/>
      <c r="CQ62" s="112"/>
      <c r="CR62" s="112"/>
      <c r="CS62" s="112"/>
      <c r="CT62" s="112"/>
      <c r="CU62" s="112"/>
      <c r="CV62" s="112"/>
      <c r="CW62" s="112"/>
      <c r="CX62" s="112"/>
      <c r="CY62" s="112"/>
      <c r="CZ62" s="112"/>
      <c r="DA62" s="112"/>
      <c r="DB62" s="112"/>
      <c r="DC62" s="112"/>
      <c r="DD62" s="112"/>
      <c r="DE62" s="112"/>
      <c r="DF62" s="112"/>
      <c r="DG62" s="112"/>
      <c r="DH62" s="112"/>
      <c r="DI62" s="112"/>
      <c r="DJ62" s="112"/>
      <c r="DK62" s="112"/>
      <c r="DL62" s="112"/>
      <c r="DM62" s="112"/>
      <c r="DN62" s="112"/>
      <c r="DO62" s="112"/>
      <c r="DP62" s="112"/>
      <c r="DQ62" s="112"/>
      <c r="DR62" s="112"/>
      <c r="DS62" s="112"/>
      <c r="DT62" s="112"/>
      <c r="DU62" s="112"/>
      <c r="DV62" s="112"/>
      <c r="DW62" s="112"/>
      <c r="DX62" s="112"/>
      <c r="DY62" s="112"/>
      <c r="DZ62" s="112"/>
      <c r="EA62" s="112"/>
      <c r="EB62" s="112"/>
      <c r="EC62" s="112"/>
      <c r="ED62" s="112"/>
      <c r="EE62" s="112"/>
      <c r="EF62" s="112"/>
      <c r="EG62" s="112"/>
      <c r="EH62" s="112"/>
      <c r="EI62" s="112"/>
      <c r="EJ62" s="112"/>
      <c r="EK62" s="112"/>
      <c r="EL62" s="112"/>
      <c r="EM62" s="112"/>
      <c r="EN62" s="112"/>
      <c r="EO62" s="112"/>
      <c r="EP62" s="112"/>
      <c r="EQ62" s="112"/>
      <c r="ER62" s="112"/>
      <c r="ES62" s="112"/>
      <c r="ET62" s="112"/>
      <c r="EU62" s="112"/>
      <c r="EV62" s="112"/>
      <c r="EW62" s="112"/>
      <c r="EX62" s="112"/>
      <c r="EY62" s="112"/>
      <c r="EZ62" s="112"/>
      <c r="FA62" s="112"/>
      <c r="FB62" s="112"/>
      <c r="FC62" s="112"/>
      <c r="FD62" s="112"/>
      <c r="FE62" s="112"/>
      <c r="FF62" s="112"/>
      <c r="FG62" s="112"/>
      <c r="FH62" s="112"/>
      <c r="FI62" s="112"/>
      <c r="FJ62" s="112"/>
      <c r="FK62" s="112"/>
      <c r="FL62" s="112"/>
      <c r="FM62" s="112"/>
      <c r="FN62" s="112"/>
      <c r="FO62" s="112"/>
      <c r="FP62" s="112"/>
      <c r="FQ62" s="112"/>
      <c r="FR62" s="112"/>
      <c r="FS62" s="112"/>
      <c r="FT62" s="112"/>
      <c r="FU62" s="112"/>
      <c r="FV62" s="112"/>
      <c r="FW62" s="112"/>
      <c r="FX62" s="112"/>
      <c r="FY62" s="112"/>
      <c r="FZ62" s="112"/>
      <c r="GA62" s="112"/>
      <c r="GB62" s="112"/>
      <c r="GC62" s="112"/>
      <c r="GD62" s="112"/>
      <c r="GE62" s="112"/>
      <c r="GF62" s="112"/>
      <c r="GG62" s="112"/>
      <c r="GH62" s="112"/>
      <c r="GI62" s="112"/>
      <c r="GJ62" s="112"/>
      <c r="GK62" s="112"/>
      <c r="GL62" s="112"/>
      <c r="GM62" s="112"/>
      <c r="GN62" s="112"/>
      <c r="GO62" s="112"/>
      <c r="GP62" s="112"/>
      <c r="GQ62" s="112"/>
      <c r="GR62" s="112"/>
      <c r="GS62" s="112"/>
      <c r="GT62" s="112"/>
      <c r="GU62" s="112"/>
      <c r="GV62" s="112"/>
      <c r="GW62" s="112"/>
      <c r="GX62" s="112"/>
      <c r="GY62" s="112"/>
      <c r="GZ62" s="112"/>
      <c r="HA62" s="112"/>
      <c r="HB62" s="112"/>
      <c r="HC62" s="112"/>
      <c r="HD62" s="112"/>
      <c r="HE62" s="112"/>
      <c r="HF62" s="112"/>
      <c r="HG62" s="112"/>
      <c r="HH62" s="112"/>
      <c r="HI62" s="112"/>
      <c r="HJ62" s="112"/>
      <c r="HK62" s="112"/>
      <c r="HL62" s="112"/>
      <c r="HM62" s="112"/>
      <c r="HN62" s="112"/>
      <c r="HO62" s="112"/>
      <c r="HP62" s="112"/>
      <c r="HQ62" s="112"/>
      <c r="HR62" s="112"/>
      <c r="HS62" s="112"/>
      <c r="HT62" s="112"/>
      <c r="HU62" s="112"/>
      <c r="HV62" s="112"/>
      <c r="HW62" s="112"/>
      <c r="HX62" s="112"/>
      <c r="HY62" s="112"/>
      <c r="HZ62" s="112"/>
      <c r="IA62" s="112"/>
      <c r="IB62" s="112"/>
      <c r="IC62" s="112"/>
      <c r="ID62" s="112"/>
      <c r="IE62" s="112"/>
      <c r="IF62" s="112"/>
      <c r="IG62" s="112"/>
      <c r="IH62" s="112"/>
      <c r="II62" s="112"/>
      <c r="IJ62" s="112"/>
      <c r="IK62" s="112"/>
      <c r="IL62" s="112"/>
      <c r="IM62" s="112"/>
      <c r="IN62" s="112"/>
      <c r="IO62" s="112"/>
      <c r="IP62" s="112"/>
      <c r="IQ62" s="112"/>
      <c r="IR62" s="112"/>
      <c r="IS62" s="112"/>
    </row>
    <row r="63" spans="1:253" ht="20.25" hidden="1">
      <c r="A63" s="113" t="s">
        <v>2015</v>
      </c>
      <c r="B63" s="113"/>
      <c r="C63" s="122">
        <v>0.27340999999999999</v>
      </c>
      <c r="D63" s="122">
        <v>0.18024999999999999</v>
      </c>
      <c r="E63" s="122">
        <v>-0.39051000000000002</v>
      </c>
      <c r="F63" s="124">
        <v>99.388760000000005</v>
      </c>
      <c r="G63" s="124">
        <v>101.70679</v>
      </c>
      <c r="H63" s="124">
        <v>98.851020000000005</v>
      </c>
      <c r="I63" s="124">
        <v>96.225170000000006</v>
      </c>
      <c r="J63" s="124">
        <v>93.233879999999999</v>
      </c>
      <c r="K63" s="124">
        <v>101.60956</v>
      </c>
      <c r="L63" s="124">
        <v>101.47945</v>
      </c>
      <c r="M63" s="124">
        <v>94.691220000000001</v>
      </c>
      <c r="N63" s="125">
        <v>99.552080000000004</v>
      </c>
      <c r="O63" s="125">
        <v>104.39779</v>
      </c>
      <c r="P63" s="124">
        <v>103.16517</v>
      </c>
      <c r="Q63" s="124">
        <v>104.39836</v>
      </c>
      <c r="R63" s="124">
        <v>99.606859999999998</v>
      </c>
      <c r="S63" s="117"/>
      <c r="T63" s="112"/>
      <c r="U63" s="50"/>
      <c r="V63" s="50"/>
      <c r="W63" s="50"/>
      <c r="X63" s="50"/>
      <c r="Y63" s="50"/>
      <c r="Z63" s="50"/>
      <c r="AA63" s="50"/>
      <c r="AB63" s="50"/>
      <c r="AC63" s="50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2"/>
      <c r="BQ63" s="112"/>
      <c r="BR63" s="112"/>
      <c r="BS63" s="112"/>
      <c r="BT63" s="112"/>
      <c r="BU63" s="112"/>
      <c r="BV63" s="112"/>
      <c r="BW63" s="112"/>
      <c r="BX63" s="112"/>
      <c r="BY63" s="112"/>
      <c r="BZ63" s="112"/>
      <c r="CA63" s="112"/>
      <c r="CB63" s="112"/>
      <c r="CC63" s="112"/>
      <c r="CD63" s="112"/>
      <c r="CE63" s="112"/>
      <c r="CF63" s="112"/>
      <c r="CG63" s="112"/>
      <c r="CH63" s="112"/>
      <c r="CI63" s="112"/>
      <c r="CJ63" s="112"/>
      <c r="CK63" s="112"/>
      <c r="CL63" s="112"/>
      <c r="CM63" s="112"/>
      <c r="CN63" s="112"/>
      <c r="CO63" s="112"/>
      <c r="CP63" s="112"/>
      <c r="CQ63" s="112"/>
      <c r="CR63" s="112"/>
      <c r="CS63" s="112"/>
      <c r="CT63" s="112"/>
      <c r="CU63" s="112"/>
      <c r="CV63" s="112"/>
      <c r="CW63" s="112"/>
      <c r="CX63" s="112"/>
      <c r="CY63" s="112"/>
      <c r="CZ63" s="112"/>
      <c r="DA63" s="112"/>
      <c r="DB63" s="112"/>
      <c r="DC63" s="112"/>
      <c r="DD63" s="112"/>
      <c r="DE63" s="112"/>
      <c r="DF63" s="112"/>
      <c r="DG63" s="112"/>
      <c r="DH63" s="112"/>
      <c r="DI63" s="112"/>
      <c r="DJ63" s="112"/>
      <c r="DK63" s="112"/>
      <c r="DL63" s="112"/>
      <c r="DM63" s="112"/>
      <c r="DN63" s="112"/>
      <c r="DO63" s="112"/>
      <c r="DP63" s="112"/>
      <c r="DQ63" s="112"/>
      <c r="DR63" s="112"/>
      <c r="DS63" s="112"/>
      <c r="DT63" s="112"/>
      <c r="DU63" s="112"/>
      <c r="DV63" s="112"/>
      <c r="DW63" s="112"/>
      <c r="DX63" s="112"/>
      <c r="DY63" s="112"/>
      <c r="DZ63" s="112"/>
      <c r="EA63" s="112"/>
      <c r="EB63" s="112"/>
      <c r="EC63" s="112"/>
      <c r="ED63" s="112"/>
      <c r="EE63" s="112"/>
      <c r="EF63" s="112"/>
      <c r="EG63" s="112"/>
      <c r="EH63" s="112"/>
      <c r="EI63" s="112"/>
      <c r="EJ63" s="112"/>
      <c r="EK63" s="112"/>
      <c r="EL63" s="112"/>
      <c r="EM63" s="112"/>
      <c r="EN63" s="112"/>
      <c r="EO63" s="112"/>
      <c r="EP63" s="112"/>
      <c r="EQ63" s="112"/>
      <c r="ER63" s="112"/>
      <c r="ES63" s="112"/>
      <c r="ET63" s="112"/>
      <c r="EU63" s="112"/>
      <c r="EV63" s="112"/>
      <c r="EW63" s="112"/>
      <c r="EX63" s="112"/>
      <c r="EY63" s="112"/>
      <c r="EZ63" s="112"/>
      <c r="FA63" s="112"/>
      <c r="FB63" s="112"/>
      <c r="FC63" s="112"/>
      <c r="FD63" s="112"/>
      <c r="FE63" s="112"/>
      <c r="FF63" s="112"/>
      <c r="FG63" s="112"/>
      <c r="FH63" s="112"/>
      <c r="FI63" s="112"/>
      <c r="FJ63" s="112"/>
      <c r="FK63" s="112"/>
      <c r="FL63" s="112"/>
      <c r="FM63" s="112"/>
      <c r="FN63" s="112"/>
      <c r="FO63" s="112"/>
      <c r="FP63" s="112"/>
      <c r="FQ63" s="112"/>
      <c r="FR63" s="112"/>
      <c r="FS63" s="112"/>
      <c r="FT63" s="112"/>
      <c r="FU63" s="112"/>
      <c r="FV63" s="112"/>
      <c r="FW63" s="112"/>
      <c r="FX63" s="112"/>
      <c r="FY63" s="112"/>
      <c r="FZ63" s="112"/>
      <c r="GA63" s="112"/>
      <c r="GB63" s="112"/>
      <c r="GC63" s="112"/>
      <c r="GD63" s="112"/>
      <c r="GE63" s="112"/>
      <c r="GF63" s="112"/>
      <c r="GG63" s="112"/>
      <c r="GH63" s="112"/>
      <c r="GI63" s="112"/>
      <c r="GJ63" s="112"/>
      <c r="GK63" s="112"/>
      <c r="GL63" s="112"/>
      <c r="GM63" s="112"/>
      <c r="GN63" s="112"/>
      <c r="GO63" s="112"/>
      <c r="GP63" s="112"/>
      <c r="GQ63" s="112"/>
      <c r="GR63" s="112"/>
      <c r="GS63" s="112"/>
      <c r="GT63" s="112"/>
      <c r="GU63" s="112"/>
      <c r="GV63" s="112"/>
      <c r="GW63" s="112"/>
      <c r="GX63" s="112"/>
      <c r="GY63" s="112"/>
      <c r="GZ63" s="112"/>
      <c r="HA63" s="112"/>
      <c r="HB63" s="112"/>
      <c r="HC63" s="112"/>
      <c r="HD63" s="112"/>
      <c r="HE63" s="112"/>
      <c r="HF63" s="112"/>
      <c r="HG63" s="112"/>
      <c r="HH63" s="112"/>
      <c r="HI63" s="112"/>
      <c r="HJ63" s="112"/>
      <c r="HK63" s="112"/>
      <c r="HL63" s="112"/>
      <c r="HM63" s="112"/>
      <c r="HN63" s="112"/>
      <c r="HO63" s="112"/>
      <c r="HP63" s="112"/>
      <c r="HQ63" s="112"/>
      <c r="HR63" s="112"/>
      <c r="HS63" s="112"/>
      <c r="HT63" s="112"/>
      <c r="HU63" s="112"/>
      <c r="HV63" s="112"/>
      <c r="HW63" s="112"/>
      <c r="HX63" s="112"/>
      <c r="HY63" s="112"/>
      <c r="HZ63" s="112"/>
      <c r="IA63" s="112"/>
      <c r="IB63" s="112"/>
      <c r="IC63" s="112"/>
      <c r="ID63" s="112"/>
      <c r="IE63" s="112"/>
      <c r="IF63" s="112"/>
      <c r="IG63" s="112"/>
      <c r="IH63" s="112"/>
      <c r="II63" s="112"/>
      <c r="IJ63" s="112"/>
      <c r="IK63" s="112"/>
      <c r="IL63" s="112"/>
      <c r="IM63" s="112"/>
      <c r="IN63" s="112"/>
      <c r="IO63" s="112"/>
      <c r="IP63" s="112"/>
      <c r="IQ63" s="112"/>
      <c r="IR63" s="112"/>
      <c r="IS63" s="112"/>
    </row>
    <row r="64" spans="1:253" ht="20.25" hidden="1">
      <c r="A64" s="113"/>
      <c r="B64" s="113"/>
      <c r="C64" s="122"/>
      <c r="D64" s="122"/>
      <c r="E64" s="122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17"/>
      <c r="T64" s="112"/>
      <c r="U64" s="50"/>
      <c r="V64" s="50"/>
      <c r="W64" s="50"/>
      <c r="X64" s="50"/>
      <c r="Y64" s="50"/>
      <c r="Z64" s="50"/>
      <c r="AA64" s="50"/>
      <c r="AB64" s="50"/>
      <c r="AC64" s="50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2"/>
      <c r="BX64" s="112"/>
      <c r="BY64" s="112"/>
      <c r="BZ64" s="112"/>
      <c r="CA64" s="112"/>
      <c r="CB64" s="112"/>
      <c r="CC64" s="112"/>
      <c r="CD64" s="112"/>
      <c r="CE64" s="112"/>
      <c r="CF64" s="112"/>
      <c r="CG64" s="112"/>
      <c r="CH64" s="112"/>
      <c r="CI64" s="112"/>
      <c r="CJ64" s="112"/>
      <c r="CK64" s="112"/>
      <c r="CL64" s="112"/>
      <c r="CM64" s="112"/>
      <c r="CN64" s="112"/>
      <c r="CO64" s="112"/>
      <c r="CP64" s="112"/>
      <c r="CQ64" s="112"/>
      <c r="CR64" s="112"/>
      <c r="CS64" s="112"/>
      <c r="CT64" s="112"/>
      <c r="CU64" s="112"/>
      <c r="CV64" s="112"/>
      <c r="CW64" s="112"/>
      <c r="CX64" s="112"/>
      <c r="CY64" s="112"/>
      <c r="CZ64" s="112"/>
      <c r="DA64" s="112"/>
      <c r="DB64" s="112"/>
      <c r="DC64" s="112"/>
      <c r="DD64" s="112"/>
      <c r="DE64" s="112"/>
      <c r="DF64" s="112"/>
      <c r="DG64" s="112"/>
      <c r="DH64" s="112"/>
      <c r="DI64" s="112"/>
      <c r="DJ64" s="112"/>
      <c r="DK64" s="112"/>
      <c r="DL64" s="112"/>
      <c r="DM64" s="112"/>
      <c r="DN64" s="112"/>
      <c r="DO64" s="112"/>
      <c r="DP64" s="112"/>
      <c r="DQ64" s="112"/>
      <c r="DR64" s="112"/>
      <c r="DS64" s="112"/>
      <c r="DT64" s="112"/>
      <c r="DU64" s="112"/>
      <c r="DV64" s="112"/>
      <c r="DW64" s="112"/>
      <c r="DX64" s="112"/>
      <c r="DY64" s="112"/>
      <c r="DZ64" s="112"/>
      <c r="EA64" s="112"/>
      <c r="EB64" s="112"/>
      <c r="EC64" s="112"/>
      <c r="ED64" s="112"/>
      <c r="EE64" s="112"/>
      <c r="EF64" s="112"/>
      <c r="EG64" s="112"/>
      <c r="EH64" s="112"/>
      <c r="EI64" s="112"/>
      <c r="EJ64" s="112"/>
      <c r="EK64" s="112"/>
      <c r="EL64" s="112"/>
      <c r="EM64" s="112"/>
      <c r="EN64" s="112"/>
      <c r="EO64" s="112"/>
      <c r="EP64" s="112"/>
      <c r="EQ64" s="112"/>
      <c r="ER64" s="112"/>
      <c r="ES64" s="112"/>
      <c r="ET64" s="112"/>
      <c r="EU64" s="112"/>
      <c r="EV64" s="112"/>
      <c r="EW64" s="112"/>
      <c r="EX64" s="112"/>
      <c r="EY64" s="112"/>
      <c r="EZ64" s="112"/>
      <c r="FA64" s="112"/>
      <c r="FB64" s="112"/>
      <c r="FC64" s="112"/>
      <c r="FD64" s="112"/>
      <c r="FE64" s="112"/>
      <c r="FF64" s="112"/>
      <c r="FG64" s="112"/>
      <c r="FH64" s="112"/>
      <c r="FI64" s="112"/>
      <c r="FJ64" s="112"/>
      <c r="FK64" s="112"/>
      <c r="FL64" s="112"/>
      <c r="FM64" s="112"/>
      <c r="FN64" s="112"/>
      <c r="FO64" s="112"/>
      <c r="FP64" s="112"/>
      <c r="FQ64" s="112"/>
      <c r="FR64" s="112"/>
      <c r="FS64" s="112"/>
      <c r="FT64" s="112"/>
      <c r="FU64" s="112"/>
      <c r="FV64" s="112"/>
      <c r="FW64" s="112"/>
      <c r="FX64" s="112"/>
      <c r="FY64" s="112"/>
      <c r="FZ64" s="112"/>
      <c r="GA64" s="112"/>
      <c r="GB64" s="112"/>
      <c r="GC64" s="112"/>
      <c r="GD64" s="112"/>
      <c r="GE64" s="112"/>
      <c r="GF64" s="112"/>
      <c r="GG64" s="112"/>
      <c r="GH64" s="112"/>
      <c r="GI64" s="112"/>
      <c r="GJ64" s="112"/>
      <c r="GK64" s="112"/>
      <c r="GL64" s="112"/>
      <c r="GM64" s="112"/>
      <c r="GN64" s="112"/>
      <c r="GO64" s="112"/>
      <c r="GP64" s="112"/>
      <c r="GQ64" s="112"/>
      <c r="GR64" s="112"/>
      <c r="GS64" s="112"/>
      <c r="GT64" s="112"/>
      <c r="GU64" s="112"/>
      <c r="GV64" s="112"/>
      <c r="GW64" s="112"/>
      <c r="GX64" s="112"/>
      <c r="GY64" s="112"/>
      <c r="GZ64" s="112"/>
      <c r="HA64" s="112"/>
      <c r="HB64" s="112"/>
      <c r="HC64" s="112"/>
      <c r="HD64" s="112"/>
      <c r="HE64" s="112"/>
      <c r="HF64" s="112"/>
      <c r="HG64" s="112"/>
      <c r="HH64" s="112"/>
      <c r="HI64" s="112"/>
      <c r="HJ64" s="112"/>
      <c r="HK64" s="112"/>
      <c r="HL64" s="112"/>
      <c r="HM64" s="112"/>
      <c r="HN64" s="112"/>
      <c r="HO64" s="112"/>
      <c r="HP64" s="112"/>
      <c r="HQ64" s="112"/>
      <c r="HR64" s="112"/>
      <c r="HS64" s="112"/>
      <c r="HT64" s="112"/>
      <c r="HU64" s="112"/>
      <c r="HV64" s="112"/>
      <c r="HW64" s="112"/>
      <c r="HX64" s="112"/>
      <c r="HY64" s="112"/>
      <c r="HZ64" s="112"/>
      <c r="IA64" s="112"/>
      <c r="IB64" s="112"/>
      <c r="IC64" s="112"/>
      <c r="ID64" s="112"/>
      <c r="IE64" s="112"/>
      <c r="IF64" s="112"/>
      <c r="IG64" s="112"/>
      <c r="IH64" s="112"/>
      <c r="II64" s="112"/>
      <c r="IJ64" s="112"/>
      <c r="IK64" s="112"/>
      <c r="IL64" s="112"/>
      <c r="IM64" s="112"/>
      <c r="IN64" s="112"/>
      <c r="IO64" s="112"/>
      <c r="IP64" s="112"/>
      <c r="IQ64" s="112"/>
      <c r="IR64" s="112"/>
      <c r="IS64" s="112"/>
    </row>
    <row r="65" spans="1:253" ht="20.25">
      <c r="A65" s="113">
        <v>2020</v>
      </c>
      <c r="B65" s="122">
        <v>1.9374800000000001</v>
      </c>
      <c r="C65" s="122"/>
      <c r="D65" s="122"/>
      <c r="E65" s="122"/>
      <c r="F65" s="124">
        <v>100.89924999999999</v>
      </c>
      <c r="G65" s="124">
        <v>104.2803</v>
      </c>
      <c r="H65" s="124">
        <v>100.11490999999999</v>
      </c>
      <c r="I65" s="124">
        <v>100.02603000000001</v>
      </c>
      <c r="J65" s="124">
        <v>93.187870000000004</v>
      </c>
      <c r="K65" s="124">
        <v>101.63074</v>
      </c>
      <c r="L65" s="124">
        <v>101.62661</v>
      </c>
      <c r="M65" s="124">
        <v>95.036720000000003</v>
      </c>
      <c r="N65" s="124">
        <v>99.536490000000001</v>
      </c>
      <c r="O65" s="124">
        <v>103.44490999999999</v>
      </c>
      <c r="P65" s="124">
        <v>105.0869</v>
      </c>
      <c r="Q65" s="124">
        <v>103.74047</v>
      </c>
      <c r="R65" s="124">
        <v>110.14534</v>
      </c>
      <c r="S65" s="117"/>
      <c r="T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2"/>
      <c r="BX65" s="112"/>
      <c r="BY65" s="112"/>
      <c r="BZ65" s="112"/>
      <c r="CA65" s="112"/>
      <c r="CB65" s="112"/>
      <c r="CC65" s="112"/>
      <c r="CD65" s="112"/>
      <c r="CE65" s="112"/>
      <c r="CF65" s="112"/>
      <c r="CG65" s="112"/>
      <c r="CH65" s="112"/>
      <c r="CI65" s="112"/>
      <c r="CJ65" s="112"/>
      <c r="CK65" s="112"/>
      <c r="CL65" s="112"/>
      <c r="CM65" s="112"/>
      <c r="CN65" s="112"/>
      <c r="CO65" s="112"/>
      <c r="CP65" s="112"/>
      <c r="CQ65" s="112"/>
      <c r="CR65" s="112"/>
      <c r="CS65" s="112"/>
      <c r="CT65" s="112"/>
      <c r="CU65" s="112"/>
      <c r="CV65" s="112"/>
      <c r="CW65" s="112"/>
      <c r="CX65" s="112"/>
      <c r="CY65" s="112"/>
      <c r="CZ65" s="112"/>
      <c r="DA65" s="112"/>
      <c r="DB65" s="112"/>
      <c r="DC65" s="112"/>
      <c r="DD65" s="112"/>
      <c r="DE65" s="112"/>
      <c r="DF65" s="112"/>
      <c r="DG65" s="112"/>
      <c r="DH65" s="112"/>
      <c r="DI65" s="112"/>
      <c r="DJ65" s="112"/>
      <c r="DK65" s="112"/>
      <c r="DL65" s="112"/>
      <c r="DM65" s="112"/>
      <c r="DN65" s="112"/>
      <c r="DO65" s="112"/>
      <c r="DP65" s="112"/>
      <c r="DQ65" s="112"/>
      <c r="DR65" s="112"/>
      <c r="DS65" s="112"/>
      <c r="DT65" s="112"/>
      <c r="DU65" s="112"/>
      <c r="DV65" s="112"/>
      <c r="DW65" s="112"/>
      <c r="DX65" s="112"/>
      <c r="DY65" s="112"/>
      <c r="DZ65" s="112"/>
      <c r="EA65" s="112"/>
      <c r="EB65" s="112"/>
      <c r="EC65" s="112"/>
      <c r="ED65" s="112"/>
      <c r="EE65" s="112"/>
      <c r="EF65" s="112"/>
      <c r="EG65" s="112"/>
      <c r="EH65" s="112"/>
      <c r="EI65" s="112"/>
      <c r="EJ65" s="112"/>
      <c r="EK65" s="112"/>
      <c r="EL65" s="112"/>
      <c r="EM65" s="112"/>
      <c r="EN65" s="112"/>
      <c r="EO65" s="112"/>
      <c r="EP65" s="112"/>
      <c r="EQ65" s="112"/>
      <c r="ER65" s="112"/>
      <c r="ES65" s="112"/>
      <c r="ET65" s="112"/>
      <c r="EU65" s="112"/>
      <c r="EV65" s="112"/>
      <c r="EW65" s="112"/>
      <c r="EX65" s="112"/>
      <c r="EY65" s="112"/>
      <c r="EZ65" s="112"/>
      <c r="FA65" s="112"/>
      <c r="FB65" s="112"/>
      <c r="FC65" s="112"/>
      <c r="FD65" s="112"/>
      <c r="FE65" s="112"/>
      <c r="FF65" s="112"/>
      <c r="FG65" s="112"/>
      <c r="FH65" s="112"/>
      <c r="FI65" s="112"/>
      <c r="FJ65" s="112"/>
      <c r="FK65" s="112"/>
      <c r="FL65" s="112"/>
      <c r="FM65" s="112"/>
      <c r="FN65" s="112"/>
      <c r="FO65" s="112"/>
      <c r="FP65" s="112"/>
      <c r="FQ65" s="112"/>
      <c r="FR65" s="112"/>
      <c r="FS65" s="112"/>
      <c r="FT65" s="112"/>
      <c r="FU65" s="112"/>
      <c r="FV65" s="112"/>
      <c r="FW65" s="112"/>
      <c r="FX65" s="112"/>
      <c r="FY65" s="112"/>
      <c r="FZ65" s="112"/>
      <c r="GA65" s="112"/>
      <c r="GB65" s="112"/>
      <c r="GC65" s="112"/>
      <c r="GD65" s="112"/>
      <c r="GE65" s="112"/>
      <c r="GF65" s="112"/>
      <c r="GG65" s="112"/>
      <c r="GH65" s="112"/>
      <c r="GI65" s="112"/>
      <c r="GJ65" s="112"/>
      <c r="GK65" s="112"/>
      <c r="GL65" s="112"/>
      <c r="GM65" s="112"/>
      <c r="GN65" s="112"/>
      <c r="GO65" s="112"/>
      <c r="GP65" s="112"/>
      <c r="GQ65" s="112"/>
      <c r="GR65" s="112"/>
      <c r="GS65" s="112"/>
      <c r="GT65" s="112"/>
      <c r="GU65" s="112"/>
      <c r="GV65" s="112"/>
      <c r="GW65" s="112"/>
      <c r="GX65" s="112"/>
      <c r="GY65" s="112"/>
      <c r="GZ65" s="112"/>
      <c r="HA65" s="112"/>
      <c r="HB65" s="112"/>
      <c r="HC65" s="112"/>
      <c r="HD65" s="112"/>
      <c r="HE65" s="112"/>
      <c r="HF65" s="112"/>
      <c r="HG65" s="112"/>
      <c r="HH65" s="112"/>
      <c r="HI65" s="112"/>
      <c r="HJ65" s="112"/>
      <c r="HK65" s="112"/>
      <c r="HL65" s="112"/>
      <c r="HM65" s="112"/>
      <c r="HN65" s="112"/>
      <c r="HO65" s="112"/>
      <c r="HP65" s="112"/>
      <c r="HQ65" s="112"/>
      <c r="HR65" s="112"/>
      <c r="HS65" s="112"/>
      <c r="HT65" s="112"/>
      <c r="HU65" s="112"/>
      <c r="HV65" s="112"/>
      <c r="HW65" s="112"/>
      <c r="HX65" s="112"/>
      <c r="HY65" s="112"/>
      <c r="HZ65" s="112"/>
      <c r="IA65" s="112"/>
      <c r="IB65" s="112"/>
      <c r="IC65" s="112"/>
      <c r="ID65" s="112"/>
      <c r="IE65" s="112"/>
      <c r="IF65" s="112"/>
      <c r="IG65" s="112"/>
      <c r="IH65" s="112"/>
      <c r="II65" s="112"/>
      <c r="IJ65" s="112"/>
      <c r="IK65" s="112"/>
      <c r="IL65" s="112"/>
      <c r="IM65" s="112"/>
      <c r="IN65" s="112"/>
      <c r="IO65" s="112"/>
      <c r="IP65" s="112"/>
      <c r="IQ65" s="112"/>
      <c r="IR65" s="112"/>
      <c r="IS65" s="112"/>
    </row>
    <row r="66" spans="1:253" ht="20.25" hidden="1">
      <c r="A66" s="113"/>
      <c r="B66" s="113"/>
      <c r="C66" s="127"/>
      <c r="D66" s="122"/>
      <c r="E66" s="122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17"/>
      <c r="T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  <c r="CD66" s="112"/>
      <c r="CE66" s="112"/>
      <c r="CF66" s="112"/>
      <c r="CG66" s="112"/>
      <c r="CH66" s="112"/>
      <c r="CI66" s="112"/>
      <c r="CJ66" s="112"/>
      <c r="CK66" s="112"/>
      <c r="CL66" s="112"/>
      <c r="CM66" s="112"/>
      <c r="CN66" s="112"/>
      <c r="CO66" s="112"/>
      <c r="CP66" s="112"/>
      <c r="CQ66" s="112"/>
      <c r="CR66" s="112"/>
      <c r="CS66" s="112"/>
      <c r="CT66" s="112"/>
      <c r="CU66" s="112"/>
      <c r="CV66" s="112"/>
      <c r="CW66" s="112"/>
      <c r="CX66" s="112"/>
      <c r="CY66" s="112"/>
      <c r="CZ66" s="112"/>
      <c r="DA66" s="112"/>
      <c r="DB66" s="112"/>
      <c r="DC66" s="112"/>
      <c r="DD66" s="112"/>
      <c r="DE66" s="112"/>
      <c r="DF66" s="112"/>
      <c r="DG66" s="112"/>
      <c r="DH66" s="112"/>
      <c r="DI66" s="112"/>
      <c r="DJ66" s="112"/>
      <c r="DK66" s="112"/>
      <c r="DL66" s="112"/>
      <c r="DM66" s="112"/>
      <c r="DN66" s="112"/>
      <c r="DO66" s="112"/>
      <c r="DP66" s="112"/>
      <c r="DQ66" s="112"/>
      <c r="DR66" s="112"/>
      <c r="DS66" s="112"/>
      <c r="DT66" s="112"/>
      <c r="DU66" s="112"/>
      <c r="DV66" s="112"/>
      <c r="DW66" s="112"/>
      <c r="DX66" s="112"/>
      <c r="DY66" s="112"/>
      <c r="DZ66" s="112"/>
      <c r="EA66" s="112"/>
      <c r="EB66" s="112"/>
      <c r="EC66" s="112"/>
      <c r="ED66" s="112"/>
      <c r="EE66" s="112"/>
      <c r="EF66" s="112"/>
      <c r="EG66" s="112"/>
      <c r="EH66" s="112"/>
      <c r="EI66" s="112"/>
      <c r="EJ66" s="112"/>
      <c r="EK66" s="112"/>
      <c r="EL66" s="112"/>
      <c r="EM66" s="112"/>
      <c r="EN66" s="112"/>
      <c r="EO66" s="112"/>
      <c r="EP66" s="112"/>
      <c r="EQ66" s="112"/>
      <c r="ER66" s="112"/>
      <c r="ES66" s="112"/>
      <c r="ET66" s="112"/>
      <c r="EU66" s="112"/>
      <c r="EV66" s="112"/>
      <c r="EW66" s="112"/>
      <c r="EX66" s="112"/>
      <c r="EY66" s="112"/>
      <c r="EZ66" s="112"/>
      <c r="FA66" s="112"/>
      <c r="FB66" s="112"/>
      <c r="FC66" s="112"/>
      <c r="FD66" s="112"/>
      <c r="FE66" s="112"/>
      <c r="FF66" s="112"/>
      <c r="FG66" s="112"/>
      <c r="FH66" s="112"/>
      <c r="FI66" s="112"/>
      <c r="FJ66" s="112"/>
      <c r="FK66" s="112"/>
      <c r="FL66" s="112"/>
      <c r="FM66" s="112"/>
      <c r="FN66" s="112"/>
      <c r="FO66" s="112"/>
      <c r="FP66" s="112"/>
      <c r="FQ66" s="112"/>
      <c r="FR66" s="112"/>
      <c r="FS66" s="112"/>
      <c r="FT66" s="112"/>
      <c r="FU66" s="112"/>
      <c r="FV66" s="112"/>
      <c r="FW66" s="112"/>
      <c r="FX66" s="112"/>
      <c r="FY66" s="112"/>
      <c r="FZ66" s="112"/>
      <c r="GA66" s="112"/>
      <c r="GB66" s="112"/>
      <c r="GC66" s="112"/>
      <c r="GD66" s="112"/>
      <c r="GE66" s="112"/>
      <c r="GF66" s="112"/>
      <c r="GG66" s="112"/>
      <c r="GH66" s="112"/>
      <c r="GI66" s="112"/>
      <c r="GJ66" s="112"/>
      <c r="GK66" s="112"/>
      <c r="GL66" s="112"/>
      <c r="GM66" s="112"/>
      <c r="GN66" s="112"/>
      <c r="GO66" s="112"/>
      <c r="GP66" s="112"/>
      <c r="GQ66" s="112"/>
      <c r="GR66" s="112"/>
      <c r="GS66" s="112"/>
      <c r="GT66" s="112"/>
      <c r="GU66" s="112"/>
      <c r="GV66" s="112"/>
      <c r="GW66" s="112"/>
      <c r="GX66" s="112"/>
      <c r="GY66" s="112"/>
      <c r="GZ66" s="112"/>
      <c r="HA66" s="112"/>
      <c r="HB66" s="112"/>
      <c r="HC66" s="112"/>
      <c r="HD66" s="112"/>
      <c r="HE66" s="112"/>
      <c r="HF66" s="112"/>
      <c r="HG66" s="112"/>
      <c r="HH66" s="112"/>
      <c r="HI66" s="112"/>
      <c r="HJ66" s="112"/>
      <c r="HK66" s="112"/>
      <c r="HL66" s="112"/>
      <c r="HM66" s="112"/>
      <c r="HN66" s="112"/>
      <c r="HO66" s="112"/>
      <c r="HP66" s="112"/>
      <c r="HQ66" s="112"/>
      <c r="HR66" s="112"/>
      <c r="HS66" s="112"/>
      <c r="HT66" s="112"/>
      <c r="HU66" s="112"/>
      <c r="HV66" s="112"/>
      <c r="HW66" s="112"/>
      <c r="HX66" s="112"/>
      <c r="HY66" s="112"/>
      <c r="HZ66" s="112"/>
      <c r="IA66" s="112"/>
      <c r="IB66" s="112"/>
      <c r="IC66" s="112"/>
      <c r="ID66" s="112"/>
      <c r="IE66" s="112"/>
      <c r="IF66" s="112"/>
      <c r="IG66" s="112"/>
      <c r="IH66" s="112"/>
      <c r="II66" s="112"/>
      <c r="IJ66" s="112"/>
      <c r="IK66" s="112"/>
      <c r="IL66" s="112"/>
      <c r="IM66" s="112"/>
      <c r="IN66" s="112"/>
      <c r="IO66" s="112"/>
      <c r="IP66" s="112"/>
      <c r="IQ66" s="112"/>
      <c r="IR66" s="112"/>
      <c r="IS66" s="112"/>
    </row>
    <row r="67" spans="1:253" ht="20.25" hidden="1">
      <c r="A67" s="113" t="s">
        <v>2004</v>
      </c>
      <c r="B67" s="113"/>
      <c r="C67" s="122">
        <v>1.0994900000000001</v>
      </c>
      <c r="D67" s="122">
        <v>0.60958999999999997</v>
      </c>
      <c r="E67" s="122">
        <v>1.0994900000000001</v>
      </c>
      <c r="F67" s="124">
        <v>99.994630000000001</v>
      </c>
      <c r="G67" s="124">
        <v>102.44532</v>
      </c>
      <c r="H67" s="124">
        <v>99.426109999999994</v>
      </c>
      <c r="I67" s="135">
        <v>95.848749999999995</v>
      </c>
      <c r="J67" s="134">
        <v>93.230230000000006</v>
      </c>
      <c r="K67" s="135">
        <v>100.85447000000001</v>
      </c>
      <c r="L67" s="135">
        <v>101.70359999999999</v>
      </c>
      <c r="M67" s="135">
        <v>93.701130000000006</v>
      </c>
      <c r="N67" s="135">
        <v>99.503839999999997</v>
      </c>
      <c r="O67" s="135">
        <v>102.79844</v>
      </c>
      <c r="P67" s="135">
        <v>103.35768</v>
      </c>
      <c r="Q67" s="135">
        <v>104.68393</v>
      </c>
      <c r="R67" s="135">
        <v>109.94135</v>
      </c>
      <c r="S67" s="117"/>
      <c r="T67" s="112"/>
      <c r="U67" s="7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12"/>
      <c r="CT67" s="112"/>
      <c r="CU67" s="112"/>
      <c r="CV67" s="112"/>
      <c r="CW67" s="112"/>
      <c r="CX67" s="112"/>
      <c r="CY67" s="112"/>
      <c r="CZ67" s="112"/>
      <c r="DA67" s="112"/>
      <c r="DB67" s="112"/>
      <c r="DC67" s="112"/>
      <c r="DD67" s="112"/>
      <c r="DE67" s="112"/>
      <c r="DF67" s="112"/>
      <c r="DG67" s="112"/>
      <c r="DH67" s="112"/>
      <c r="DI67" s="112"/>
      <c r="DJ67" s="112"/>
      <c r="DK67" s="112"/>
      <c r="DL67" s="112"/>
      <c r="DM67" s="112"/>
      <c r="DN67" s="112"/>
      <c r="DO67" s="112"/>
      <c r="DP67" s="112"/>
      <c r="DQ67" s="112"/>
      <c r="DR67" s="112"/>
      <c r="DS67" s="112"/>
      <c r="DT67" s="112"/>
      <c r="DU67" s="112"/>
      <c r="DV67" s="112"/>
      <c r="DW67" s="112"/>
      <c r="DX67" s="112"/>
      <c r="DY67" s="112"/>
      <c r="DZ67" s="112"/>
      <c r="EA67" s="112"/>
      <c r="EB67" s="112"/>
      <c r="EC67" s="112"/>
      <c r="ED67" s="112"/>
      <c r="EE67" s="112"/>
      <c r="EF67" s="112"/>
      <c r="EG67" s="112"/>
      <c r="EH67" s="112"/>
      <c r="EI67" s="112"/>
      <c r="EJ67" s="112"/>
      <c r="EK67" s="112"/>
      <c r="EL67" s="112"/>
      <c r="EM67" s="112"/>
      <c r="EN67" s="112"/>
      <c r="EO67" s="112"/>
      <c r="EP67" s="112"/>
      <c r="EQ67" s="112"/>
      <c r="ER67" s="112"/>
      <c r="ES67" s="112"/>
      <c r="ET67" s="112"/>
      <c r="EU67" s="112"/>
      <c r="EV67" s="112"/>
      <c r="EW67" s="112"/>
      <c r="EX67" s="112"/>
      <c r="EY67" s="112"/>
      <c r="EZ67" s="112"/>
      <c r="FA67" s="112"/>
      <c r="FB67" s="112"/>
      <c r="FC67" s="112"/>
      <c r="FD67" s="112"/>
      <c r="FE67" s="112"/>
      <c r="FF67" s="112"/>
      <c r="FG67" s="112"/>
      <c r="FH67" s="112"/>
      <c r="FI67" s="112"/>
      <c r="FJ67" s="112"/>
      <c r="FK67" s="112"/>
      <c r="FL67" s="112"/>
      <c r="FM67" s="112"/>
      <c r="FN67" s="112"/>
      <c r="FO67" s="112"/>
      <c r="FP67" s="112"/>
      <c r="FQ67" s="112"/>
      <c r="FR67" s="112"/>
      <c r="FS67" s="112"/>
      <c r="FT67" s="112"/>
      <c r="FU67" s="112"/>
      <c r="FV67" s="112"/>
      <c r="FW67" s="112"/>
      <c r="FX67" s="112"/>
      <c r="FY67" s="112"/>
      <c r="FZ67" s="112"/>
      <c r="GA67" s="112"/>
      <c r="GB67" s="112"/>
      <c r="GC67" s="112"/>
      <c r="GD67" s="112"/>
      <c r="GE67" s="112"/>
      <c r="GF67" s="112"/>
      <c r="GG67" s="112"/>
      <c r="GH67" s="112"/>
      <c r="GI67" s="112"/>
      <c r="GJ67" s="112"/>
      <c r="GK67" s="112"/>
      <c r="GL67" s="112"/>
      <c r="GM67" s="112"/>
      <c r="GN67" s="112"/>
      <c r="GO67" s="112"/>
      <c r="GP67" s="112"/>
      <c r="GQ67" s="112"/>
      <c r="GR67" s="112"/>
      <c r="GS67" s="112"/>
      <c r="GT67" s="112"/>
      <c r="GU67" s="112"/>
      <c r="GV67" s="112"/>
      <c r="GW67" s="112"/>
      <c r="GX67" s="112"/>
      <c r="GY67" s="112"/>
      <c r="GZ67" s="112"/>
      <c r="HA67" s="112"/>
      <c r="HB67" s="112"/>
      <c r="HC67" s="112"/>
      <c r="HD67" s="112"/>
      <c r="HE67" s="112"/>
      <c r="HF67" s="112"/>
      <c r="HG67" s="112"/>
      <c r="HH67" s="112"/>
      <c r="HI67" s="112"/>
      <c r="HJ67" s="112"/>
      <c r="HK67" s="112"/>
      <c r="HL67" s="112"/>
      <c r="HM67" s="112"/>
      <c r="HN67" s="112"/>
      <c r="HO67" s="112"/>
      <c r="HP67" s="112"/>
      <c r="HQ67" s="112"/>
      <c r="HR67" s="112"/>
      <c r="HS67" s="112"/>
      <c r="HT67" s="112"/>
      <c r="HU67" s="112"/>
      <c r="HV67" s="112"/>
      <c r="HW67" s="112"/>
      <c r="HX67" s="112"/>
      <c r="HY67" s="112"/>
      <c r="HZ67" s="112"/>
      <c r="IA67" s="112"/>
      <c r="IB67" s="112"/>
      <c r="IC67" s="112"/>
      <c r="ID67" s="112"/>
      <c r="IE67" s="112"/>
      <c r="IF67" s="112"/>
      <c r="IG67" s="112"/>
      <c r="IH67" s="112"/>
      <c r="II67" s="112"/>
      <c r="IJ67" s="112"/>
      <c r="IK67" s="112"/>
      <c r="IL67" s="112"/>
      <c r="IM67" s="112"/>
      <c r="IN67" s="112"/>
      <c r="IO67" s="112"/>
      <c r="IP67" s="112"/>
      <c r="IQ67" s="112"/>
      <c r="IR67" s="112"/>
      <c r="IS67" s="112"/>
    </row>
    <row r="68" spans="1:253" ht="20.25" hidden="1">
      <c r="A68" s="113"/>
      <c r="B68" s="113"/>
      <c r="C68" s="122"/>
      <c r="D68" s="122"/>
      <c r="E68" s="122"/>
      <c r="F68" s="124"/>
      <c r="G68" s="124"/>
      <c r="H68" s="124"/>
      <c r="I68" s="135"/>
      <c r="J68" s="134"/>
      <c r="K68" s="135"/>
      <c r="L68" s="135"/>
      <c r="M68" s="135"/>
      <c r="N68" s="136"/>
      <c r="O68" s="136"/>
      <c r="P68" s="135"/>
      <c r="Q68" s="135"/>
      <c r="R68" s="135"/>
      <c r="S68" s="117"/>
      <c r="T68" s="112"/>
      <c r="U68" s="7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12"/>
      <c r="BY68" s="112"/>
      <c r="BZ68" s="112"/>
      <c r="CA68" s="112"/>
      <c r="CB68" s="112"/>
      <c r="CC68" s="112"/>
      <c r="CD68" s="112"/>
      <c r="CE68" s="112"/>
      <c r="CF68" s="112"/>
      <c r="CG68" s="112"/>
      <c r="CH68" s="112"/>
      <c r="CI68" s="112"/>
      <c r="CJ68" s="112"/>
      <c r="CK68" s="112"/>
      <c r="CL68" s="112"/>
      <c r="CM68" s="112"/>
      <c r="CN68" s="112"/>
      <c r="CO68" s="112"/>
      <c r="CP68" s="112"/>
      <c r="CQ68" s="112"/>
      <c r="CR68" s="112"/>
      <c r="CS68" s="112"/>
      <c r="CT68" s="112"/>
      <c r="CU68" s="112"/>
      <c r="CV68" s="112"/>
      <c r="CW68" s="112"/>
      <c r="CX68" s="112"/>
      <c r="CY68" s="112"/>
      <c r="CZ68" s="112"/>
      <c r="DA68" s="112"/>
      <c r="DB68" s="112"/>
      <c r="DC68" s="112"/>
      <c r="DD68" s="112"/>
      <c r="DE68" s="112"/>
      <c r="DF68" s="112"/>
      <c r="DG68" s="112"/>
      <c r="DH68" s="112"/>
      <c r="DI68" s="112"/>
      <c r="DJ68" s="112"/>
      <c r="DK68" s="112"/>
      <c r="DL68" s="112"/>
      <c r="DM68" s="112"/>
      <c r="DN68" s="112"/>
      <c r="DO68" s="112"/>
      <c r="DP68" s="112"/>
      <c r="DQ68" s="112"/>
      <c r="DR68" s="112"/>
      <c r="DS68" s="112"/>
      <c r="DT68" s="112"/>
      <c r="DU68" s="112"/>
      <c r="DV68" s="112"/>
      <c r="DW68" s="112"/>
      <c r="DX68" s="112"/>
      <c r="DY68" s="112"/>
      <c r="DZ68" s="112"/>
      <c r="EA68" s="112"/>
      <c r="EB68" s="112"/>
      <c r="EC68" s="112"/>
      <c r="ED68" s="112"/>
      <c r="EE68" s="112"/>
      <c r="EF68" s="112"/>
      <c r="EG68" s="112"/>
      <c r="EH68" s="112"/>
      <c r="EI68" s="112"/>
      <c r="EJ68" s="112"/>
      <c r="EK68" s="112"/>
      <c r="EL68" s="112"/>
      <c r="EM68" s="112"/>
      <c r="EN68" s="112"/>
      <c r="EO68" s="112"/>
      <c r="EP68" s="112"/>
      <c r="EQ68" s="112"/>
      <c r="ER68" s="112"/>
      <c r="ES68" s="112"/>
      <c r="ET68" s="112"/>
      <c r="EU68" s="112"/>
      <c r="EV68" s="112"/>
      <c r="EW68" s="112"/>
      <c r="EX68" s="112"/>
      <c r="EY68" s="112"/>
      <c r="EZ68" s="112"/>
      <c r="FA68" s="112"/>
      <c r="FB68" s="112"/>
      <c r="FC68" s="112"/>
      <c r="FD68" s="112"/>
      <c r="FE68" s="112"/>
      <c r="FF68" s="112"/>
      <c r="FG68" s="112"/>
      <c r="FH68" s="112"/>
      <c r="FI68" s="112"/>
      <c r="FJ68" s="112"/>
      <c r="FK68" s="112"/>
      <c r="FL68" s="112"/>
      <c r="FM68" s="112"/>
      <c r="FN68" s="112"/>
      <c r="FO68" s="112"/>
      <c r="FP68" s="112"/>
      <c r="FQ68" s="112"/>
      <c r="FR68" s="112"/>
      <c r="FS68" s="112"/>
      <c r="FT68" s="112"/>
      <c r="FU68" s="112"/>
      <c r="FV68" s="112"/>
      <c r="FW68" s="112"/>
      <c r="FX68" s="112"/>
      <c r="FY68" s="112"/>
      <c r="FZ68" s="112"/>
      <c r="GA68" s="112"/>
      <c r="GB68" s="112"/>
      <c r="GC68" s="112"/>
      <c r="GD68" s="112"/>
      <c r="GE68" s="112"/>
      <c r="GF68" s="112"/>
      <c r="GG68" s="112"/>
      <c r="GH68" s="112"/>
      <c r="GI68" s="112"/>
      <c r="GJ68" s="112"/>
      <c r="GK68" s="112"/>
      <c r="GL68" s="112"/>
      <c r="GM68" s="112"/>
      <c r="GN68" s="112"/>
      <c r="GO68" s="112"/>
      <c r="GP68" s="112"/>
      <c r="GQ68" s="112"/>
      <c r="GR68" s="112"/>
      <c r="GS68" s="112"/>
      <c r="GT68" s="112"/>
      <c r="GU68" s="112"/>
      <c r="GV68" s="112"/>
      <c r="GW68" s="112"/>
      <c r="GX68" s="112"/>
      <c r="GY68" s="112"/>
      <c r="GZ68" s="112"/>
      <c r="HA68" s="112"/>
      <c r="HB68" s="112"/>
      <c r="HC68" s="112"/>
      <c r="HD68" s="112"/>
      <c r="HE68" s="112"/>
      <c r="HF68" s="112"/>
      <c r="HG68" s="112"/>
      <c r="HH68" s="112"/>
      <c r="HI68" s="112"/>
      <c r="HJ68" s="112"/>
      <c r="HK68" s="112"/>
      <c r="HL68" s="112"/>
      <c r="HM68" s="112"/>
      <c r="HN68" s="112"/>
      <c r="HO68" s="112"/>
      <c r="HP68" s="112"/>
      <c r="HQ68" s="112"/>
      <c r="HR68" s="112"/>
      <c r="HS68" s="112"/>
      <c r="HT68" s="112"/>
      <c r="HU68" s="112"/>
      <c r="HV68" s="112"/>
      <c r="HW68" s="112"/>
      <c r="HX68" s="112"/>
      <c r="HY68" s="112"/>
      <c r="HZ68" s="112"/>
      <c r="IA68" s="112"/>
      <c r="IB68" s="112"/>
      <c r="IC68" s="112"/>
      <c r="ID68" s="112"/>
      <c r="IE68" s="112"/>
      <c r="IF68" s="112"/>
      <c r="IG68" s="112"/>
      <c r="IH68" s="112"/>
      <c r="II68" s="112"/>
      <c r="IJ68" s="112"/>
      <c r="IK68" s="112"/>
      <c r="IL68" s="112"/>
      <c r="IM68" s="112"/>
      <c r="IN68" s="112"/>
      <c r="IO68" s="112"/>
      <c r="IP68" s="112"/>
      <c r="IQ68" s="112"/>
      <c r="IR68" s="112"/>
      <c r="IS68" s="112"/>
    </row>
    <row r="69" spans="1:253" ht="20.25" hidden="1">
      <c r="A69" s="113" t="s">
        <v>2005</v>
      </c>
      <c r="B69" s="113"/>
      <c r="C69" s="122">
        <v>1.44848</v>
      </c>
      <c r="D69" s="122">
        <v>0.53068000000000004</v>
      </c>
      <c r="E69" s="122">
        <v>1.5464037023886767</v>
      </c>
      <c r="F69" s="124">
        <v>100.52528</v>
      </c>
      <c r="G69" s="124">
        <v>103.34846</v>
      </c>
      <c r="H69" s="124">
        <v>99.870360000000005</v>
      </c>
      <c r="I69" s="124">
        <v>102.46853</v>
      </c>
      <c r="J69" s="124">
        <v>93.230230000000006</v>
      </c>
      <c r="K69" s="124">
        <v>101.74789</v>
      </c>
      <c r="L69" s="124">
        <v>101.64700999999999</v>
      </c>
      <c r="M69" s="124">
        <v>93.335009999999997</v>
      </c>
      <c r="N69" s="124">
        <v>99.436310000000006</v>
      </c>
      <c r="O69" s="124">
        <v>102.70368000000001</v>
      </c>
      <c r="P69" s="124">
        <v>105.2441</v>
      </c>
      <c r="Q69" s="124">
        <v>104.27045</v>
      </c>
      <c r="R69" s="124">
        <v>110.28842</v>
      </c>
      <c r="S69" s="117"/>
      <c r="T69" s="112"/>
      <c r="U69" s="7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112"/>
      <c r="BY69" s="112"/>
      <c r="BZ69" s="112"/>
      <c r="CA69" s="112"/>
      <c r="CB69" s="112"/>
      <c r="CC69" s="112"/>
      <c r="CD69" s="112"/>
      <c r="CE69" s="112"/>
      <c r="CF69" s="112"/>
      <c r="CG69" s="112"/>
      <c r="CH69" s="112"/>
      <c r="CI69" s="112"/>
      <c r="CJ69" s="112"/>
      <c r="CK69" s="112"/>
      <c r="CL69" s="112"/>
      <c r="CM69" s="112"/>
      <c r="CN69" s="112"/>
      <c r="CO69" s="112"/>
      <c r="CP69" s="112"/>
      <c r="CQ69" s="112"/>
      <c r="CR69" s="112"/>
      <c r="CS69" s="112"/>
      <c r="CT69" s="112"/>
      <c r="CU69" s="112"/>
      <c r="CV69" s="112"/>
      <c r="CW69" s="112"/>
      <c r="CX69" s="112"/>
      <c r="CY69" s="112"/>
      <c r="CZ69" s="112"/>
      <c r="DA69" s="112"/>
      <c r="DB69" s="112"/>
      <c r="DC69" s="112"/>
      <c r="DD69" s="112"/>
      <c r="DE69" s="112"/>
      <c r="DF69" s="112"/>
      <c r="DG69" s="112"/>
      <c r="DH69" s="112"/>
      <c r="DI69" s="112"/>
      <c r="DJ69" s="112"/>
      <c r="DK69" s="112"/>
      <c r="DL69" s="112"/>
      <c r="DM69" s="112"/>
      <c r="DN69" s="112"/>
      <c r="DO69" s="112"/>
      <c r="DP69" s="112"/>
      <c r="DQ69" s="112"/>
      <c r="DR69" s="112"/>
      <c r="DS69" s="112"/>
      <c r="DT69" s="112"/>
      <c r="DU69" s="112"/>
      <c r="DV69" s="112"/>
      <c r="DW69" s="112"/>
      <c r="DX69" s="112"/>
      <c r="DY69" s="112"/>
      <c r="DZ69" s="112"/>
      <c r="EA69" s="112"/>
      <c r="EB69" s="112"/>
      <c r="EC69" s="112"/>
      <c r="ED69" s="112"/>
      <c r="EE69" s="112"/>
      <c r="EF69" s="112"/>
      <c r="EG69" s="112"/>
      <c r="EH69" s="112"/>
      <c r="EI69" s="112"/>
      <c r="EJ69" s="112"/>
      <c r="EK69" s="112"/>
      <c r="EL69" s="112"/>
      <c r="EM69" s="112"/>
      <c r="EN69" s="112"/>
      <c r="EO69" s="112"/>
      <c r="EP69" s="112"/>
      <c r="EQ69" s="112"/>
      <c r="ER69" s="112"/>
      <c r="ES69" s="112"/>
      <c r="ET69" s="112"/>
      <c r="EU69" s="112"/>
      <c r="EV69" s="112"/>
      <c r="EW69" s="112"/>
      <c r="EX69" s="112"/>
      <c r="EY69" s="112"/>
      <c r="EZ69" s="112"/>
      <c r="FA69" s="112"/>
      <c r="FB69" s="112"/>
      <c r="FC69" s="112"/>
      <c r="FD69" s="112"/>
      <c r="FE69" s="112"/>
      <c r="FF69" s="112"/>
      <c r="FG69" s="112"/>
      <c r="FH69" s="112"/>
      <c r="FI69" s="112"/>
      <c r="FJ69" s="112"/>
      <c r="FK69" s="112"/>
      <c r="FL69" s="112"/>
      <c r="FM69" s="112"/>
      <c r="FN69" s="112"/>
      <c r="FO69" s="112"/>
      <c r="FP69" s="112"/>
      <c r="FQ69" s="112"/>
      <c r="FR69" s="112"/>
      <c r="FS69" s="112"/>
      <c r="FT69" s="112"/>
      <c r="FU69" s="112"/>
      <c r="FV69" s="112"/>
      <c r="FW69" s="112"/>
      <c r="FX69" s="112"/>
      <c r="FY69" s="112"/>
      <c r="FZ69" s="112"/>
      <c r="GA69" s="112"/>
      <c r="GB69" s="112"/>
      <c r="GC69" s="112"/>
      <c r="GD69" s="112"/>
      <c r="GE69" s="112"/>
      <c r="GF69" s="112"/>
      <c r="GG69" s="112"/>
      <c r="GH69" s="112"/>
      <c r="GI69" s="112"/>
      <c r="GJ69" s="112"/>
      <c r="GK69" s="112"/>
      <c r="GL69" s="112"/>
      <c r="GM69" s="112"/>
      <c r="GN69" s="112"/>
      <c r="GO69" s="112"/>
      <c r="GP69" s="112"/>
      <c r="GQ69" s="112"/>
      <c r="GR69" s="112"/>
      <c r="GS69" s="112"/>
      <c r="GT69" s="112"/>
      <c r="GU69" s="112"/>
      <c r="GV69" s="112"/>
      <c r="GW69" s="112"/>
      <c r="GX69" s="112"/>
      <c r="GY69" s="112"/>
      <c r="GZ69" s="112"/>
      <c r="HA69" s="112"/>
      <c r="HB69" s="112"/>
      <c r="HC69" s="112"/>
      <c r="HD69" s="112"/>
      <c r="HE69" s="112"/>
      <c r="HF69" s="112"/>
      <c r="HG69" s="112"/>
      <c r="HH69" s="112"/>
      <c r="HI69" s="112"/>
      <c r="HJ69" s="112"/>
      <c r="HK69" s="112"/>
      <c r="HL69" s="112"/>
      <c r="HM69" s="112"/>
      <c r="HN69" s="112"/>
      <c r="HO69" s="112"/>
      <c r="HP69" s="112"/>
      <c r="HQ69" s="112"/>
      <c r="HR69" s="112"/>
      <c r="HS69" s="112"/>
      <c r="HT69" s="112"/>
      <c r="HU69" s="112"/>
      <c r="HV69" s="112"/>
      <c r="HW69" s="112"/>
      <c r="HX69" s="112"/>
      <c r="HY69" s="112"/>
      <c r="HZ69" s="112"/>
      <c r="IA69" s="112"/>
      <c r="IB69" s="112"/>
      <c r="IC69" s="112"/>
      <c r="ID69" s="112"/>
      <c r="IE69" s="112"/>
      <c r="IF69" s="112"/>
      <c r="IG69" s="112"/>
      <c r="IH69" s="112"/>
      <c r="II69" s="112"/>
      <c r="IJ69" s="112"/>
      <c r="IK69" s="112"/>
      <c r="IL69" s="112"/>
      <c r="IM69" s="112"/>
      <c r="IN69" s="112"/>
      <c r="IO69" s="112"/>
      <c r="IP69" s="112"/>
      <c r="IQ69" s="112"/>
      <c r="IR69" s="112"/>
      <c r="IS69" s="112"/>
    </row>
    <row r="70" spans="1:253" ht="20.25" hidden="1">
      <c r="A70" s="113"/>
      <c r="B70" s="113"/>
      <c r="C70" s="122"/>
      <c r="D70" s="122"/>
      <c r="E70" s="122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17"/>
      <c r="T70" s="112"/>
      <c r="U70" s="7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12"/>
      <c r="BY70" s="112"/>
      <c r="BZ70" s="112"/>
      <c r="CA70" s="112"/>
      <c r="CB70" s="112"/>
      <c r="CC70" s="112"/>
      <c r="CD70" s="112"/>
      <c r="CE70" s="112"/>
      <c r="CF70" s="112"/>
      <c r="CG70" s="112"/>
      <c r="CH70" s="112"/>
      <c r="CI70" s="112"/>
      <c r="CJ70" s="112"/>
      <c r="CK70" s="112"/>
      <c r="CL70" s="112"/>
      <c r="CM70" s="112"/>
      <c r="CN70" s="112"/>
      <c r="CO70" s="112"/>
      <c r="CP70" s="112"/>
      <c r="CQ70" s="112"/>
      <c r="CR70" s="112"/>
      <c r="CS70" s="112"/>
      <c r="CT70" s="112"/>
      <c r="CU70" s="112"/>
      <c r="CV70" s="112"/>
      <c r="CW70" s="112"/>
      <c r="CX70" s="112"/>
      <c r="CY70" s="112"/>
      <c r="CZ70" s="112"/>
      <c r="DA70" s="112"/>
      <c r="DB70" s="112"/>
      <c r="DC70" s="112"/>
      <c r="DD70" s="112"/>
      <c r="DE70" s="112"/>
      <c r="DF70" s="112"/>
      <c r="DG70" s="112"/>
      <c r="DH70" s="112"/>
      <c r="DI70" s="112"/>
      <c r="DJ70" s="112"/>
      <c r="DK70" s="112"/>
      <c r="DL70" s="112"/>
      <c r="DM70" s="112"/>
      <c r="DN70" s="112"/>
      <c r="DO70" s="112"/>
      <c r="DP70" s="112"/>
      <c r="DQ70" s="112"/>
      <c r="DR70" s="112"/>
      <c r="DS70" s="112"/>
      <c r="DT70" s="112"/>
      <c r="DU70" s="112"/>
      <c r="DV70" s="112"/>
      <c r="DW70" s="112"/>
      <c r="DX70" s="112"/>
      <c r="DY70" s="112"/>
      <c r="DZ70" s="112"/>
      <c r="EA70" s="112"/>
      <c r="EB70" s="112"/>
      <c r="EC70" s="112"/>
      <c r="ED70" s="112"/>
      <c r="EE70" s="112"/>
      <c r="EF70" s="112"/>
      <c r="EG70" s="112"/>
      <c r="EH70" s="112"/>
      <c r="EI70" s="112"/>
      <c r="EJ70" s="112"/>
      <c r="EK70" s="112"/>
      <c r="EL70" s="112"/>
      <c r="EM70" s="112"/>
      <c r="EN70" s="112"/>
      <c r="EO70" s="112"/>
      <c r="EP70" s="112"/>
      <c r="EQ70" s="112"/>
      <c r="ER70" s="112"/>
      <c r="ES70" s="112"/>
      <c r="ET70" s="112"/>
      <c r="EU70" s="112"/>
      <c r="EV70" s="112"/>
      <c r="EW70" s="112"/>
      <c r="EX70" s="112"/>
      <c r="EY70" s="112"/>
      <c r="EZ70" s="112"/>
      <c r="FA70" s="112"/>
      <c r="FB70" s="112"/>
      <c r="FC70" s="112"/>
      <c r="FD70" s="112"/>
      <c r="FE70" s="112"/>
      <c r="FF70" s="112"/>
      <c r="FG70" s="112"/>
      <c r="FH70" s="112"/>
      <c r="FI70" s="112"/>
      <c r="FJ70" s="112"/>
      <c r="FK70" s="112"/>
      <c r="FL70" s="112"/>
      <c r="FM70" s="112"/>
      <c r="FN70" s="112"/>
      <c r="FO70" s="112"/>
      <c r="FP70" s="112"/>
      <c r="FQ70" s="112"/>
      <c r="FR70" s="112"/>
      <c r="FS70" s="112"/>
      <c r="FT70" s="112"/>
      <c r="FU70" s="112"/>
      <c r="FV70" s="112"/>
      <c r="FW70" s="112"/>
      <c r="FX70" s="112"/>
      <c r="FY70" s="112"/>
      <c r="FZ70" s="112"/>
      <c r="GA70" s="112"/>
      <c r="GB70" s="112"/>
      <c r="GC70" s="112"/>
      <c r="GD70" s="112"/>
      <c r="GE70" s="112"/>
      <c r="GF70" s="112"/>
      <c r="GG70" s="112"/>
      <c r="GH70" s="112"/>
      <c r="GI70" s="112"/>
      <c r="GJ70" s="112"/>
      <c r="GK70" s="112"/>
      <c r="GL70" s="112"/>
      <c r="GM70" s="112"/>
      <c r="GN70" s="112"/>
      <c r="GO70" s="112"/>
      <c r="GP70" s="112"/>
      <c r="GQ70" s="112"/>
      <c r="GR70" s="112"/>
      <c r="GS70" s="112"/>
      <c r="GT70" s="112"/>
      <c r="GU70" s="112"/>
      <c r="GV70" s="112"/>
      <c r="GW70" s="112"/>
      <c r="GX70" s="112"/>
      <c r="GY70" s="112"/>
      <c r="GZ70" s="112"/>
      <c r="HA70" s="112"/>
      <c r="HB70" s="112"/>
      <c r="HC70" s="112"/>
      <c r="HD70" s="112"/>
      <c r="HE70" s="112"/>
      <c r="HF70" s="112"/>
      <c r="HG70" s="112"/>
      <c r="HH70" s="112"/>
      <c r="HI70" s="112"/>
      <c r="HJ70" s="112"/>
      <c r="HK70" s="112"/>
      <c r="HL70" s="112"/>
      <c r="HM70" s="112"/>
      <c r="HN70" s="112"/>
      <c r="HO70" s="112"/>
      <c r="HP70" s="112"/>
      <c r="HQ70" s="112"/>
      <c r="HR70" s="112"/>
      <c r="HS70" s="112"/>
      <c r="HT70" s="112"/>
      <c r="HU70" s="112"/>
      <c r="HV70" s="112"/>
      <c r="HW70" s="112"/>
      <c r="HX70" s="112"/>
      <c r="HY70" s="112"/>
      <c r="HZ70" s="112"/>
      <c r="IA70" s="112"/>
      <c r="IB70" s="112"/>
      <c r="IC70" s="112"/>
      <c r="ID70" s="112"/>
      <c r="IE70" s="112"/>
      <c r="IF70" s="112"/>
      <c r="IG70" s="112"/>
      <c r="IH70" s="112"/>
      <c r="II70" s="112"/>
      <c r="IJ70" s="112"/>
      <c r="IK70" s="112"/>
      <c r="IL70" s="112"/>
      <c r="IM70" s="112"/>
      <c r="IN70" s="112"/>
      <c r="IO70" s="112"/>
      <c r="IP70" s="112"/>
      <c r="IQ70" s="112"/>
      <c r="IR70" s="112"/>
      <c r="IS70" s="112"/>
    </row>
    <row r="71" spans="1:253" ht="20.25" hidden="1">
      <c r="A71" s="113" t="s">
        <v>2006</v>
      </c>
      <c r="B71" s="113"/>
      <c r="C71" s="122">
        <v>1.6305099999999999</v>
      </c>
      <c r="D71" s="122">
        <v>0.30602000000000001</v>
      </c>
      <c r="E71" s="122">
        <v>1.3931100000000001</v>
      </c>
      <c r="F71" s="124">
        <v>100.83291</v>
      </c>
      <c r="G71" s="124">
        <v>103.46955</v>
      </c>
      <c r="H71" s="124">
        <v>103.46955</v>
      </c>
      <c r="I71" s="124">
        <v>103.18907</v>
      </c>
      <c r="J71" s="124">
        <v>93.230230000000006</v>
      </c>
      <c r="K71" s="124">
        <v>101.5393</v>
      </c>
      <c r="L71" s="124">
        <v>101.64085</v>
      </c>
      <c r="M71" s="124">
        <v>94.967460000000003</v>
      </c>
      <c r="N71" s="124">
        <v>98.139060000000001</v>
      </c>
      <c r="O71" s="124">
        <v>103.07625</v>
      </c>
      <c r="P71" s="124">
        <v>105.2441</v>
      </c>
      <c r="Q71" s="124">
        <v>104.27045</v>
      </c>
      <c r="R71" s="124">
        <v>110.32337</v>
      </c>
      <c r="S71" s="117"/>
      <c r="T71" s="112"/>
      <c r="U71" s="7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12"/>
      <c r="BY71" s="112"/>
      <c r="BZ71" s="112"/>
      <c r="CA71" s="112"/>
      <c r="CB71" s="112"/>
      <c r="CC71" s="112"/>
      <c r="CD71" s="112"/>
      <c r="CE71" s="112"/>
      <c r="CF71" s="112"/>
      <c r="CG71" s="112"/>
      <c r="CH71" s="112"/>
      <c r="CI71" s="112"/>
      <c r="CJ71" s="112"/>
      <c r="CK71" s="112"/>
      <c r="CL71" s="112"/>
      <c r="CM71" s="112"/>
      <c r="CN71" s="112"/>
      <c r="CO71" s="112"/>
      <c r="CP71" s="112"/>
      <c r="CQ71" s="112"/>
      <c r="CR71" s="112"/>
      <c r="CS71" s="112"/>
      <c r="CT71" s="112"/>
      <c r="CU71" s="112"/>
      <c r="CV71" s="112"/>
      <c r="CW71" s="112"/>
      <c r="CX71" s="112"/>
      <c r="CY71" s="112"/>
      <c r="CZ71" s="112"/>
      <c r="DA71" s="112"/>
      <c r="DB71" s="112"/>
      <c r="DC71" s="112"/>
      <c r="DD71" s="112"/>
      <c r="DE71" s="112"/>
      <c r="DF71" s="112"/>
      <c r="DG71" s="112"/>
      <c r="DH71" s="112"/>
      <c r="DI71" s="112"/>
      <c r="DJ71" s="112"/>
      <c r="DK71" s="112"/>
      <c r="DL71" s="112"/>
      <c r="DM71" s="112"/>
      <c r="DN71" s="112"/>
      <c r="DO71" s="112"/>
      <c r="DP71" s="112"/>
      <c r="DQ71" s="112"/>
      <c r="DR71" s="112"/>
      <c r="DS71" s="112"/>
      <c r="DT71" s="112"/>
      <c r="DU71" s="112"/>
      <c r="DV71" s="112"/>
      <c r="DW71" s="112"/>
      <c r="DX71" s="112"/>
      <c r="DY71" s="112"/>
      <c r="DZ71" s="112"/>
      <c r="EA71" s="112"/>
      <c r="EB71" s="112"/>
      <c r="EC71" s="112"/>
      <c r="ED71" s="112"/>
      <c r="EE71" s="112"/>
      <c r="EF71" s="112"/>
      <c r="EG71" s="112"/>
      <c r="EH71" s="112"/>
      <c r="EI71" s="112"/>
      <c r="EJ71" s="112"/>
      <c r="EK71" s="112"/>
      <c r="EL71" s="112"/>
      <c r="EM71" s="112"/>
      <c r="EN71" s="112"/>
      <c r="EO71" s="112"/>
      <c r="EP71" s="112"/>
      <c r="EQ71" s="112"/>
      <c r="ER71" s="112"/>
      <c r="ES71" s="112"/>
      <c r="ET71" s="112"/>
      <c r="EU71" s="112"/>
      <c r="EV71" s="112"/>
      <c r="EW71" s="112"/>
      <c r="EX71" s="112"/>
      <c r="EY71" s="112"/>
      <c r="EZ71" s="112"/>
      <c r="FA71" s="112"/>
      <c r="FB71" s="112"/>
      <c r="FC71" s="112"/>
      <c r="FD71" s="112"/>
      <c r="FE71" s="112"/>
      <c r="FF71" s="112"/>
      <c r="FG71" s="112"/>
      <c r="FH71" s="112"/>
      <c r="FI71" s="112"/>
      <c r="FJ71" s="112"/>
      <c r="FK71" s="112"/>
      <c r="FL71" s="112"/>
      <c r="FM71" s="112"/>
      <c r="FN71" s="112"/>
      <c r="FO71" s="112"/>
      <c r="FP71" s="112"/>
      <c r="FQ71" s="112"/>
      <c r="FR71" s="112"/>
      <c r="FS71" s="112"/>
      <c r="FT71" s="112"/>
      <c r="FU71" s="112"/>
      <c r="FV71" s="112"/>
      <c r="FW71" s="112"/>
      <c r="FX71" s="112"/>
      <c r="FY71" s="112"/>
      <c r="FZ71" s="112"/>
      <c r="GA71" s="112"/>
      <c r="GB71" s="112"/>
      <c r="GC71" s="112"/>
      <c r="GD71" s="112"/>
      <c r="GE71" s="112"/>
      <c r="GF71" s="112"/>
      <c r="GG71" s="112"/>
      <c r="GH71" s="112"/>
      <c r="GI71" s="112"/>
      <c r="GJ71" s="112"/>
      <c r="GK71" s="112"/>
      <c r="GL71" s="112"/>
      <c r="GM71" s="112"/>
      <c r="GN71" s="112"/>
      <c r="GO71" s="112"/>
      <c r="GP71" s="112"/>
      <c r="GQ71" s="112"/>
      <c r="GR71" s="112"/>
      <c r="GS71" s="112"/>
      <c r="GT71" s="112"/>
      <c r="GU71" s="112"/>
      <c r="GV71" s="112"/>
      <c r="GW71" s="112"/>
      <c r="GX71" s="112"/>
      <c r="GY71" s="112"/>
      <c r="GZ71" s="112"/>
      <c r="HA71" s="112"/>
      <c r="HB71" s="112"/>
      <c r="HC71" s="112"/>
      <c r="HD71" s="112"/>
      <c r="HE71" s="112"/>
      <c r="HF71" s="112"/>
      <c r="HG71" s="112"/>
      <c r="HH71" s="112"/>
      <c r="HI71" s="112"/>
      <c r="HJ71" s="112"/>
      <c r="HK71" s="112"/>
      <c r="HL71" s="112"/>
      <c r="HM71" s="112"/>
      <c r="HN71" s="112"/>
      <c r="HO71" s="112"/>
      <c r="HP71" s="112"/>
      <c r="HQ71" s="112"/>
      <c r="HR71" s="112"/>
      <c r="HS71" s="112"/>
      <c r="HT71" s="112"/>
      <c r="HU71" s="112"/>
      <c r="HV71" s="112"/>
      <c r="HW71" s="112"/>
      <c r="HX71" s="112"/>
      <c r="HY71" s="112"/>
      <c r="HZ71" s="112"/>
      <c r="IA71" s="112"/>
      <c r="IB71" s="112"/>
      <c r="IC71" s="112"/>
      <c r="ID71" s="112"/>
      <c r="IE71" s="112"/>
      <c r="IF71" s="112"/>
      <c r="IG71" s="112"/>
      <c r="IH71" s="112"/>
      <c r="II71" s="112"/>
      <c r="IJ71" s="112"/>
      <c r="IK71" s="112"/>
      <c r="IL71" s="112"/>
      <c r="IM71" s="112"/>
      <c r="IN71" s="112"/>
      <c r="IO71" s="112"/>
      <c r="IP71" s="112"/>
      <c r="IQ71" s="112"/>
      <c r="IR71" s="112"/>
      <c r="IS71" s="112"/>
    </row>
    <row r="72" spans="1:253" ht="20.25" hidden="1">
      <c r="A72" s="113"/>
      <c r="B72" s="113"/>
      <c r="C72" s="122"/>
      <c r="D72" s="122"/>
      <c r="E72" s="122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17"/>
      <c r="T72" s="112"/>
      <c r="U72" s="7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/>
      <c r="AQ72" s="112"/>
      <c r="AR72" s="112"/>
      <c r="AS72" s="112"/>
      <c r="AT72" s="112"/>
      <c r="AU72" s="112"/>
      <c r="AV72" s="112"/>
      <c r="AW72" s="112"/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12"/>
      <c r="BY72" s="112"/>
      <c r="BZ72" s="112"/>
      <c r="CA72" s="112"/>
      <c r="CB72" s="112"/>
      <c r="CC72" s="112"/>
      <c r="CD72" s="112"/>
      <c r="CE72" s="112"/>
      <c r="CF72" s="112"/>
      <c r="CG72" s="112"/>
      <c r="CH72" s="112"/>
      <c r="CI72" s="112"/>
      <c r="CJ72" s="112"/>
      <c r="CK72" s="112"/>
      <c r="CL72" s="112"/>
      <c r="CM72" s="112"/>
      <c r="CN72" s="112"/>
      <c r="CO72" s="112"/>
      <c r="CP72" s="112"/>
      <c r="CQ72" s="112"/>
      <c r="CR72" s="112"/>
      <c r="CS72" s="112"/>
      <c r="CT72" s="112"/>
      <c r="CU72" s="112"/>
      <c r="CV72" s="112"/>
      <c r="CW72" s="112"/>
      <c r="CX72" s="112"/>
      <c r="CY72" s="112"/>
      <c r="CZ72" s="112"/>
      <c r="DA72" s="112"/>
      <c r="DB72" s="112"/>
      <c r="DC72" s="112"/>
      <c r="DD72" s="112"/>
      <c r="DE72" s="112"/>
      <c r="DF72" s="112"/>
      <c r="DG72" s="112"/>
      <c r="DH72" s="112"/>
      <c r="DI72" s="112"/>
      <c r="DJ72" s="112"/>
      <c r="DK72" s="112"/>
      <c r="DL72" s="112"/>
      <c r="DM72" s="112"/>
      <c r="DN72" s="112"/>
      <c r="DO72" s="112"/>
      <c r="DP72" s="112"/>
      <c r="DQ72" s="112"/>
      <c r="DR72" s="112"/>
      <c r="DS72" s="112"/>
      <c r="DT72" s="112"/>
      <c r="DU72" s="112"/>
      <c r="DV72" s="112"/>
      <c r="DW72" s="112"/>
      <c r="DX72" s="112"/>
      <c r="DY72" s="112"/>
      <c r="DZ72" s="112"/>
      <c r="EA72" s="112"/>
      <c r="EB72" s="112"/>
      <c r="EC72" s="112"/>
      <c r="ED72" s="112"/>
      <c r="EE72" s="112"/>
      <c r="EF72" s="112"/>
      <c r="EG72" s="112"/>
      <c r="EH72" s="112"/>
      <c r="EI72" s="112"/>
      <c r="EJ72" s="112"/>
      <c r="EK72" s="112"/>
      <c r="EL72" s="112"/>
      <c r="EM72" s="112"/>
      <c r="EN72" s="112"/>
      <c r="EO72" s="112"/>
      <c r="EP72" s="112"/>
      <c r="EQ72" s="112"/>
      <c r="ER72" s="112"/>
      <c r="ES72" s="112"/>
      <c r="ET72" s="112"/>
      <c r="EU72" s="112"/>
      <c r="EV72" s="112"/>
      <c r="EW72" s="112"/>
      <c r="EX72" s="112"/>
      <c r="EY72" s="112"/>
      <c r="EZ72" s="112"/>
      <c r="FA72" s="112"/>
      <c r="FB72" s="112"/>
      <c r="FC72" s="112"/>
      <c r="FD72" s="112"/>
      <c r="FE72" s="112"/>
      <c r="FF72" s="112"/>
      <c r="FG72" s="112"/>
      <c r="FH72" s="112"/>
      <c r="FI72" s="112"/>
      <c r="FJ72" s="112"/>
      <c r="FK72" s="112"/>
      <c r="FL72" s="112"/>
      <c r="FM72" s="112"/>
      <c r="FN72" s="112"/>
      <c r="FO72" s="112"/>
      <c r="FP72" s="112"/>
      <c r="FQ72" s="112"/>
      <c r="FR72" s="112"/>
      <c r="FS72" s="112"/>
      <c r="FT72" s="112"/>
      <c r="FU72" s="112"/>
      <c r="FV72" s="112"/>
      <c r="FW72" s="112"/>
      <c r="FX72" s="112"/>
      <c r="FY72" s="112"/>
      <c r="FZ72" s="112"/>
      <c r="GA72" s="112"/>
      <c r="GB72" s="112"/>
      <c r="GC72" s="112"/>
      <c r="GD72" s="112"/>
      <c r="GE72" s="112"/>
      <c r="GF72" s="112"/>
      <c r="GG72" s="112"/>
      <c r="GH72" s="112"/>
      <c r="GI72" s="112"/>
      <c r="GJ72" s="112"/>
      <c r="GK72" s="112"/>
      <c r="GL72" s="112"/>
      <c r="GM72" s="112"/>
      <c r="GN72" s="112"/>
      <c r="GO72" s="112"/>
      <c r="GP72" s="112"/>
      <c r="GQ72" s="112"/>
      <c r="GR72" s="112"/>
      <c r="GS72" s="112"/>
      <c r="GT72" s="112"/>
      <c r="GU72" s="112"/>
      <c r="GV72" s="112"/>
      <c r="GW72" s="112"/>
      <c r="GX72" s="112"/>
      <c r="GY72" s="112"/>
      <c r="GZ72" s="112"/>
      <c r="HA72" s="112"/>
      <c r="HB72" s="112"/>
      <c r="HC72" s="112"/>
      <c r="HD72" s="112"/>
      <c r="HE72" s="112"/>
      <c r="HF72" s="112"/>
      <c r="HG72" s="112"/>
      <c r="HH72" s="112"/>
      <c r="HI72" s="112"/>
      <c r="HJ72" s="112"/>
      <c r="HK72" s="112"/>
      <c r="HL72" s="112"/>
      <c r="HM72" s="112"/>
      <c r="HN72" s="112"/>
      <c r="HO72" s="112"/>
      <c r="HP72" s="112"/>
      <c r="HQ72" s="112"/>
      <c r="HR72" s="112"/>
      <c r="HS72" s="112"/>
      <c r="HT72" s="112"/>
      <c r="HU72" s="112"/>
      <c r="HV72" s="112"/>
      <c r="HW72" s="112"/>
      <c r="HX72" s="112"/>
      <c r="HY72" s="112"/>
      <c r="HZ72" s="112"/>
      <c r="IA72" s="112"/>
      <c r="IB72" s="112"/>
      <c r="IC72" s="112"/>
      <c r="ID72" s="112"/>
      <c r="IE72" s="112"/>
      <c r="IF72" s="112"/>
      <c r="IG72" s="112"/>
      <c r="IH72" s="112"/>
      <c r="II72" s="112"/>
      <c r="IJ72" s="112"/>
      <c r="IK72" s="112"/>
      <c r="IL72" s="112"/>
      <c r="IM72" s="112"/>
      <c r="IN72" s="112"/>
      <c r="IO72" s="112"/>
      <c r="IP72" s="112"/>
      <c r="IQ72" s="112"/>
      <c r="IR72" s="112"/>
      <c r="IS72" s="112"/>
    </row>
    <row r="73" spans="1:253" ht="20.25" hidden="1">
      <c r="A73" s="113" t="s">
        <v>2007</v>
      </c>
      <c r="B73" s="113"/>
      <c r="C73" s="122">
        <v>1.9396199999999999</v>
      </c>
      <c r="D73" s="122">
        <v>0.23533999999999999</v>
      </c>
      <c r="E73" s="122">
        <v>1.52982</v>
      </c>
      <c r="F73" s="124">
        <v>101.07021</v>
      </c>
      <c r="G73" s="124">
        <v>104.68817</v>
      </c>
      <c r="H73" s="124">
        <v>100.23090999999999</v>
      </c>
      <c r="I73" s="124">
        <v>104.90249</v>
      </c>
      <c r="J73" s="124">
        <v>93.221850000000003</v>
      </c>
      <c r="K73" s="124">
        <v>102.58017</v>
      </c>
      <c r="L73" s="124">
        <v>101.64085</v>
      </c>
      <c r="M73" s="124">
        <v>94.440190000000001</v>
      </c>
      <c r="N73" s="124">
        <v>98.225449999999995</v>
      </c>
      <c r="O73" s="124">
        <v>103.10867</v>
      </c>
      <c r="P73" s="124">
        <v>105.2441</v>
      </c>
      <c r="Q73" s="124">
        <v>103.81391000000001</v>
      </c>
      <c r="R73" s="124">
        <v>110.47479</v>
      </c>
      <c r="S73" s="117"/>
      <c r="T73" s="112"/>
      <c r="U73" s="7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  <c r="CD73" s="112"/>
      <c r="CE73" s="112"/>
      <c r="CF73" s="112"/>
      <c r="CG73" s="112"/>
      <c r="CH73" s="112"/>
      <c r="CI73" s="112"/>
      <c r="CJ73" s="112"/>
      <c r="CK73" s="112"/>
      <c r="CL73" s="112"/>
      <c r="CM73" s="112"/>
      <c r="CN73" s="112"/>
      <c r="CO73" s="112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2"/>
      <c r="DA73" s="112"/>
      <c r="DB73" s="112"/>
      <c r="DC73" s="112"/>
      <c r="DD73" s="112"/>
      <c r="DE73" s="112"/>
      <c r="DF73" s="112"/>
      <c r="DG73" s="112"/>
      <c r="DH73" s="112"/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12"/>
      <c r="EA73" s="112"/>
      <c r="EB73" s="112"/>
      <c r="EC73" s="112"/>
      <c r="ED73" s="112"/>
      <c r="EE73" s="112"/>
      <c r="EF73" s="112"/>
      <c r="EG73" s="112"/>
      <c r="EH73" s="112"/>
      <c r="EI73" s="112"/>
      <c r="EJ73" s="112"/>
      <c r="EK73" s="112"/>
      <c r="EL73" s="112"/>
      <c r="EM73" s="112"/>
      <c r="EN73" s="112"/>
      <c r="EO73" s="112"/>
      <c r="EP73" s="112"/>
      <c r="EQ73" s="112"/>
      <c r="ER73" s="112"/>
      <c r="ES73" s="112"/>
      <c r="ET73" s="112"/>
      <c r="EU73" s="112"/>
      <c r="EV73" s="112"/>
      <c r="EW73" s="112"/>
      <c r="EX73" s="112"/>
      <c r="EY73" s="112"/>
      <c r="EZ73" s="112"/>
      <c r="FA73" s="112"/>
      <c r="FB73" s="112"/>
      <c r="FC73" s="112"/>
      <c r="FD73" s="112"/>
      <c r="FE73" s="112"/>
      <c r="FF73" s="112"/>
      <c r="FG73" s="112"/>
      <c r="FH73" s="112"/>
      <c r="FI73" s="112"/>
      <c r="FJ73" s="112"/>
      <c r="FK73" s="112"/>
      <c r="FL73" s="112"/>
      <c r="FM73" s="112"/>
      <c r="FN73" s="112"/>
      <c r="FO73" s="112"/>
      <c r="FP73" s="112"/>
      <c r="FQ73" s="112"/>
      <c r="FR73" s="112"/>
      <c r="FS73" s="112"/>
      <c r="FT73" s="112"/>
      <c r="FU73" s="112"/>
      <c r="FV73" s="112"/>
      <c r="FW73" s="112"/>
      <c r="FX73" s="112"/>
      <c r="FY73" s="112"/>
      <c r="FZ73" s="112"/>
      <c r="GA73" s="112"/>
      <c r="GB73" s="112"/>
      <c r="GC73" s="112"/>
      <c r="GD73" s="112"/>
      <c r="GE73" s="112"/>
      <c r="GF73" s="112"/>
      <c r="GG73" s="112"/>
      <c r="GH73" s="112"/>
      <c r="GI73" s="112"/>
      <c r="GJ73" s="112"/>
      <c r="GK73" s="112"/>
      <c r="GL73" s="112"/>
      <c r="GM73" s="112"/>
      <c r="GN73" s="112"/>
      <c r="GO73" s="112"/>
      <c r="GP73" s="112"/>
      <c r="GQ73" s="112"/>
      <c r="GR73" s="112"/>
      <c r="GS73" s="112"/>
      <c r="GT73" s="112"/>
      <c r="GU73" s="112"/>
      <c r="GV73" s="112"/>
      <c r="GW73" s="112"/>
      <c r="GX73" s="112"/>
      <c r="GY73" s="112"/>
      <c r="GZ73" s="112"/>
      <c r="HA73" s="112"/>
      <c r="HB73" s="112"/>
      <c r="HC73" s="112"/>
      <c r="HD73" s="112"/>
      <c r="HE73" s="112"/>
      <c r="HF73" s="112"/>
      <c r="HG73" s="112"/>
      <c r="HH73" s="112"/>
      <c r="HI73" s="112"/>
      <c r="HJ73" s="112"/>
      <c r="HK73" s="112"/>
      <c r="HL73" s="112"/>
      <c r="HM73" s="112"/>
      <c r="HN73" s="112"/>
      <c r="HO73" s="112"/>
      <c r="HP73" s="112"/>
      <c r="HQ73" s="112"/>
      <c r="HR73" s="112"/>
      <c r="HS73" s="112"/>
      <c r="HT73" s="112"/>
      <c r="HU73" s="112"/>
      <c r="HV73" s="112"/>
      <c r="HW73" s="112"/>
      <c r="HX73" s="112"/>
      <c r="HY73" s="112"/>
      <c r="HZ73" s="112"/>
      <c r="IA73" s="112"/>
      <c r="IB73" s="112"/>
      <c r="IC73" s="112"/>
      <c r="ID73" s="112"/>
      <c r="IE73" s="112"/>
      <c r="IF73" s="112"/>
      <c r="IG73" s="112"/>
      <c r="IH73" s="112"/>
      <c r="II73" s="112"/>
      <c r="IJ73" s="112"/>
      <c r="IK73" s="112"/>
      <c r="IL73" s="112"/>
      <c r="IM73" s="112"/>
      <c r="IN73" s="112"/>
      <c r="IO73" s="112"/>
      <c r="IP73" s="112"/>
      <c r="IQ73" s="112"/>
      <c r="IR73" s="112"/>
      <c r="IS73" s="112"/>
    </row>
    <row r="74" spans="1:253" ht="20.25" hidden="1">
      <c r="A74" s="113"/>
      <c r="B74" s="113"/>
      <c r="C74" s="127"/>
      <c r="D74" s="122"/>
      <c r="E74" s="122"/>
      <c r="F74" s="124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17"/>
      <c r="T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12"/>
      <c r="CV74" s="112"/>
      <c r="CW74" s="112"/>
      <c r="CX74" s="112"/>
      <c r="CY74" s="112"/>
      <c r="CZ74" s="112"/>
      <c r="DA74" s="112"/>
      <c r="DB74" s="112"/>
      <c r="DC74" s="112"/>
      <c r="DD74" s="112"/>
      <c r="DE74" s="112"/>
      <c r="DF74" s="112"/>
      <c r="DG74" s="112"/>
      <c r="DH74" s="112"/>
      <c r="DI74" s="112"/>
      <c r="DJ74" s="112"/>
      <c r="DK74" s="112"/>
      <c r="DL74" s="112"/>
      <c r="DM74" s="112"/>
      <c r="DN74" s="112"/>
      <c r="DO74" s="112"/>
      <c r="DP74" s="112"/>
      <c r="DQ74" s="112"/>
      <c r="DR74" s="112"/>
      <c r="DS74" s="112"/>
      <c r="DT74" s="112"/>
      <c r="DU74" s="112"/>
      <c r="DV74" s="112"/>
      <c r="DW74" s="112"/>
      <c r="DX74" s="112"/>
      <c r="DY74" s="112"/>
      <c r="DZ74" s="112"/>
      <c r="EA74" s="112"/>
      <c r="EB74" s="112"/>
      <c r="EC74" s="112"/>
      <c r="ED74" s="112"/>
      <c r="EE74" s="112"/>
      <c r="EF74" s="112"/>
      <c r="EG74" s="112"/>
      <c r="EH74" s="112"/>
      <c r="EI74" s="112"/>
      <c r="EJ74" s="112"/>
      <c r="EK74" s="112"/>
      <c r="EL74" s="112"/>
      <c r="EM74" s="112"/>
      <c r="EN74" s="112"/>
      <c r="EO74" s="112"/>
      <c r="EP74" s="112"/>
      <c r="EQ74" s="112"/>
      <c r="ER74" s="112"/>
      <c r="ES74" s="112"/>
      <c r="ET74" s="112"/>
      <c r="EU74" s="112"/>
      <c r="EV74" s="112"/>
      <c r="EW74" s="112"/>
      <c r="EX74" s="112"/>
      <c r="EY74" s="112"/>
      <c r="EZ74" s="112"/>
      <c r="FA74" s="112"/>
      <c r="FB74" s="112"/>
      <c r="FC74" s="112"/>
      <c r="FD74" s="112"/>
      <c r="FE74" s="112"/>
      <c r="FF74" s="112"/>
      <c r="FG74" s="112"/>
      <c r="FH74" s="112"/>
      <c r="FI74" s="112"/>
      <c r="FJ74" s="112"/>
      <c r="FK74" s="112"/>
      <c r="FL74" s="112"/>
      <c r="FM74" s="112"/>
      <c r="FN74" s="112"/>
      <c r="FO74" s="112"/>
      <c r="FP74" s="112"/>
      <c r="FQ74" s="112"/>
      <c r="FR74" s="112"/>
      <c r="FS74" s="112"/>
      <c r="FT74" s="112"/>
      <c r="FU74" s="112"/>
      <c r="FV74" s="112"/>
      <c r="FW74" s="112"/>
      <c r="FX74" s="112"/>
      <c r="FY74" s="112"/>
      <c r="FZ74" s="112"/>
      <c r="GA74" s="112"/>
      <c r="GB74" s="112"/>
      <c r="GC74" s="112"/>
      <c r="GD74" s="112"/>
      <c r="GE74" s="112"/>
      <c r="GF74" s="112"/>
      <c r="GG74" s="112"/>
      <c r="GH74" s="112"/>
      <c r="GI74" s="112"/>
      <c r="GJ74" s="112"/>
      <c r="GK74" s="112"/>
      <c r="GL74" s="112"/>
      <c r="GM74" s="112"/>
      <c r="GN74" s="112"/>
      <c r="GO74" s="112"/>
      <c r="GP74" s="112"/>
      <c r="GQ74" s="112"/>
      <c r="GR74" s="112"/>
      <c r="GS74" s="112"/>
      <c r="GT74" s="112"/>
      <c r="GU74" s="112"/>
      <c r="GV74" s="112"/>
      <c r="GW74" s="112"/>
      <c r="GX74" s="112"/>
      <c r="GY74" s="112"/>
      <c r="GZ74" s="112"/>
      <c r="HA74" s="112"/>
      <c r="HB74" s="112"/>
      <c r="HC74" s="112"/>
      <c r="HD74" s="112"/>
      <c r="HE74" s="112"/>
      <c r="HF74" s="112"/>
      <c r="HG74" s="112"/>
      <c r="HH74" s="112"/>
      <c r="HI74" s="112"/>
      <c r="HJ74" s="112"/>
      <c r="HK74" s="112"/>
      <c r="HL74" s="112"/>
      <c r="HM74" s="112"/>
      <c r="HN74" s="112"/>
      <c r="HO74" s="112"/>
      <c r="HP74" s="112"/>
      <c r="HQ74" s="112"/>
      <c r="HR74" s="112"/>
      <c r="HS74" s="112"/>
      <c r="HT74" s="112"/>
      <c r="HU74" s="112"/>
      <c r="HV74" s="112"/>
      <c r="HW74" s="112"/>
      <c r="HX74" s="112"/>
      <c r="HY74" s="112"/>
      <c r="HZ74" s="112"/>
      <c r="IA74" s="112"/>
      <c r="IB74" s="112"/>
      <c r="IC74" s="112"/>
      <c r="ID74" s="112"/>
      <c r="IE74" s="112"/>
      <c r="IF74" s="112"/>
      <c r="IG74" s="112"/>
      <c r="IH74" s="112"/>
      <c r="II74" s="112"/>
      <c r="IJ74" s="112"/>
      <c r="IK74" s="112"/>
      <c r="IL74" s="112"/>
      <c r="IM74" s="112"/>
      <c r="IN74" s="112"/>
      <c r="IO74" s="112"/>
      <c r="IP74" s="112"/>
      <c r="IQ74" s="112"/>
      <c r="IR74" s="112"/>
      <c r="IS74" s="112"/>
    </row>
    <row r="75" spans="1:253" ht="20.25" hidden="1">
      <c r="A75" s="113" t="s">
        <v>2008</v>
      </c>
      <c r="B75" s="113"/>
      <c r="C75" s="122">
        <v>2.5234899999999998</v>
      </c>
      <c r="D75" s="122">
        <v>-0.15293000000000001</v>
      </c>
      <c r="E75" s="122">
        <v>1.72749</v>
      </c>
      <c r="F75" s="124">
        <v>100.91565</v>
      </c>
      <c r="G75" s="124">
        <v>104.85566</v>
      </c>
      <c r="H75" s="124">
        <v>100.00163999999999</v>
      </c>
      <c r="I75" s="124">
        <v>98.087630000000004</v>
      </c>
      <c r="J75" s="124">
        <v>93.221850000000003</v>
      </c>
      <c r="K75" s="124">
        <v>102.27359</v>
      </c>
      <c r="L75" s="124">
        <v>101.66745</v>
      </c>
      <c r="M75" s="124">
        <v>94.533270000000002</v>
      </c>
      <c r="N75" s="124">
        <v>100.10391</v>
      </c>
      <c r="O75" s="124">
        <v>103.0962</v>
      </c>
      <c r="P75" s="124">
        <v>105.2441</v>
      </c>
      <c r="Q75" s="124">
        <v>103.76756</v>
      </c>
      <c r="R75" s="124">
        <v>110.28924000000001</v>
      </c>
      <c r="S75" s="117"/>
      <c r="T75" s="112"/>
      <c r="U75" s="7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12"/>
      <c r="BY75" s="112"/>
      <c r="BZ75" s="112"/>
      <c r="CA75" s="112"/>
      <c r="CB75" s="112"/>
      <c r="CC75" s="112"/>
      <c r="CD75" s="112"/>
      <c r="CE75" s="112"/>
      <c r="CF75" s="112"/>
      <c r="CG75" s="112"/>
      <c r="CH75" s="112"/>
      <c r="CI75" s="112"/>
      <c r="CJ75" s="112"/>
      <c r="CK75" s="112"/>
      <c r="CL75" s="112"/>
      <c r="CM75" s="112"/>
      <c r="CN75" s="112"/>
      <c r="CO75" s="112"/>
      <c r="CP75" s="112"/>
      <c r="CQ75" s="112"/>
      <c r="CR75" s="112"/>
      <c r="CS75" s="112"/>
      <c r="CT75" s="112"/>
      <c r="CU75" s="112"/>
      <c r="CV75" s="112"/>
      <c r="CW75" s="112"/>
      <c r="CX75" s="112"/>
      <c r="CY75" s="112"/>
      <c r="CZ75" s="112"/>
      <c r="DA75" s="112"/>
      <c r="DB75" s="112"/>
      <c r="DC75" s="112"/>
      <c r="DD75" s="112"/>
      <c r="DE75" s="112"/>
      <c r="DF75" s="112"/>
      <c r="DG75" s="112"/>
      <c r="DH75" s="112"/>
      <c r="DI75" s="112"/>
      <c r="DJ75" s="112"/>
      <c r="DK75" s="112"/>
      <c r="DL75" s="112"/>
      <c r="DM75" s="112"/>
      <c r="DN75" s="112"/>
      <c r="DO75" s="112"/>
      <c r="DP75" s="112"/>
      <c r="DQ75" s="112"/>
      <c r="DR75" s="112"/>
      <c r="DS75" s="112"/>
      <c r="DT75" s="112"/>
      <c r="DU75" s="112"/>
      <c r="DV75" s="112"/>
      <c r="DW75" s="112"/>
      <c r="DX75" s="112"/>
      <c r="DY75" s="112"/>
      <c r="DZ75" s="112"/>
      <c r="EA75" s="112"/>
      <c r="EB75" s="112"/>
      <c r="EC75" s="112"/>
      <c r="ED75" s="112"/>
      <c r="EE75" s="112"/>
      <c r="EF75" s="112"/>
      <c r="EG75" s="112"/>
      <c r="EH75" s="112"/>
      <c r="EI75" s="112"/>
      <c r="EJ75" s="112"/>
      <c r="EK75" s="112"/>
      <c r="EL75" s="112"/>
      <c r="EM75" s="112"/>
      <c r="EN75" s="112"/>
      <c r="EO75" s="112"/>
      <c r="EP75" s="112"/>
      <c r="EQ75" s="112"/>
      <c r="ER75" s="112"/>
      <c r="ES75" s="112"/>
      <c r="ET75" s="112"/>
      <c r="EU75" s="112"/>
      <c r="EV75" s="112"/>
      <c r="EW75" s="112"/>
      <c r="EX75" s="112"/>
      <c r="EY75" s="112"/>
      <c r="EZ75" s="112"/>
      <c r="FA75" s="112"/>
      <c r="FB75" s="112"/>
      <c r="FC75" s="112"/>
      <c r="FD75" s="112"/>
      <c r="FE75" s="112"/>
      <c r="FF75" s="112"/>
      <c r="FG75" s="112"/>
      <c r="FH75" s="112"/>
      <c r="FI75" s="112"/>
      <c r="FJ75" s="112"/>
      <c r="FK75" s="112"/>
      <c r="FL75" s="112"/>
      <c r="FM75" s="112"/>
      <c r="FN75" s="112"/>
      <c r="FO75" s="112"/>
      <c r="FP75" s="112"/>
      <c r="FQ75" s="112"/>
      <c r="FR75" s="112"/>
      <c r="FS75" s="112"/>
      <c r="FT75" s="112"/>
      <c r="FU75" s="112"/>
      <c r="FV75" s="112"/>
      <c r="FW75" s="112"/>
      <c r="FX75" s="112"/>
      <c r="FY75" s="112"/>
      <c r="FZ75" s="112"/>
      <c r="GA75" s="112"/>
      <c r="GB75" s="112"/>
      <c r="GC75" s="112"/>
      <c r="GD75" s="112"/>
      <c r="GE75" s="112"/>
      <c r="GF75" s="112"/>
      <c r="GG75" s="112"/>
      <c r="GH75" s="112"/>
      <c r="GI75" s="112"/>
      <c r="GJ75" s="112"/>
      <c r="GK75" s="112"/>
      <c r="GL75" s="112"/>
      <c r="GM75" s="112"/>
      <c r="GN75" s="112"/>
      <c r="GO75" s="112"/>
      <c r="GP75" s="112"/>
      <c r="GQ75" s="112"/>
      <c r="GR75" s="112"/>
      <c r="GS75" s="112"/>
      <c r="GT75" s="112"/>
      <c r="GU75" s="112"/>
      <c r="GV75" s="112"/>
      <c r="GW75" s="112"/>
      <c r="GX75" s="112"/>
      <c r="GY75" s="112"/>
      <c r="GZ75" s="112"/>
      <c r="HA75" s="112"/>
      <c r="HB75" s="112"/>
      <c r="HC75" s="112"/>
      <c r="HD75" s="112"/>
      <c r="HE75" s="112"/>
      <c r="HF75" s="112"/>
      <c r="HG75" s="112"/>
      <c r="HH75" s="112"/>
      <c r="HI75" s="112"/>
      <c r="HJ75" s="112"/>
      <c r="HK75" s="112"/>
      <c r="HL75" s="112"/>
      <c r="HM75" s="112"/>
      <c r="HN75" s="112"/>
      <c r="HO75" s="112"/>
      <c r="HP75" s="112"/>
      <c r="HQ75" s="112"/>
      <c r="HR75" s="112"/>
      <c r="HS75" s="112"/>
      <c r="HT75" s="112"/>
      <c r="HU75" s="112"/>
      <c r="HV75" s="112"/>
      <c r="HW75" s="112"/>
      <c r="HX75" s="112"/>
      <c r="HY75" s="112"/>
      <c r="HZ75" s="112"/>
      <c r="IA75" s="112"/>
      <c r="IB75" s="112"/>
      <c r="IC75" s="112"/>
      <c r="ID75" s="112"/>
      <c r="IE75" s="112"/>
      <c r="IF75" s="112"/>
      <c r="IG75" s="112"/>
      <c r="IH75" s="112"/>
      <c r="II75" s="112"/>
      <c r="IJ75" s="112"/>
      <c r="IK75" s="112"/>
      <c r="IL75" s="112"/>
      <c r="IM75" s="112"/>
      <c r="IN75" s="112"/>
      <c r="IO75" s="112"/>
      <c r="IP75" s="112"/>
      <c r="IQ75" s="112"/>
      <c r="IR75" s="112"/>
      <c r="IS75" s="112"/>
    </row>
    <row r="76" spans="1:253" ht="20.25" hidden="1">
      <c r="A76" s="113"/>
      <c r="B76" s="113"/>
      <c r="C76" s="122"/>
      <c r="D76" s="122"/>
      <c r="E76" s="122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17"/>
      <c r="T76" s="112"/>
      <c r="U76" s="7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12"/>
      <c r="BY76" s="112"/>
      <c r="BZ76" s="112"/>
      <c r="CA76" s="112"/>
      <c r="CB76" s="112"/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2"/>
      <c r="CU76" s="112"/>
      <c r="CV76" s="112"/>
      <c r="CW76" s="112"/>
      <c r="CX76" s="112"/>
      <c r="CY76" s="112"/>
      <c r="CZ76" s="112"/>
      <c r="DA76" s="112"/>
      <c r="DB76" s="112"/>
      <c r="DC76" s="112"/>
      <c r="DD76" s="112"/>
      <c r="DE76" s="112"/>
      <c r="DF76" s="112"/>
      <c r="DG76" s="112"/>
      <c r="DH76" s="112"/>
      <c r="DI76" s="112"/>
      <c r="DJ76" s="112"/>
      <c r="DK76" s="112"/>
      <c r="DL76" s="112"/>
      <c r="DM76" s="112"/>
      <c r="DN76" s="112"/>
      <c r="DO76" s="112"/>
      <c r="DP76" s="112"/>
      <c r="DQ76" s="112"/>
      <c r="DR76" s="112"/>
      <c r="DS76" s="112"/>
      <c r="DT76" s="112"/>
      <c r="DU76" s="112"/>
      <c r="DV76" s="112"/>
      <c r="DW76" s="112"/>
      <c r="DX76" s="112"/>
      <c r="DY76" s="112"/>
      <c r="DZ76" s="112"/>
      <c r="EA76" s="112"/>
      <c r="EB76" s="112"/>
      <c r="EC76" s="112"/>
      <c r="ED76" s="112"/>
      <c r="EE76" s="112"/>
      <c r="EF76" s="112"/>
      <c r="EG76" s="112"/>
      <c r="EH76" s="112"/>
      <c r="EI76" s="112"/>
      <c r="EJ76" s="112"/>
      <c r="EK76" s="112"/>
      <c r="EL76" s="112"/>
      <c r="EM76" s="112"/>
      <c r="EN76" s="112"/>
      <c r="EO76" s="112"/>
      <c r="EP76" s="112"/>
      <c r="EQ76" s="112"/>
      <c r="ER76" s="112"/>
      <c r="ES76" s="112"/>
      <c r="ET76" s="112"/>
      <c r="EU76" s="112"/>
      <c r="EV76" s="112"/>
      <c r="EW76" s="112"/>
      <c r="EX76" s="112"/>
      <c r="EY76" s="112"/>
      <c r="EZ76" s="112"/>
      <c r="FA76" s="112"/>
      <c r="FB76" s="112"/>
      <c r="FC76" s="112"/>
      <c r="FD76" s="112"/>
      <c r="FE76" s="112"/>
      <c r="FF76" s="112"/>
      <c r="FG76" s="112"/>
      <c r="FH76" s="112"/>
      <c r="FI76" s="112"/>
      <c r="FJ76" s="112"/>
      <c r="FK76" s="112"/>
      <c r="FL76" s="112"/>
      <c r="FM76" s="112"/>
      <c r="FN76" s="112"/>
      <c r="FO76" s="112"/>
      <c r="FP76" s="112"/>
      <c r="FQ76" s="112"/>
      <c r="FR76" s="112"/>
      <c r="FS76" s="112"/>
      <c r="FT76" s="112"/>
      <c r="FU76" s="112"/>
      <c r="FV76" s="112"/>
      <c r="FW76" s="112"/>
      <c r="FX76" s="112"/>
      <c r="FY76" s="112"/>
      <c r="FZ76" s="112"/>
      <c r="GA76" s="112"/>
      <c r="GB76" s="112"/>
      <c r="GC76" s="112"/>
      <c r="GD76" s="112"/>
      <c r="GE76" s="112"/>
      <c r="GF76" s="112"/>
      <c r="GG76" s="112"/>
      <c r="GH76" s="112"/>
      <c r="GI76" s="112"/>
      <c r="GJ76" s="112"/>
      <c r="GK76" s="112"/>
      <c r="GL76" s="112"/>
      <c r="GM76" s="112"/>
      <c r="GN76" s="112"/>
      <c r="GO76" s="112"/>
      <c r="GP76" s="112"/>
      <c r="GQ76" s="112"/>
      <c r="GR76" s="112"/>
      <c r="GS76" s="112"/>
      <c r="GT76" s="112"/>
      <c r="GU76" s="112"/>
      <c r="GV76" s="112"/>
      <c r="GW76" s="112"/>
      <c r="GX76" s="112"/>
      <c r="GY76" s="112"/>
      <c r="GZ76" s="112"/>
      <c r="HA76" s="112"/>
      <c r="HB76" s="112"/>
      <c r="HC76" s="112"/>
      <c r="HD76" s="112"/>
      <c r="HE76" s="112"/>
      <c r="HF76" s="112"/>
      <c r="HG76" s="112"/>
      <c r="HH76" s="112"/>
      <c r="HI76" s="112"/>
      <c r="HJ76" s="112"/>
      <c r="HK76" s="112"/>
      <c r="HL76" s="112"/>
      <c r="HM76" s="112"/>
      <c r="HN76" s="112"/>
      <c r="HO76" s="112"/>
      <c r="HP76" s="112"/>
      <c r="HQ76" s="112"/>
      <c r="HR76" s="112"/>
      <c r="HS76" s="112"/>
      <c r="HT76" s="112"/>
      <c r="HU76" s="112"/>
      <c r="HV76" s="112"/>
      <c r="HW76" s="112"/>
      <c r="HX76" s="112"/>
      <c r="HY76" s="112"/>
      <c r="HZ76" s="112"/>
      <c r="IA76" s="112"/>
      <c r="IB76" s="112"/>
      <c r="IC76" s="112"/>
      <c r="ID76" s="112"/>
      <c r="IE76" s="112"/>
      <c r="IF76" s="112"/>
      <c r="IG76" s="112"/>
      <c r="IH76" s="112"/>
      <c r="II76" s="112"/>
      <c r="IJ76" s="112"/>
      <c r="IK76" s="112"/>
      <c r="IL76" s="112"/>
      <c r="IM76" s="112"/>
      <c r="IN76" s="112"/>
      <c r="IO76" s="112"/>
      <c r="IP76" s="112"/>
      <c r="IQ76" s="112"/>
      <c r="IR76" s="112"/>
      <c r="IS76" s="112"/>
    </row>
    <row r="77" spans="1:253" ht="20.25" hidden="1">
      <c r="A77" s="113" t="s">
        <v>2009</v>
      </c>
      <c r="B77" s="113"/>
      <c r="C77" s="122">
        <v>2.6</v>
      </c>
      <c r="D77" s="127">
        <v>3.4909999999999997E-2</v>
      </c>
      <c r="E77" s="122">
        <v>1.86391</v>
      </c>
      <c r="F77" s="124">
        <v>100.95086999999999</v>
      </c>
      <c r="G77" s="124">
        <v>104.24539</v>
      </c>
      <c r="H77" s="124">
        <v>100.1866</v>
      </c>
      <c r="I77" s="124">
        <v>104.44311999999999</v>
      </c>
      <c r="J77" s="124">
        <v>93.221850000000003</v>
      </c>
      <c r="K77" s="124">
        <v>102.274</v>
      </c>
      <c r="L77" s="124">
        <v>101.66745</v>
      </c>
      <c r="M77" s="124">
        <v>94.236189999999993</v>
      </c>
      <c r="N77" s="124">
        <v>99.912450000000007</v>
      </c>
      <c r="O77" s="124">
        <v>103.37108000000001</v>
      </c>
      <c r="P77" s="124">
        <v>105.2441</v>
      </c>
      <c r="Q77" s="124">
        <v>103.21084999999999</v>
      </c>
      <c r="R77" s="125">
        <v>110.35278</v>
      </c>
      <c r="S77" s="117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12"/>
      <c r="CC77" s="112"/>
      <c r="CD77" s="112"/>
      <c r="CE77" s="112"/>
      <c r="CF77" s="112"/>
      <c r="CG77" s="112"/>
      <c r="CH77" s="112"/>
      <c r="CI77" s="112"/>
      <c r="CJ77" s="112"/>
      <c r="CK77" s="112"/>
      <c r="CL77" s="112"/>
      <c r="CM77" s="112"/>
      <c r="CN77" s="112"/>
      <c r="CO77" s="112"/>
      <c r="CP77" s="112"/>
      <c r="CQ77" s="112"/>
      <c r="CR77" s="112"/>
      <c r="CS77" s="112"/>
      <c r="CT77" s="112"/>
      <c r="CU77" s="112"/>
      <c r="CV77" s="112"/>
      <c r="CW77" s="112"/>
      <c r="CX77" s="112"/>
      <c r="CY77" s="112"/>
      <c r="CZ77" s="112"/>
      <c r="DA77" s="112"/>
      <c r="DB77" s="112"/>
      <c r="DC77" s="112"/>
      <c r="DD77" s="112"/>
      <c r="DE77" s="112"/>
      <c r="DF77" s="112"/>
      <c r="DG77" s="112"/>
      <c r="DH77" s="112"/>
      <c r="DI77" s="112"/>
      <c r="DJ77" s="112"/>
      <c r="DK77" s="112"/>
      <c r="DL77" s="112"/>
      <c r="DM77" s="112"/>
      <c r="DN77" s="112"/>
      <c r="DO77" s="112"/>
      <c r="DP77" s="112"/>
      <c r="DQ77" s="112"/>
      <c r="DR77" s="112"/>
      <c r="DS77" s="112"/>
      <c r="DT77" s="112"/>
      <c r="DU77" s="112"/>
      <c r="DV77" s="112"/>
      <c r="DW77" s="112"/>
      <c r="DX77" s="112"/>
      <c r="DY77" s="112"/>
      <c r="DZ77" s="112"/>
      <c r="EA77" s="112"/>
      <c r="EB77" s="112"/>
      <c r="EC77" s="112"/>
      <c r="ED77" s="112"/>
      <c r="EE77" s="112"/>
      <c r="EF77" s="112"/>
      <c r="EG77" s="112"/>
      <c r="EH77" s="112"/>
      <c r="EI77" s="112"/>
      <c r="EJ77" s="112"/>
      <c r="EK77" s="112"/>
      <c r="EL77" s="112"/>
      <c r="EM77" s="112"/>
      <c r="EN77" s="112"/>
      <c r="EO77" s="112"/>
      <c r="EP77" s="112"/>
      <c r="EQ77" s="112"/>
      <c r="ER77" s="112"/>
      <c r="ES77" s="112"/>
      <c r="ET77" s="112"/>
      <c r="EU77" s="112"/>
      <c r="EV77" s="112"/>
      <c r="EW77" s="112"/>
      <c r="EX77" s="112"/>
      <c r="EY77" s="112"/>
      <c r="EZ77" s="112"/>
      <c r="FA77" s="112"/>
      <c r="FB77" s="112"/>
      <c r="FC77" s="112"/>
      <c r="FD77" s="112"/>
      <c r="FE77" s="112"/>
      <c r="FF77" s="112"/>
      <c r="FG77" s="112"/>
      <c r="FH77" s="112"/>
      <c r="FI77" s="112"/>
      <c r="FJ77" s="112"/>
      <c r="FK77" s="112"/>
      <c r="FL77" s="112"/>
      <c r="FM77" s="112"/>
      <c r="FN77" s="112"/>
      <c r="FO77" s="112"/>
      <c r="FP77" s="112"/>
      <c r="FQ77" s="112"/>
      <c r="FR77" s="112"/>
      <c r="FS77" s="112"/>
      <c r="FT77" s="112"/>
      <c r="FU77" s="112"/>
      <c r="FV77" s="112"/>
      <c r="FW77" s="112"/>
      <c r="FX77" s="112"/>
      <c r="FY77" s="112"/>
      <c r="FZ77" s="112"/>
      <c r="GA77" s="112"/>
      <c r="GB77" s="112"/>
      <c r="GC77" s="112"/>
      <c r="GD77" s="112"/>
      <c r="GE77" s="112"/>
      <c r="GF77" s="112"/>
      <c r="GG77" s="112"/>
      <c r="GH77" s="112"/>
      <c r="GI77" s="112"/>
      <c r="GJ77" s="112"/>
      <c r="GK77" s="112"/>
      <c r="GL77" s="112"/>
      <c r="GM77" s="112"/>
      <c r="GN77" s="112"/>
      <c r="GO77" s="112"/>
      <c r="GP77" s="112"/>
      <c r="GQ77" s="112"/>
      <c r="GR77" s="112"/>
      <c r="GS77" s="112"/>
      <c r="GT77" s="112"/>
      <c r="GU77" s="112"/>
      <c r="GV77" s="112"/>
      <c r="GW77" s="112"/>
      <c r="GX77" s="112"/>
      <c r="GY77" s="112"/>
      <c r="GZ77" s="112"/>
      <c r="HA77" s="112"/>
      <c r="HB77" s="112"/>
      <c r="HC77" s="112"/>
      <c r="HD77" s="112"/>
      <c r="HE77" s="112"/>
      <c r="HF77" s="112"/>
      <c r="HG77" s="112"/>
      <c r="HH77" s="112"/>
      <c r="HI77" s="112"/>
      <c r="HJ77" s="112"/>
      <c r="HK77" s="112"/>
      <c r="HL77" s="112"/>
      <c r="HM77" s="112"/>
      <c r="HN77" s="112"/>
      <c r="HO77" s="112"/>
      <c r="HP77" s="112"/>
      <c r="HQ77" s="112"/>
      <c r="HR77" s="112"/>
      <c r="HS77" s="112"/>
      <c r="HT77" s="112"/>
      <c r="HU77" s="112"/>
      <c r="HV77" s="112"/>
      <c r="HW77" s="112"/>
      <c r="HX77" s="112"/>
      <c r="HY77" s="112"/>
      <c r="HZ77" s="112"/>
      <c r="IA77" s="112"/>
      <c r="IB77" s="112"/>
      <c r="IC77" s="112"/>
      <c r="ID77" s="112"/>
      <c r="IE77" s="112"/>
      <c r="IF77" s="112"/>
      <c r="IG77" s="112"/>
      <c r="IH77" s="112"/>
      <c r="II77" s="112"/>
      <c r="IJ77" s="112"/>
      <c r="IK77" s="112"/>
      <c r="IL77" s="112"/>
      <c r="IM77" s="112"/>
      <c r="IN77" s="112"/>
      <c r="IO77" s="112"/>
      <c r="IP77" s="112"/>
      <c r="IQ77" s="112"/>
      <c r="IR77" s="112"/>
      <c r="IS77" s="112"/>
    </row>
    <row r="78" spans="1:253" ht="20.25" hidden="1">
      <c r="A78" s="113"/>
      <c r="B78" s="113"/>
      <c r="C78" s="122"/>
      <c r="D78" s="127"/>
      <c r="E78" s="122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17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  <c r="AT78" s="112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12"/>
      <c r="BY78" s="112"/>
      <c r="BZ78" s="112"/>
      <c r="CA78" s="112"/>
      <c r="CB78" s="112"/>
      <c r="CC78" s="112"/>
      <c r="CD78" s="112"/>
      <c r="CE78" s="112"/>
      <c r="CF78" s="112"/>
      <c r="CG78" s="112"/>
      <c r="CH78" s="112"/>
      <c r="CI78" s="112"/>
      <c r="CJ78" s="112"/>
      <c r="CK78" s="112"/>
      <c r="CL78" s="112"/>
      <c r="CM78" s="112"/>
      <c r="CN78" s="112"/>
      <c r="CO78" s="112"/>
      <c r="CP78" s="112"/>
      <c r="CQ78" s="112"/>
      <c r="CR78" s="112"/>
      <c r="CS78" s="112"/>
      <c r="CT78" s="112"/>
      <c r="CU78" s="112"/>
      <c r="CV78" s="112"/>
      <c r="CW78" s="112"/>
      <c r="CX78" s="112"/>
      <c r="CY78" s="112"/>
      <c r="CZ78" s="112"/>
      <c r="DA78" s="112"/>
      <c r="DB78" s="112"/>
      <c r="DC78" s="112"/>
      <c r="DD78" s="112"/>
      <c r="DE78" s="112"/>
      <c r="DF78" s="112"/>
      <c r="DG78" s="112"/>
      <c r="DH78" s="112"/>
      <c r="DI78" s="112"/>
      <c r="DJ78" s="112"/>
      <c r="DK78" s="112"/>
      <c r="DL78" s="112"/>
      <c r="DM78" s="112"/>
      <c r="DN78" s="112"/>
      <c r="DO78" s="112"/>
      <c r="DP78" s="112"/>
      <c r="DQ78" s="112"/>
      <c r="DR78" s="112"/>
      <c r="DS78" s="112"/>
      <c r="DT78" s="112"/>
      <c r="DU78" s="112"/>
      <c r="DV78" s="112"/>
      <c r="DW78" s="112"/>
      <c r="DX78" s="112"/>
      <c r="DY78" s="112"/>
      <c r="DZ78" s="112"/>
      <c r="EA78" s="112"/>
      <c r="EB78" s="112"/>
      <c r="EC78" s="112"/>
      <c r="ED78" s="112"/>
      <c r="EE78" s="112"/>
      <c r="EF78" s="112"/>
      <c r="EG78" s="112"/>
      <c r="EH78" s="112"/>
      <c r="EI78" s="112"/>
      <c r="EJ78" s="112"/>
      <c r="EK78" s="112"/>
      <c r="EL78" s="112"/>
      <c r="EM78" s="112"/>
      <c r="EN78" s="112"/>
      <c r="EO78" s="112"/>
      <c r="EP78" s="112"/>
      <c r="EQ78" s="112"/>
      <c r="ER78" s="112"/>
      <c r="ES78" s="112"/>
      <c r="ET78" s="112"/>
      <c r="EU78" s="112"/>
      <c r="EV78" s="112"/>
      <c r="EW78" s="112"/>
      <c r="EX78" s="112"/>
      <c r="EY78" s="112"/>
      <c r="EZ78" s="112"/>
      <c r="FA78" s="112"/>
      <c r="FB78" s="112"/>
      <c r="FC78" s="112"/>
      <c r="FD78" s="112"/>
      <c r="FE78" s="112"/>
      <c r="FF78" s="112"/>
      <c r="FG78" s="112"/>
      <c r="FH78" s="112"/>
      <c r="FI78" s="112"/>
      <c r="FJ78" s="112"/>
      <c r="FK78" s="112"/>
      <c r="FL78" s="112"/>
      <c r="FM78" s="112"/>
      <c r="FN78" s="112"/>
      <c r="FO78" s="112"/>
      <c r="FP78" s="112"/>
      <c r="FQ78" s="112"/>
      <c r="FR78" s="112"/>
      <c r="FS78" s="112"/>
      <c r="FT78" s="112"/>
      <c r="FU78" s="112"/>
      <c r="FV78" s="112"/>
      <c r="FW78" s="112"/>
      <c r="FX78" s="112"/>
      <c r="FY78" s="112"/>
      <c r="FZ78" s="112"/>
      <c r="GA78" s="112"/>
      <c r="GB78" s="112"/>
      <c r="GC78" s="112"/>
      <c r="GD78" s="112"/>
      <c r="GE78" s="112"/>
      <c r="GF78" s="112"/>
      <c r="GG78" s="112"/>
      <c r="GH78" s="112"/>
      <c r="GI78" s="112"/>
      <c r="GJ78" s="112"/>
      <c r="GK78" s="112"/>
      <c r="GL78" s="112"/>
      <c r="GM78" s="112"/>
      <c r="GN78" s="112"/>
      <c r="GO78" s="112"/>
      <c r="GP78" s="112"/>
      <c r="GQ78" s="112"/>
      <c r="GR78" s="112"/>
      <c r="GS78" s="112"/>
      <c r="GT78" s="112"/>
      <c r="GU78" s="112"/>
      <c r="GV78" s="112"/>
      <c r="GW78" s="112"/>
      <c r="GX78" s="112"/>
      <c r="GY78" s="112"/>
      <c r="GZ78" s="112"/>
      <c r="HA78" s="112"/>
      <c r="HB78" s="112"/>
      <c r="HC78" s="112"/>
      <c r="HD78" s="112"/>
      <c r="HE78" s="112"/>
      <c r="HF78" s="112"/>
      <c r="HG78" s="112"/>
      <c r="HH78" s="112"/>
      <c r="HI78" s="112"/>
      <c r="HJ78" s="112"/>
      <c r="HK78" s="112"/>
      <c r="HL78" s="112"/>
      <c r="HM78" s="112"/>
      <c r="HN78" s="112"/>
      <c r="HO78" s="112"/>
      <c r="HP78" s="112"/>
      <c r="HQ78" s="112"/>
      <c r="HR78" s="112"/>
      <c r="HS78" s="112"/>
      <c r="HT78" s="112"/>
      <c r="HU78" s="112"/>
      <c r="HV78" s="112"/>
      <c r="HW78" s="112"/>
      <c r="HX78" s="112"/>
      <c r="HY78" s="112"/>
      <c r="HZ78" s="112"/>
      <c r="IA78" s="112"/>
      <c r="IB78" s="112"/>
      <c r="IC78" s="112"/>
      <c r="ID78" s="112"/>
      <c r="IE78" s="112"/>
      <c r="IF78" s="112"/>
      <c r="IG78" s="112"/>
      <c r="IH78" s="112"/>
      <c r="II78" s="112"/>
      <c r="IJ78" s="112"/>
      <c r="IK78" s="112"/>
      <c r="IL78" s="112"/>
      <c r="IM78" s="112"/>
      <c r="IN78" s="112"/>
      <c r="IO78" s="112"/>
      <c r="IP78" s="112"/>
      <c r="IQ78" s="112"/>
      <c r="IR78" s="112"/>
      <c r="IS78" s="112"/>
    </row>
    <row r="79" spans="1:253" ht="20.25" hidden="1">
      <c r="A79" s="113" t="s">
        <v>2010</v>
      </c>
      <c r="B79" s="113"/>
      <c r="C79" s="122">
        <v>1.9830000000000001</v>
      </c>
      <c r="D79" s="122">
        <v>-8.4820000000000007E-2</v>
      </c>
      <c r="E79" s="122">
        <v>1.88093</v>
      </c>
      <c r="F79" s="124">
        <v>100.86525</v>
      </c>
      <c r="G79" s="124">
        <v>103.86084</v>
      </c>
      <c r="H79" s="124">
        <v>100.17033000000001</v>
      </c>
      <c r="I79" s="124">
        <v>103.1844</v>
      </c>
      <c r="J79" s="124">
        <v>93.213340000000002</v>
      </c>
      <c r="K79" s="124">
        <v>102.5167</v>
      </c>
      <c r="L79" s="124">
        <v>101.67362</v>
      </c>
      <c r="M79" s="124">
        <v>94.244339999999994</v>
      </c>
      <c r="N79" s="124">
        <v>99.912450000000007</v>
      </c>
      <c r="O79" s="124">
        <v>103.62336999999999</v>
      </c>
      <c r="P79" s="124">
        <v>105.2441</v>
      </c>
      <c r="Q79" s="124">
        <v>103.27485</v>
      </c>
      <c r="R79" s="124">
        <v>110.30354</v>
      </c>
      <c r="S79" s="117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  <c r="BP79" s="112"/>
      <c r="BQ79" s="112"/>
      <c r="BR79" s="112"/>
      <c r="BS79" s="112"/>
      <c r="BT79" s="112"/>
      <c r="BU79" s="112"/>
      <c r="BV79" s="112"/>
      <c r="BW79" s="112"/>
      <c r="BX79" s="112"/>
      <c r="BY79" s="112"/>
      <c r="BZ79" s="112"/>
      <c r="CA79" s="112"/>
      <c r="CB79" s="112"/>
      <c r="CC79" s="112"/>
      <c r="CD79" s="112"/>
      <c r="CE79" s="112"/>
      <c r="CF79" s="112"/>
      <c r="CG79" s="112"/>
      <c r="CH79" s="112"/>
      <c r="CI79" s="112"/>
      <c r="CJ79" s="112"/>
      <c r="CK79" s="112"/>
      <c r="CL79" s="112"/>
      <c r="CM79" s="112"/>
      <c r="CN79" s="112"/>
      <c r="CO79" s="112"/>
      <c r="CP79" s="112"/>
      <c r="CQ79" s="112"/>
      <c r="CR79" s="112"/>
      <c r="CS79" s="112"/>
      <c r="CT79" s="112"/>
      <c r="CU79" s="112"/>
      <c r="CV79" s="112"/>
      <c r="CW79" s="112"/>
      <c r="CX79" s="112"/>
      <c r="CY79" s="112"/>
      <c r="CZ79" s="112"/>
      <c r="DA79" s="112"/>
      <c r="DB79" s="112"/>
      <c r="DC79" s="112"/>
      <c r="DD79" s="112"/>
      <c r="DE79" s="112"/>
      <c r="DF79" s="112"/>
      <c r="DG79" s="112"/>
      <c r="DH79" s="112"/>
      <c r="DI79" s="112"/>
      <c r="DJ79" s="112"/>
      <c r="DK79" s="112"/>
      <c r="DL79" s="112"/>
      <c r="DM79" s="112"/>
      <c r="DN79" s="112"/>
      <c r="DO79" s="112"/>
      <c r="DP79" s="112"/>
      <c r="DQ79" s="112"/>
      <c r="DR79" s="112"/>
      <c r="DS79" s="112"/>
      <c r="DT79" s="112"/>
      <c r="DU79" s="112"/>
      <c r="DV79" s="112"/>
      <c r="DW79" s="112"/>
      <c r="DX79" s="112"/>
      <c r="DY79" s="112"/>
      <c r="DZ79" s="112"/>
      <c r="EA79" s="112"/>
      <c r="EB79" s="112"/>
      <c r="EC79" s="112"/>
      <c r="ED79" s="112"/>
      <c r="EE79" s="112"/>
      <c r="EF79" s="112"/>
      <c r="EG79" s="112"/>
      <c r="EH79" s="112"/>
      <c r="EI79" s="112"/>
      <c r="EJ79" s="112"/>
      <c r="EK79" s="112"/>
      <c r="EL79" s="112"/>
      <c r="EM79" s="112"/>
      <c r="EN79" s="112"/>
      <c r="EO79" s="112"/>
      <c r="EP79" s="112"/>
      <c r="EQ79" s="112"/>
      <c r="ER79" s="112"/>
      <c r="ES79" s="112"/>
      <c r="ET79" s="112"/>
      <c r="EU79" s="112"/>
      <c r="EV79" s="112"/>
      <c r="EW79" s="112"/>
      <c r="EX79" s="112"/>
      <c r="EY79" s="112"/>
      <c r="EZ79" s="112"/>
      <c r="FA79" s="112"/>
      <c r="FB79" s="112"/>
      <c r="FC79" s="112"/>
      <c r="FD79" s="112"/>
      <c r="FE79" s="112"/>
      <c r="FF79" s="112"/>
      <c r="FG79" s="112"/>
      <c r="FH79" s="112"/>
      <c r="FI79" s="112"/>
      <c r="FJ79" s="112"/>
      <c r="FK79" s="112"/>
      <c r="FL79" s="112"/>
      <c r="FM79" s="112"/>
      <c r="FN79" s="112"/>
      <c r="FO79" s="112"/>
      <c r="FP79" s="112"/>
      <c r="FQ79" s="112"/>
      <c r="FR79" s="112"/>
      <c r="FS79" s="112"/>
      <c r="FT79" s="112"/>
      <c r="FU79" s="112"/>
      <c r="FV79" s="112"/>
      <c r="FW79" s="112"/>
      <c r="FX79" s="112"/>
      <c r="FY79" s="112"/>
      <c r="FZ79" s="112"/>
      <c r="GA79" s="112"/>
      <c r="GB79" s="112"/>
      <c r="GC79" s="112"/>
      <c r="GD79" s="112"/>
      <c r="GE79" s="112"/>
      <c r="GF79" s="112"/>
      <c r="GG79" s="112"/>
      <c r="GH79" s="112"/>
      <c r="GI79" s="112"/>
      <c r="GJ79" s="112"/>
      <c r="GK79" s="112"/>
      <c r="GL79" s="112"/>
      <c r="GM79" s="112"/>
      <c r="GN79" s="112"/>
      <c r="GO79" s="112"/>
      <c r="GP79" s="112"/>
      <c r="GQ79" s="112"/>
      <c r="GR79" s="112"/>
      <c r="GS79" s="112"/>
      <c r="GT79" s="112"/>
      <c r="GU79" s="112"/>
      <c r="GV79" s="112"/>
      <c r="GW79" s="112"/>
      <c r="GX79" s="112"/>
      <c r="GY79" s="112"/>
      <c r="GZ79" s="112"/>
      <c r="HA79" s="112"/>
      <c r="HB79" s="112"/>
      <c r="HC79" s="112"/>
      <c r="HD79" s="112"/>
      <c r="HE79" s="112"/>
      <c r="HF79" s="112"/>
      <c r="HG79" s="112"/>
      <c r="HH79" s="112"/>
      <c r="HI79" s="112"/>
      <c r="HJ79" s="112"/>
      <c r="HK79" s="112"/>
      <c r="HL79" s="112"/>
      <c r="HM79" s="112"/>
      <c r="HN79" s="112"/>
      <c r="HO79" s="112"/>
      <c r="HP79" s="112"/>
      <c r="HQ79" s="112"/>
      <c r="HR79" s="112"/>
      <c r="HS79" s="112"/>
      <c r="HT79" s="112"/>
      <c r="HU79" s="112"/>
      <c r="HV79" s="112"/>
      <c r="HW79" s="112"/>
      <c r="HX79" s="112"/>
      <c r="HY79" s="112"/>
      <c r="HZ79" s="112"/>
      <c r="IA79" s="112"/>
      <c r="IB79" s="112"/>
      <c r="IC79" s="112"/>
      <c r="ID79" s="112"/>
      <c r="IE79" s="112"/>
      <c r="IF79" s="112"/>
      <c r="IG79" s="112"/>
      <c r="IH79" s="112"/>
      <c r="II79" s="112"/>
      <c r="IJ79" s="112"/>
      <c r="IK79" s="112"/>
      <c r="IL79" s="112"/>
      <c r="IM79" s="112"/>
      <c r="IN79" s="112"/>
      <c r="IO79" s="112"/>
      <c r="IP79" s="112"/>
      <c r="IQ79" s="112"/>
      <c r="IR79" s="112"/>
      <c r="IS79" s="112"/>
    </row>
    <row r="80" spans="1:253" ht="20.25" hidden="1">
      <c r="A80" s="113"/>
      <c r="B80" s="113"/>
      <c r="C80" s="122"/>
      <c r="D80" s="122"/>
      <c r="E80" s="122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17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/>
      <c r="BT80" s="112"/>
      <c r="BU80" s="112"/>
      <c r="BV80" s="112"/>
      <c r="BW80" s="112"/>
      <c r="BX80" s="112"/>
      <c r="BY80" s="112"/>
      <c r="BZ80" s="112"/>
      <c r="CA80" s="112"/>
      <c r="CB80" s="112"/>
      <c r="CC80" s="112"/>
      <c r="CD80" s="112"/>
      <c r="CE80" s="112"/>
      <c r="CF80" s="112"/>
      <c r="CG80" s="112"/>
      <c r="CH80" s="112"/>
      <c r="CI80" s="112"/>
      <c r="CJ80" s="112"/>
      <c r="CK80" s="112"/>
      <c r="CL80" s="112"/>
      <c r="CM80" s="112"/>
      <c r="CN80" s="112"/>
      <c r="CO80" s="112"/>
      <c r="CP80" s="112"/>
      <c r="CQ80" s="112"/>
      <c r="CR80" s="112"/>
      <c r="CS80" s="112"/>
      <c r="CT80" s="112"/>
      <c r="CU80" s="112"/>
      <c r="CV80" s="112"/>
      <c r="CW80" s="112"/>
      <c r="CX80" s="112"/>
      <c r="CY80" s="112"/>
      <c r="CZ80" s="112"/>
      <c r="DA80" s="112"/>
      <c r="DB80" s="112"/>
      <c r="DC80" s="112"/>
      <c r="DD80" s="112"/>
      <c r="DE80" s="112"/>
      <c r="DF80" s="112"/>
      <c r="DG80" s="112"/>
      <c r="DH80" s="112"/>
      <c r="DI80" s="112"/>
      <c r="DJ80" s="112"/>
      <c r="DK80" s="112"/>
      <c r="DL80" s="112"/>
      <c r="DM80" s="112"/>
      <c r="DN80" s="112"/>
      <c r="DO80" s="112"/>
      <c r="DP80" s="112"/>
      <c r="DQ80" s="112"/>
      <c r="DR80" s="112"/>
      <c r="DS80" s="112"/>
      <c r="DT80" s="112"/>
      <c r="DU80" s="112"/>
      <c r="DV80" s="112"/>
      <c r="DW80" s="112"/>
      <c r="DX80" s="112"/>
      <c r="DY80" s="112"/>
      <c r="DZ80" s="112"/>
      <c r="EA80" s="112"/>
      <c r="EB80" s="112"/>
      <c r="EC80" s="112"/>
      <c r="ED80" s="112"/>
      <c r="EE80" s="112"/>
      <c r="EF80" s="112"/>
      <c r="EG80" s="112"/>
      <c r="EH80" s="112"/>
      <c r="EI80" s="112"/>
      <c r="EJ80" s="112"/>
      <c r="EK80" s="112"/>
      <c r="EL80" s="112"/>
      <c r="EM80" s="112"/>
      <c r="EN80" s="112"/>
      <c r="EO80" s="112"/>
      <c r="EP80" s="112"/>
      <c r="EQ80" s="112"/>
      <c r="ER80" s="112"/>
      <c r="ES80" s="112"/>
      <c r="ET80" s="112"/>
      <c r="EU80" s="112"/>
      <c r="EV80" s="112"/>
      <c r="EW80" s="112"/>
      <c r="EX80" s="112"/>
      <c r="EY80" s="112"/>
      <c r="EZ80" s="112"/>
      <c r="FA80" s="112"/>
      <c r="FB80" s="112"/>
      <c r="FC80" s="112"/>
      <c r="FD80" s="112"/>
      <c r="FE80" s="112"/>
      <c r="FF80" s="112"/>
      <c r="FG80" s="112"/>
      <c r="FH80" s="112"/>
      <c r="FI80" s="112"/>
      <c r="FJ80" s="112"/>
      <c r="FK80" s="112"/>
      <c r="FL80" s="112"/>
      <c r="FM80" s="112"/>
      <c r="FN80" s="112"/>
      <c r="FO80" s="112"/>
      <c r="FP80" s="112"/>
      <c r="FQ80" s="112"/>
      <c r="FR80" s="112"/>
      <c r="FS80" s="112"/>
      <c r="FT80" s="112"/>
      <c r="FU80" s="112"/>
      <c r="FV80" s="112"/>
      <c r="FW80" s="112"/>
      <c r="FX80" s="112"/>
      <c r="FY80" s="112"/>
      <c r="FZ80" s="112"/>
      <c r="GA80" s="112"/>
      <c r="GB80" s="112"/>
      <c r="GC80" s="112"/>
      <c r="GD80" s="112"/>
      <c r="GE80" s="112"/>
      <c r="GF80" s="112"/>
      <c r="GG80" s="112"/>
      <c r="GH80" s="112"/>
      <c r="GI80" s="112"/>
      <c r="GJ80" s="112"/>
      <c r="GK80" s="112"/>
      <c r="GL80" s="112"/>
      <c r="GM80" s="112"/>
      <c r="GN80" s="112"/>
      <c r="GO80" s="112"/>
      <c r="GP80" s="112"/>
      <c r="GQ80" s="112"/>
      <c r="GR80" s="112"/>
      <c r="GS80" s="112"/>
      <c r="GT80" s="112"/>
      <c r="GU80" s="112"/>
      <c r="GV80" s="112"/>
      <c r="GW80" s="112"/>
      <c r="GX80" s="112"/>
      <c r="GY80" s="112"/>
      <c r="GZ80" s="112"/>
      <c r="HA80" s="112"/>
      <c r="HB80" s="112"/>
      <c r="HC80" s="112"/>
      <c r="HD80" s="112"/>
      <c r="HE80" s="112"/>
      <c r="HF80" s="112"/>
      <c r="HG80" s="112"/>
      <c r="HH80" s="112"/>
      <c r="HI80" s="112"/>
      <c r="HJ80" s="112"/>
      <c r="HK80" s="112"/>
      <c r="HL80" s="112"/>
      <c r="HM80" s="112"/>
      <c r="HN80" s="112"/>
      <c r="HO80" s="112"/>
      <c r="HP80" s="112"/>
      <c r="HQ80" s="112"/>
      <c r="HR80" s="112"/>
      <c r="HS80" s="112"/>
      <c r="HT80" s="112"/>
      <c r="HU80" s="112"/>
      <c r="HV80" s="112"/>
      <c r="HW80" s="112"/>
      <c r="HX80" s="112"/>
      <c r="HY80" s="112"/>
      <c r="HZ80" s="112"/>
      <c r="IA80" s="112"/>
      <c r="IB80" s="112"/>
      <c r="IC80" s="112"/>
      <c r="ID80" s="112"/>
      <c r="IE80" s="112"/>
      <c r="IF80" s="112"/>
      <c r="IG80" s="112"/>
      <c r="IH80" s="112"/>
      <c r="II80" s="112"/>
      <c r="IJ80" s="112"/>
      <c r="IK80" s="112"/>
      <c r="IL80" s="112"/>
      <c r="IM80" s="112"/>
      <c r="IN80" s="112"/>
      <c r="IO80" s="112"/>
      <c r="IP80" s="112"/>
      <c r="IQ80" s="112"/>
      <c r="IR80" s="112"/>
      <c r="IS80" s="112"/>
    </row>
    <row r="81" spans="1:253" ht="20.25" hidden="1">
      <c r="A81" s="113" t="s">
        <v>2011</v>
      </c>
      <c r="B81" s="113"/>
      <c r="C81" s="122">
        <v>2.1161699999999999</v>
      </c>
      <c r="D81" s="122">
        <v>-0.15325</v>
      </c>
      <c r="E81" s="122">
        <v>1.9102699999999999</v>
      </c>
      <c r="F81" s="124">
        <v>100.71066999999999</v>
      </c>
      <c r="G81" s="124">
        <v>103.90900999999999</v>
      </c>
      <c r="H81" s="124">
        <v>99.968710000000002</v>
      </c>
      <c r="I81" s="124">
        <v>99.831779999999995</v>
      </c>
      <c r="J81" s="124">
        <v>93.183959999999999</v>
      </c>
      <c r="K81" s="124">
        <v>101.84403</v>
      </c>
      <c r="L81" s="124">
        <v>101.61055</v>
      </c>
      <c r="M81" s="124">
        <v>94.407150000000001</v>
      </c>
      <c r="N81" s="124">
        <v>99.87715</v>
      </c>
      <c r="O81" s="124">
        <v>103.8216</v>
      </c>
      <c r="P81" s="124">
        <v>105.2441</v>
      </c>
      <c r="Q81" s="124">
        <v>103.27739</v>
      </c>
      <c r="R81" s="124">
        <v>110.03533</v>
      </c>
      <c r="S81" s="117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12"/>
      <c r="BY81" s="112"/>
      <c r="BZ81" s="112"/>
      <c r="CA81" s="112"/>
      <c r="CB81" s="112"/>
      <c r="CC81" s="112"/>
      <c r="CD81" s="112"/>
      <c r="CE81" s="112"/>
      <c r="CF81" s="112"/>
      <c r="CG81" s="112"/>
      <c r="CH81" s="112"/>
      <c r="CI81" s="112"/>
      <c r="CJ81" s="112"/>
      <c r="CK81" s="112"/>
      <c r="CL81" s="112"/>
      <c r="CM81" s="112"/>
      <c r="CN81" s="112"/>
      <c r="CO81" s="112"/>
      <c r="CP81" s="112"/>
      <c r="CQ81" s="112"/>
      <c r="CR81" s="112"/>
      <c r="CS81" s="112"/>
      <c r="CT81" s="112"/>
      <c r="CU81" s="112"/>
      <c r="CV81" s="112"/>
      <c r="CW81" s="112"/>
      <c r="CX81" s="112"/>
      <c r="CY81" s="112"/>
      <c r="CZ81" s="112"/>
      <c r="DA81" s="112"/>
      <c r="DB81" s="112"/>
      <c r="DC81" s="112"/>
      <c r="DD81" s="112"/>
      <c r="DE81" s="112"/>
      <c r="DF81" s="112"/>
      <c r="DG81" s="112"/>
      <c r="DH81" s="112"/>
      <c r="DI81" s="112"/>
      <c r="DJ81" s="112"/>
      <c r="DK81" s="112"/>
      <c r="DL81" s="112"/>
      <c r="DM81" s="112"/>
      <c r="DN81" s="112"/>
      <c r="DO81" s="112"/>
      <c r="DP81" s="112"/>
      <c r="DQ81" s="112"/>
      <c r="DR81" s="112"/>
      <c r="DS81" s="112"/>
      <c r="DT81" s="112"/>
      <c r="DU81" s="112"/>
      <c r="DV81" s="112"/>
      <c r="DW81" s="112"/>
      <c r="DX81" s="112"/>
      <c r="DY81" s="112"/>
      <c r="DZ81" s="112"/>
      <c r="EA81" s="112"/>
      <c r="EB81" s="112"/>
      <c r="EC81" s="112"/>
      <c r="ED81" s="112"/>
      <c r="EE81" s="112"/>
      <c r="EF81" s="112"/>
      <c r="EG81" s="112"/>
      <c r="EH81" s="112"/>
      <c r="EI81" s="112"/>
      <c r="EJ81" s="112"/>
      <c r="EK81" s="112"/>
      <c r="EL81" s="112"/>
      <c r="EM81" s="112"/>
      <c r="EN81" s="112"/>
      <c r="EO81" s="112"/>
      <c r="EP81" s="112"/>
      <c r="EQ81" s="112"/>
      <c r="ER81" s="112"/>
      <c r="ES81" s="112"/>
      <c r="ET81" s="112"/>
      <c r="EU81" s="112"/>
      <c r="EV81" s="112"/>
      <c r="EW81" s="112"/>
      <c r="EX81" s="112"/>
      <c r="EY81" s="112"/>
      <c r="EZ81" s="112"/>
      <c r="FA81" s="112"/>
      <c r="FB81" s="112"/>
      <c r="FC81" s="112"/>
      <c r="FD81" s="112"/>
      <c r="FE81" s="112"/>
      <c r="FF81" s="112"/>
      <c r="FG81" s="112"/>
      <c r="FH81" s="112"/>
      <c r="FI81" s="112"/>
      <c r="FJ81" s="112"/>
      <c r="FK81" s="112"/>
      <c r="FL81" s="112"/>
      <c r="FM81" s="112"/>
      <c r="FN81" s="112"/>
      <c r="FO81" s="112"/>
      <c r="FP81" s="112"/>
      <c r="FQ81" s="112"/>
      <c r="FR81" s="112"/>
      <c r="FS81" s="112"/>
      <c r="FT81" s="112"/>
      <c r="FU81" s="112"/>
      <c r="FV81" s="112"/>
      <c r="FW81" s="112"/>
      <c r="FX81" s="112"/>
      <c r="FY81" s="112"/>
      <c r="FZ81" s="112"/>
      <c r="GA81" s="112"/>
      <c r="GB81" s="112"/>
      <c r="GC81" s="112"/>
      <c r="GD81" s="112"/>
      <c r="GE81" s="112"/>
      <c r="GF81" s="112"/>
      <c r="GG81" s="112"/>
      <c r="GH81" s="112"/>
      <c r="GI81" s="112"/>
      <c r="GJ81" s="112"/>
      <c r="GK81" s="112"/>
      <c r="GL81" s="112"/>
      <c r="GM81" s="112"/>
      <c r="GN81" s="112"/>
      <c r="GO81" s="112"/>
      <c r="GP81" s="112"/>
      <c r="GQ81" s="112"/>
      <c r="GR81" s="112"/>
      <c r="GS81" s="112"/>
      <c r="GT81" s="112"/>
      <c r="GU81" s="112"/>
      <c r="GV81" s="112"/>
      <c r="GW81" s="112"/>
      <c r="GX81" s="112"/>
      <c r="GY81" s="112"/>
      <c r="GZ81" s="112"/>
      <c r="HA81" s="112"/>
      <c r="HB81" s="112"/>
      <c r="HC81" s="112"/>
      <c r="HD81" s="112"/>
      <c r="HE81" s="112"/>
      <c r="HF81" s="112"/>
      <c r="HG81" s="112"/>
      <c r="HH81" s="112"/>
      <c r="HI81" s="112"/>
      <c r="HJ81" s="112"/>
      <c r="HK81" s="112"/>
      <c r="HL81" s="112"/>
      <c r="HM81" s="112"/>
      <c r="HN81" s="112"/>
      <c r="HO81" s="112"/>
      <c r="HP81" s="112"/>
      <c r="HQ81" s="112"/>
      <c r="HR81" s="112"/>
      <c r="HS81" s="112"/>
      <c r="HT81" s="112"/>
      <c r="HU81" s="112"/>
      <c r="HV81" s="112"/>
      <c r="HW81" s="112"/>
      <c r="HX81" s="112"/>
      <c r="HY81" s="112"/>
      <c r="HZ81" s="112"/>
      <c r="IA81" s="112"/>
      <c r="IB81" s="112"/>
      <c r="IC81" s="112"/>
      <c r="ID81" s="112"/>
      <c r="IE81" s="112"/>
      <c r="IF81" s="112"/>
      <c r="IG81" s="112"/>
      <c r="IH81" s="112"/>
      <c r="II81" s="112"/>
      <c r="IJ81" s="112"/>
      <c r="IK81" s="112"/>
      <c r="IL81" s="112"/>
      <c r="IM81" s="112"/>
      <c r="IN81" s="112"/>
      <c r="IO81" s="112"/>
      <c r="IP81" s="112"/>
      <c r="IQ81" s="112"/>
      <c r="IR81" s="112"/>
      <c r="IS81" s="112"/>
    </row>
    <row r="82" spans="1:253" ht="20.25" hidden="1">
      <c r="A82" s="113"/>
      <c r="B82" s="113"/>
      <c r="C82" s="122"/>
      <c r="D82" s="122"/>
      <c r="E82" s="122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17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12"/>
      <c r="CC82" s="112"/>
      <c r="CD82" s="112"/>
      <c r="CE82" s="112"/>
      <c r="CF82" s="112"/>
      <c r="CG82" s="112"/>
      <c r="CH82" s="112"/>
      <c r="CI82" s="112"/>
      <c r="CJ82" s="112"/>
      <c r="CK82" s="112"/>
      <c r="CL82" s="112"/>
      <c r="CM82" s="112"/>
      <c r="CN82" s="112"/>
      <c r="CO82" s="112"/>
      <c r="CP82" s="112"/>
      <c r="CQ82" s="112"/>
      <c r="CR82" s="112"/>
      <c r="CS82" s="112"/>
      <c r="CT82" s="112"/>
      <c r="CU82" s="112"/>
      <c r="CV82" s="112"/>
      <c r="CW82" s="112"/>
      <c r="CX82" s="112"/>
      <c r="CY82" s="112"/>
      <c r="CZ82" s="112"/>
      <c r="DA82" s="112"/>
      <c r="DB82" s="112"/>
      <c r="DC82" s="112"/>
      <c r="DD82" s="112"/>
      <c r="DE82" s="112"/>
      <c r="DF82" s="112"/>
      <c r="DG82" s="112"/>
      <c r="DH82" s="112"/>
      <c r="DI82" s="112"/>
      <c r="DJ82" s="112"/>
      <c r="DK82" s="112"/>
      <c r="DL82" s="112"/>
      <c r="DM82" s="112"/>
      <c r="DN82" s="112"/>
      <c r="DO82" s="112"/>
      <c r="DP82" s="112"/>
      <c r="DQ82" s="112"/>
      <c r="DR82" s="112"/>
      <c r="DS82" s="112"/>
      <c r="DT82" s="112"/>
      <c r="DU82" s="112"/>
      <c r="DV82" s="112"/>
      <c r="DW82" s="112"/>
      <c r="DX82" s="112"/>
      <c r="DY82" s="112"/>
      <c r="DZ82" s="112"/>
      <c r="EA82" s="112"/>
      <c r="EB82" s="112"/>
      <c r="EC82" s="112"/>
      <c r="ED82" s="112"/>
      <c r="EE82" s="112"/>
      <c r="EF82" s="112"/>
      <c r="EG82" s="112"/>
      <c r="EH82" s="112"/>
      <c r="EI82" s="112"/>
      <c r="EJ82" s="112"/>
      <c r="EK82" s="112"/>
      <c r="EL82" s="112"/>
      <c r="EM82" s="112"/>
      <c r="EN82" s="112"/>
      <c r="EO82" s="112"/>
      <c r="EP82" s="112"/>
      <c r="EQ82" s="112"/>
      <c r="ER82" s="112"/>
      <c r="ES82" s="112"/>
      <c r="ET82" s="112"/>
      <c r="EU82" s="112"/>
      <c r="EV82" s="112"/>
      <c r="EW82" s="112"/>
      <c r="EX82" s="112"/>
      <c r="EY82" s="112"/>
      <c r="EZ82" s="112"/>
      <c r="FA82" s="112"/>
      <c r="FB82" s="112"/>
      <c r="FC82" s="112"/>
      <c r="FD82" s="112"/>
      <c r="FE82" s="112"/>
      <c r="FF82" s="112"/>
      <c r="FG82" s="112"/>
      <c r="FH82" s="112"/>
      <c r="FI82" s="112"/>
      <c r="FJ82" s="112"/>
      <c r="FK82" s="112"/>
      <c r="FL82" s="112"/>
      <c r="FM82" s="112"/>
      <c r="FN82" s="112"/>
      <c r="FO82" s="112"/>
      <c r="FP82" s="112"/>
      <c r="FQ82" s="112"/>
      <c r="FR82" s="112"/>
      <c r="FS82" s="112"/>
      <c r="FT82" s="112"/>
      <c r="FU82" s="112"/>
      <c r="FV82" s="112"/>
      <c r="FW82" s="112"/>
      <c r="FX82" s="112"/>
      <c r="FY82" s="112"/>
      <c r="FZ82" s="112"/>
      <c r="GA82" s="112"/>
      <c r="GB82" s="112"/>
      <c r="GC82" s="112"/>
      <c r="GD82" s="112"/>
      <c r="GE82" s="112"/>
      <c r="GF82" s="112"/>
      <c r="GG82" s="112"/>
      <c r="GH82" s="112"/>
      <c r="GI82" s="112"/>
      <c r="GJ82" s="112"/>
      <c r="GK82" s="112"/>
      <c r="GL82" s="112"/>
      <c r="GM82" s="112"/>
      <c r="GN82" s="112"/>
      <c r="GO82" s="112"/>
      <c r="GP82" s="112"/>
      <c r="GQ82" s="112"/>
      <c r="GR82" s="112"/>
      <c r="GS82" s="112"/>
      <c r="GT82" s="112"/>
      <c r="GU82" s="112"/>
      <c r="GV82" s="112"/>
      <c r="GW82" s="112"/>
      <c r="GX82" s="112"/>
      <c r="GY82" s="112"/>
      <c r="GZ82" s="112"/>
      <c r="HA82" s="112"/>
      <c r="HB82" s="112"/>
      <c r="HC82" s="112"/>
      <c r="HD82" s="112"/>
      <c r="HE82" s="112"/>
      <c r="HF82" s="112"/>
      <c r="HG82" s="112"/>
      <c r="HH82" s="112"/>
      <c r="HI82" s="112"/>
      <c r="HJ82" s="112"/>
      <c r="HK82" s="112"/>
      <c r="HL82" s="112"/>
      <c r="HM82" s="112"/>
      <c r="HN82" s="112"/>
      <c r="HO82" s="112"/>
      <c r="HP82" s="112"/>
      <c r="HQ82" s="112"/>
      <c r="HR82" s="112"/>
      <c r="HS82" s="112"/>
      <c r="HT82" s="112"/>
      <c r="HU82" s="112"/>
      <c r="HV82" s="112"/>
      <c r="HW82" s="112"/>
      <c r="HX82" s="112"/>
      <c r="HY82" s="112"/>
      <c r="HZ82" s="112"/>
      <c r="IA82" s="112"/>
      <c r="IB82" s="112"/>
      <c r="IC82" s="112"/>
      <c r="ID82" s="112"/>
      <c r="IE82" s="112"/>
      <c r="IF82" s="112"/>
      <c r="IG82" s="112"/>
      <c r="IH82" s="112"/>
      <c r="II82" s="112"/>
      <c r="IJ82" s="112"/>
      <c r="IK82" s="112"/>
      <c r="IL82" s="112"/>
      <c r="IM82" s="112"/>
      <c r="IN82" s="112"/>
      <c r="IO82" s="112"/>
      <c r="IP82" s="112"/>
      <c r="IQ82" s="112"/>
      <c r="IR82" s="112"/>
      <c r="IS82" s="112"/>
    </row>
    <row r="83" spans="1:253" ht="20.25" hidden="1">
      <c r="A83" s="113" t="s">
        <v>2012</v>
      </c>
      <c r="B83" s="113"/>
      <c r="C83" s="122">
        <v>1.5475399999999999</v>
      </c>
      <c r="D83" s="122">
        <v>0.10147</v>
      </c>
      <c r="E83" s="122">
        <v>1.8698078806578255</v>
      </c>
      <c r="F83" s="124">
        <v>100.81286</v>
      </c>
      <c r="G83" s="124">
        <v>103.8685</v>
      </c>
      <c r="H83" s="134">
        <v>100.10401</v>
      </c>
      <c r="I83" s="124">
        <v>102.63481</v>
      </c>
      <c r="J83" s="124">
        <v>93.122559999999993</v>
      </c>
      <c r="K83" s="124">
        <v>101.51585</v>
      </c>
      <c r="L83" s="124">
        <v>101.61055</v>
      </c>
      <c r="M83" s="124">
        <v>94.474429999999998</v>
      </c>
      <c r="N83" s="124">
        <v>99.831819999999993</v>
      </c>
      <c r="O83" s="124">
        <v>104.08789</v>
      </c>
      <c r="P83" s="124">
        <v>105.2441</v>
      </c>
      <c r="Q83" s="124">
        <v>103.21339</v>
      </c>
      <c r="R83" s="124">
        <v>110.11019</v>
      </c>
      <c r="S83" s="117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2"/>
      <c r="BM83" s="112"/>
      <c r="BN83" s="112"/>
      <c r="BO83" s="112"/>
      <c r="BP83" s="112"/>
      <c r="BQ83" s="112"/>
      <c r="BR83" s="112"/>
      <c r="BS83" s="112"/>
      <c r="BT83" s="112"/>
      <c r="BU83" s="112"/>
      <c r="BV83" s="112"/>
      <c r="BW83" s="112"/>
      <c r="BX83" s="112"/>
      <c r="BY83" s="112"/>
      <c r="BZ83" s="112"/>
      <c r="CA83" s="112"/>
      <c r="CB83" s="112"/>
      <c r="CC83" s="112"/>
      <c r="CD83" s="112"/>
      <c r="CE83" s="112"/>
      <c r="CF83" s="112"/>
      <c r="CG83" s="112"/>
      <c r="CH83" s="112"/>
      <c r="CI83" s="112"/>
      <c r="CJ83" s="112"/>
      <c r="CK83" s="112"/>
      <c r="CL83" s="112"/>
      <c r="CM83" s="112"/>
      <c r="CN83" s="112"/>
      <c r="CO83" s="112"/>
      <c r="CP83" s="112"/>
      <c r="CQ83" s="112"/>
      <c r="CR83" s="112"/>
      <c r="CS83" s="112"/>
      <c r="CT83" s="112"/>
      <c r="CU83" s="112"/>
      <c r="CV83" s="112"/>
      <c r="CW83" s="112"/>
      <c r="CX83" s="112"/>
      <c r="CY83" s="112"/>
      <c r="CZ83" s="112"/>
      <c r="DA83" s="112"/>
      <c r="DB83" s="112"/>
      <c r="DC83" s="112"/>
      <c r="DD83" s="112"/>
      <c r="DE83" s="112"/>
      <c r="DF83" s="112"/>
      <c r="DG83" s="112"/>
      <c r="DH83" s="112"/>
      <c r="DI83" s="112"/>
      <c r="DJ83" s="112"/>
      <c r="DK83" s="112"/>
      <c r="DL83" s="112"/>
      <c r="DM83" s="112"/>
      <c r="DN83" s="112"/>
      <c r="DO83" s="112"/>
      <c r="DP83" s="112"/>
      <c r="DQ83" s="112"/>
      <c r="DR83" s="112"/>
      <c r="DS83" s="112"/>
      <c r="DT83" s="112"/>
      <c r="DU83" s="112"/>
      <c r="DV83" s="112"/>
      <c r="DW83" s="112"/>
      <c r="DX83" s="112"/>
      <c r="DY83" s="112"/>
      <c r="DZ83" s="112"/>
      <c r="EA83" s="112"/>
      <c r="EB83" s="112"/>
      <c r="EC83" s="112"/>
      <c r="ED83" s="112"/>
      <c r="EE83" s="112"/>
      <c r="EF83" s="112"/>
      <c r="EG83" s="112"/>
      <c r="EH83" s="112"/>
      <c r="EI83" s="112"/>
      <c r="EJ83" s="112"/>
      <c r="EK83" s="112"/>
      <c r="EL83" s="112"/>
      <c r="EM83" s="112"/>
      <c r="EN83" s="112"/>
      <c r="EO83" s="112"/>
      <c r="EP83" s="112"/>
      <c r="EQ83" s="112"/>
      <c r="ER83" s="112"/>
      <c r="ES83" s="112"/>
      <c r="ET83" s="112"/>
      <c r="EU83" s="112"/>
      <c r="EV83" s="112"/>
      <c r="EW83" s="112"/>
      <c r="EX83" s="112"/>
      <c r="EY83" s="112"/>
      <c r="EZ83" s="112"/>
      <c r="FA83" s="112"/>
      <c r="FB83" s="112"/>
      <c r="FC83" s="112"/>
      <c r="FD83" s="112"/>
      <c r="FE83" s="112"/>
      <c r="FF83" s="112"/>
      <c r="FG83" s="112"/>
      <c r="FH83" s="112"/>
      <c r="FI83" s="112"/>
      <c r="FJ83" s="112"/>
      <c r="FK83" s="112"/>
      <c r="FL83" s="112"/>
      <c r="FM83" s="112"/>
      <c r="FN83" s="112"/>
      <c r="FO83" s="112"/>
      <c r="FP83" s="112"/>
      <c r="FQ83" s="112"/>
      <c r="FR83" s="112"/>
      <c r="FS83" s="112"/>
      <c r="FT83" s="112"/>
      <c r="FU83" s="112"/>
      <c r="FV83" s="112"/>
      <c r="FW83" s="112"/>
      <c r="FX83" s="112"/>
      <c r="FY83" s="112"/>
      <c r="FZ83" s="112"/>
      <c r="GA83" s="112"/>
      <c r="GB83" s="112"/>
      <c r="GC83" s="112"/>
      <c r="GD83" s="112"/>
      <c r="GE83" s="112"/>
      <c r="GF83" s="112"/>
      <c r="GG83" s="112"/>
      <c r="GH83" s="112"/>
      <c r="GI83" s="112"/>
      <c r="GJ83" s="112"/>
      <c r="GK83" s="112"/>
      <c r="GL83" s="112"/>
      <c r="GM83" s="112"/>
      <c r="GN83" s="112"/>
      <c r="GO83" s="112"/>
      <c r="GP83" s="112"/>
      <c r="GQ83" s="112"/>
      <c r="GR83" s="112"/>
      <c r="GS83" s="112"/>
      <c r="GT83" s="112"/>
      <c r="GU83" s="112"/>
      <c r="GV83" s="112"/>
      <c r="GW83" s="112"/>
      <c r="GX83" s="112"/>
      <c r="GY83" s="112"/>
      <c r="GZ83" s="112"/>
      <c r="HA83" s="112"/>
      <c r="HB83" s="112"/>
      <c r="HC83" s="112"/>
      <c r="HD83" s="112"/>
      <c r="HE83" s="112"/>
      <c r="HF83" s="112"/>
      <c r="HG83" s="112"/>
      <c r="HH83" s="112"/>
      <c r="HI83" s="112"/>
      <c r="HJ83" s="112"/>
      <c r="HK83" s="112"/>
      <c r="HL83" s="112"/>
      <c r="HM83" s="112"/>
      <c r="HN83" s="112"/>
      <c r="HO83" s="112"/>
      <c r="HP83" s="112"/>
      <c r="HQ83" s="112"/>
      <c r="HR83" s="112"/>
      <c r="HS83" s="112"/>
      <c r="HT83" s="112"/>
      <c r="HU83" s="112"/>
      <c r="HV83" s="112"/>
      <c r="HW83" s="112"/>
      <c r="HX83" s="112"/>
      <c r="HY83" s="112"/>
      <c r="HZ83" s="112"/>
      <c r="IA83" s="112"/>
      <c r="IB83" s="112"/>
      <c r="IC83" s="112"/>
      <c r="ID83" s="112"/>
      <c r="IE83" s="112"/>
      <c r="IF83" s="112"/>
      <c r="IG83" s="112"/>
      <c r="IH83" s="112"/>
      <c r="II83" s="112"/>
      <c r="IJ83" s="112"/>
      <c r="IK83" s="112"/>
      <c r="IL83" s="112"/>
      <c r="IM83" s="112"/>
      <c r="IN83" s="112"/>
      <c r="IO83" s="112"/>
      <c r="IP83" s="112"/>
      <c r="IQ83" s="112"/>
      <c r="IR83" s="112"/>
      <c r="IS83" s="112"/>
    </row>
    <row r="84" spans="1:253" ht="20.25" hidden="1">
      <c r="A84" s="113"/>
      <c r="B84" s="113"/>
      <c r="C84" s="122"/>
      <c r="D84" s="122"/>
      <c r="E84" s="122"/>
      <c r="F84" s="124"/>
      <c r="G84" s="124"/>
      <c r="H84" s="13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17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2"/>
      <c r="BK84" s="112"/>
      <c r="BL84" s="112"/>
      <c r="BM84" s="112"/>
      <c r="BN84" s="112"/>
      <c r="BO84" s="112"/>
      <c r="BP84" s="112"/>
      <c r="BQ84" s="112"/>
      <c r="BR84" s="112"/>
      <c r="BS84" s="112"/>
      <c r="BT84" s="112"/>
      <c r="BU84" s="112"/>
      <c r="BV84" s="112"/>
      <c r="BW84" s="112"/>
      <c r="BX84" s="112"/>
      <c r="BY84" s="112"/>
      <c r="BZ84" s="112"/>
      <c r="CA84" s="112"/>
      <c r="CB84" s="112"/>
      <c r="CC84" s="112"/>
      <c r="CD84" s="112"/>
      <c r="CE84" s="112"/>
      <c r="CF84" s="112"/>
      <c r="CG84" s="112"/>
      <c r="CH84" s="112"/>
      <c r="CI84" s="112"/>
      <c r="CJ84" s="112"/>
      <c r="CK84" s="112"/>
      <c r="CL84" s="112"/>
      <c r="CM84" s="112"/>
      <c r="CN84" s="112"/>
      <c r="CO84" s="112"/>
      <c r="CP84" s="112"/>
      <c r="CQ84" s="112"/>
      <c r="CR84" s="112"/>
      <c r="CS84" s="112"/>
      <c r="CT84" s="112"/>
      <c r="CU84" s="112"/>
      <c r="CV84" s="112"/>
      <c r="CW84" s="112"/>
      <c r="CX84" s="112"/>
      <c r="CY84" s="112"/>
      <c r="CZ84" s="112"/>
      <c r="DA84" s="112"/>
      <c r="DB84" s="112"/>
      <c r="DC84" s="112"/>
      <c r="DD84" s="112"/>
      <c r="DE84" s="112"/>
      <c r="DF84" s="112"/>
      <c r="DG84" s="112"/>
      <c r="DH84" s="112"/>
      <c r="DI84" s="112"/>
      <c r="DJ84" s="112"/>
      <c r="DK84" s="112"/>
      <c r="DL84" s="112"/>
      <c r="DM84" s="112"/>
      <c r="DN84" s="112"/>
      <c r="DO84" s="112"/>
      <c r="DP84" s="112"/>
      <c r="DQ84" s="112"/>
      <c r="DR84" s="112"/>
      <c r="DS84" s="112"/>
      <c r="DT84" s="112"/>
      <c r="DU84" s="112"/>
      <c r="DV84" s="112"/>
      <c r="DW84" s="112"/>
      <c r="DX84" s="112"/>
      <c r="DY84" s="112"/>
      <c r="DZ84" s="112"/>
      <c r="EA84" s="112"/>
      <c r="EB84" s="112"/>
      <c r="EC84" s="112"/>
      <c r="ED84" s="112"/>
      <c r="EE84" s="112"/>
      <c r="EF84" s="112"/>
      <c r="EG84" s="112"/>
      <c r="EH84" s="112"/>
      <c r="EI84" s="112"/>
      <c r="EJ84" s="112"/>
      <c r="EK84" s="112"/>
      <c r="EL84" s="112"/>
      <c r="EM84" s="112"/>
      <c r="EN84" s="112"/>
      <c r="EO84" s="112"/>
      <c r="EP84" s="112"/>
      <c r="EQ84" s="112"/>
      <c r="ER84" s="112"/>
      <c r="ES84" s="112"/>
      <c r="ET84" s="112"/>
      <c r="EU84" s="112"/>
      <c r="EV84" s="112"/>
      <c r="EW84" s="112"/>
      <c r="EX84" s="112"/>
      <c r="EY84" s="112"/>
      <c r="EZ84" s="112"/>
      <c r="FA84" s="112"/>
      <c r="FB84" s="112"/>
      <c r="FC84" s="112"/>
      <c r="FD84" s="112"/>
      <c r="FE84" s="112"/>
      <c r="FF84" s="112"/>
      <c r="FG84" s="112"/>
      <c r="FH84" s="112"/>
      <c r="FI84" s="112"/>
      <c r="FJ84" s="112"/>
      <c r="FK84" s="112"/>
      <c r="FL84" s="112"/>
      <c r="FM84" s="112"/>
      <c r="FN84" s="112"/>
      <c r="FO84" s="112"/>
      <c r="FP84" s="112"/>
      <c r="FQ84" s="112"/>
      <c r="FR84" s="112"/>
      <c r="FS84" s="112"/>
      <c r="FT84" s="112"/>
      <c r="FU84" s="112"/>
      <c r="FV84" s="112"/>
      <c r="FW84" s="112"/>
      <c r="FX84" s="112"/>
      <c r="FY84" s="112"/>
      <c r="FZ84" s="112"/>
      <c r="GA84" s="112"/>
      <c r="GB84" s="112"/>
      <c r="GC84" s="112"/>
      <c r="GD84" s="112"/>
      <c r="GE84" s="112"/>
      <c r="GF84" s="112"/>
      <c r="GG84" s="112"/>
      <c r="GH84" s="112"/>
      <c r="GI84" s="112"/>
      <c r="GJ84" s="112"/>
      <c r="GK84" s="112"/>
      <c r="GL84" s="112"/>
      <c r="GM84" s="112"/>
      <c r="GN84" s="112"/>
      <c r="GO84" s="112"/>
      <c r="GP84" s="112"/>
      <c r="GQ84" s="112"/>
      <c r="GR84" s="112"/>
      <c r="GS84" s="112"/>
      <c r="GT84" s="112"/>
      <c r="GU84" s="112"/>
      <c r="GV84" s="112"/>
      <c r="GW84" s="112"/>
      <c r="GX84" s="112"/>
      <c r="GY84" s="112"/>
      <c r="GZ84" s="112"/>
      <c r="HA84" s="112"/>
      <c r="HB84" s="112"/>
      <c r="HC84" s="112"/>
      <c r="HD84" s="112"/>
      <c r="HE84" s="112"/>
      <c r="HF84" s="112"/>
      <c r="HG84" s="112"/>
      <c r="HH84" s="112"/>
      <c r="HI84" s="112"/>
      <c r="HJ84" s="112"/>
      <c r="HK84" s="112"/>
      <c r="HL84" s="112"/>
      <c r="HM84" s="112"/>
      <c r="HN84" s="112"/>
      <c r="HO84" s="112"/>
      <c r="HP84" s="112"/>
      <c r="HQ84" s="112"/>
      <c r="HR84" s="112"/>
      <c r="HS84" s="112"/>
      <c r="HT84" s="112"/>
      <c r="HU84" s="112"/>
      <c r="HV84" s="112"/>
      <c r="HW84" s="112"/>
      <c r="HX84" s="112"/>
      <c r="HY84" s="112"/>
      <c r="HZ84" s="112"/>
      <c r="IA84" s="112"/>
      <c r="IB84" s="112"/>
      <c r="IC84" s="112"/>
      <c r="ID84" s="112"/>
      <c r="IE84" s="112"/>
      <c r="IF84" s="112"/>
      <c r="IG84" s="112"/>
      <c r="IH84" s="112"/>
      <c r="II84" s="112"/>
      <c r="IJ84" s="112"/>
      <c r="IK84" s="112"/>
      <c r="IL84" s="112"/>
      <c r="IM84" s="112"/>
      <c r="IN84" s="112"/>
      <c r="IO84" s="112"/>
      <c r="IP84" s="112"/>
      <c r="IQ84" s="112"/>
      <c r="IR84" s="112"/>
      <c r="IS84" s="112"/>
    </row>
    <row r="85" spans="1:253" ht="20.25" hidden="1">
      <c r="A85" s="113" t="s">
        <v>2013</v>
      </c>
      <c r="B85" s="113"/>
      <c r="C85" s="122">
        <v>2.14757</v>
      </c>
      <c r="D85" s="122">
        <v>0.45551000000000003</v>
      </c>
      <c r="E85" s="122">
        <v>1.8976469250108652</v>
      </c>
      <c r="F85" s="124">
        <v>101.27207</v>
      </c>
      <c r="G85" s="124">
        <v>104.7516</v>
      </c>
      <c r="H85" s="134">
        <v>100.46489</v>
      </c>
      <c r="I85" s="124">
        <v>96.436449999999994</v>
      </c>
      <c r="J85" s="124">
        <v>93.122559999999993</v>
      </c>
      <c r="K85" s="124">
        <v>101.51535</v>
      </c>
      <c r="L85" s="124">
        <v>101.54677</v>
      </c>
      <c r="M85" s="124">
        <v>97.009879999999995</v>
      </c>
      <c r="N85" s="124">
        <v>99.831819999999993</v>
      </c>
      <c r="O85" s="124">
        <v>104.04909000000001</v>
      </c>
      <c r="P85" s="124">
        <v>105.2441</v>
      </c>
      <c r="Q85" s="124">
        <v>103.65208</v>
      </c>
      <c r="R85" s="124">
        <v>110.13381</v>
      </c>
      <c r="S85" s="117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2"/>
      <c r="BK85" s="112"/>
      <c r="BL85" s="112"/>
      <c r="BM85" s="112"/>
      <c r="BN85" s="112"/>
      <c r="BO85" s="112"/>
      <c r="BP85" s="112"/>
      <c r="BQ85" s="112"/>
      <c r="BR85" s="112"/>
      <c r="BS85" s="112"/>
      <c r="BT85" s="112"/>
      <c r="BU85" s="112"/>
      <c r="BV85" s="112"/>
      <c r="BW85" s="112"/>
      <c r="BX85" s="112"/>
      <c r="BY85" s="112"/>
      <c r="BZ85" s="112"/>
      <c r="CA85" s="112"/>
      <c r="CB85" s="112"/>
      <c r="CC85" s="112"/>
      <c r="CD85" s="112"/>
      <c r="CE85" s="112"/>
      <c r="CF85" s="112"/>
      <c r="CG85" s="112"/>
      <c r="CH85" s="112"/>
      <c r="CI85" s="112"/>
      <c r="CJ85" s="112"/>
      <c r="CK85" s="112"/>
      <c r="CL85" s="112"/>
      <c r="CM85" s="112"/>
      <c r="CN85" s="112"/>
      <c r="CO85" s="112"/>
      <c r="CP85" s="112"/>
      <c r="CQ85" s="112"/>
      <c r="CR85" s="112"/>
      <c r="CS85" s="112"/>
      <c r="CT85" s="112"/>
      <c r="CU85" s="112"/>
      <c r="CV85" s="112"/>
      <c r="CW85" s="112"/>
      <c r="CX85" s="112"/>
      <c r="CY85" s="112"/>
      <c r="CZ85" s="112"/>
      <c r="DA85" s="112"/>
      <c r="DB85" s="112"/>
      <c r="DC85" s="112"/>
      <c r="DD85" s="112"/>
      <c r="DE85" s="112"/>
      <c r="DF85" s="112"/>
      <c r="DG85" s="112"/>
      <c r="DH85" s="112"/>
      <c r="DI85" s="112"/>
      <c r="DJ85" s="112"/>
      <c r="DK85" s="112"/>
      <c r="DL85" s="112"/>
      <c r="DM85" s="112"/>
      <c r="DN85" s="112"/>
      <c r="DO85" s="112"/>
      <c r="DP85" s="112"/>
      <c r="DQ85" s="112"/>
      <c r="DR85" s="112"/>
      <c r="DS85" s="112"/>
      <c r="DT85" s="112"/>
      <c r="DU85" s="112"/>
      <c r="DV85" s="112"/>
      <c r="DW85" s="112"/>
      <c r="DX85" s="112"/>
      <c r="DY85" s="112"/>
      <c r="DZ85" s="112"/>
      <c r="EA85" s="112"/>
      <c r="EB85" s="112"/>
      <c r="EC85" s="112"/>
      <c r="ED85" s="112"/>
      <c r="EE85" s="112"/>
      <c r="EF85" s="112"/>
      <c r="EG85" s="112"/>
      <c r="EH85" s="112"/>
      <c r="EI85" s="112"/>
      <c r="EJ85" s="112"/>
      <c r="EK85" s="112"/>
      <c r="EL85" s="112"/>
      <c r="EM85" s="112"/>
      <c r="EN85" s="112"/>
      <c r="EO85" s="112"/>
      <c r="EP85" s="112"/>
      <c r="EQ85" s="112"/>
      <c r="ER85" s="112"/>
      <c r="ES85" s="112"/>
      <c r="ET85" s="112"/>
      <c r="EU85" s="112"/>
      <c r="EV85" s="112"/>
      <c r="EW85" s="112"/>
      <c r="EX85" s="112"/>
      <c r="EY85" s="112"/>
      <c r="EZ85" s="112"/>
      <c r="FA85" s="112"/>
      <c r="FB85" s="112"/>
      <c r="FC85" s="112"/>
      <c r="FD85" s="112"/>
      <c r="FE85" s="112"/>
      <c r="FF85" s="112"/>
      <c r="FG85" s="112"/>
      <c r="FH85" s="112"/>
      <c r="FI85" s="112"/>
      <c r="FJ85" s="112"/>
      <c r="FK85" s="112"/>
      <c r="FL85" s="112"/>
      <c r="FM85" s="112"/>
      <c r="FN85" s="112"/>
      <c r="FO85" s="112"/>
      <c r="FP85" s="112"/>
      <c r="FQ85" s="112"/>
      <c r="FR85" s="112"/>
      <c r="FS85" s="112"/>
      <c r="FT85" s="112"/>
      <c r="FU85" s="112"/>
      <c r="FV85" s="112"/>
      <c r="FW85" s="112"/>
      <c r="FX85" s="112"/>
      <c r="FY85" s="112"/>
      <c r="FZ85" s="112"/>
      <c r="GA85" s="112"/>
      <c r="GB85" s="112"/>
      <c r="GC85" s="112"/>
      <c r="GD85" s="112"/>
      <c r="GE85" s="112"/>
      <c r="GF85" s="112"/>
      <c r="GG85" s="112"/>
      <c r="GH85" s="112"/>
      <c r="GI85" s="112"/>
      <c r="GJ85" s="112"/>
      <c r="GK85" s="112"/>
      <c r="GL85" s="112"/>
      <c r="GM85" s="112"/>
      <c r="GN85" s="112"/>
      <c r="GO85" s="112"/>
      <c r="GP85" s="112"/>
      <c r="GQ85" s="112"/>
      <c r="GR85" s="112"/>
      <c r="GS85" s="112"/>
      <c r="GT85" s="112"/>
      <c r="GU85" s="112"/>
      <c r="GV85" s="112"/>
      <c r="GW85" s="112"/>
      <c r="GX85" s="112"/>
      <c r="GY85" s="112"/>
      <c r="GZ85" s="112"/>
      <c r="HA85" s="112"/>
      <c r="HB85" s="112"/>
      <c r="HC85" s="112"/>
      <c r="HD85" s="112"/>
      <c r="HE85" s="112"/>
      <c r="HF85" s="112"/>
      <c r="HG85" s="112"/>
      <c r="HH85" s="112"/>
      <c r="HI85" s="112"/>
      <c r="HJ85" s="112"/>
      <c r="HK85" s="112"/>
      <c r="HL85" s="112"/>
      <c r="HM85" s="112"/>
      <c r="HN85" s="112"/>
      <c r="HO85" s="112"/>
      <c r="HP85" s="112"/>
      <c r="HQ85" s="112"/>
      <c r="HR85" s="112"/>
      <c r="HS85" s="112"/>
      <c r="HT85" s="112"/>
      <c r="HU85" s="112"/>
      <c r="HV85" s="112"/>
      <c r="HW85" s="112"/>
      <c r="HX85" s="112"/>
      <c r="HY85" s="112"/>
      <c r="HZ85" s="112"/>
      <c r="IA85" s="112"/>
      <c r="IB85" s="112"/>
      <c r="IC85" s="112"/>
      <c r="ID85" s="112"/>
      <c r="IE85" s="112"/>
      <c r="IF85" s="112"/>
      <c r="IG85" s="112"/>
      <c r="IH85" s="112"/>
      <c r="II85" s="112"/>
      <c r="IJ85" s="112"/>
      <c r="IK85" s="112"/>
      <c r="IL85" s="112"/>
      <c r="IM85" s="112"/>
      <c r="IN85" s="112"/>
      <c r="IO85" s="112"/>
      <c r="IP85" s="112"/>
      <c r="IQ85" s="112"/>
      <c r="IR85" s="112"/>
      <c r="IS85" s="112"/>
    </row>
    <row r="86" spans="1:253" ht="20.25" hidden="1">
      <c r="A86" s="113"/>
      <c r="B86" s="113"/>
      <c r="C86" s="122"/>
      <c r="D86" s="122"/>
      <c r="E86" s="122"/>
      <c r="F86" s="124"/>
      <c r="G86" s="124"/>
      <c r="H86" s="13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17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12"/>
      <c r="BI86" s="112"/>
      <c r="BJ86" s="112"/>
      <c r="BK86" s="112"/>
      <c r="BL86" s="112"/>
      <c r="BM86" s="112"/>
      <c r="BN86" s="112"/>
      <c r="BO86" s="112"/>
      <c r="BP86" s="112"/>
      <c r="BQ86" s="112"/>
      <c r="BR86" s="112"/>
      <c r="BS86" s="112"/>
      <c r="BT86" s="112"/>
      <c r="BU86" s="112"/>
      <c r="BV86" s="112"/>
      <c r="BW86" s="112"/>
      <c r="BX86" s="112"/>
      <c r="BY86" s="112"/>
      <c r="BZ86" s="112"/>
      <c r="CA86" s="112"/>
      <c r="CB86" s="112"/>
      <c r="CC86" s="112"/>
      <c r="CD86" s="112"/>
      <c r="CE86" s="112"/>
      <c r="CF86" s="112"/>
      <c r="CG86" s="112"/>
      <c r="CH86" s="112"/>
      <c r="CI86" s="112"/>
      <c r="CJ86" s="112"/>
      <c r="CK86" s="112"/>
      <c r="CL86" s="112"/>
      <c r="CM86" s="112"/>
      <c r="CN86" s="112"/>
      <c r="CO86" s="112"/>
      <c r="CP86" s="112"/>
      <c r="CQ86" s="112"/>
      <c r="CR86" s="112"/>
      <c r="CS86" s="112"/>
      <c r="CT86" s="112"/>
      <c r="CU86" s="112"/>
      <c r="CV86" s="112"/>
      <c r="CW86" s="112"/>
      <c r="CX86" s="112"/>
      <c r="CY86" s="112"/>
      <c r="CZ86" s="112"/>
      <c r="DA86" s="112"/>
      <c r="DB86" s="112"/>
      <c r="DC86" s="112"/>
      <c r="DD86" s="112"/>
      <c r="DE86" s="112"/>
      <c r="DF86" s="112"/>
      <c r="DG86" s="112"/>
      <c r="DH86" s="112"/>
      <c r="DI86" s="112"/>
      <c r="DJ86" s="112"/>
      <c r="DK86" s="112"/>
      <c r="DL86" s="112"/>
      <c r="DM86" s="112"/>
      <c r="DN86" s="112"/>
      <c r="DO86" s="112"/>
      <c r="DP86" s="112"/>
      <c r="DQ86" s="112"/>
      <c r="DR86" s="112"/>
      <c r="DS86" s="112"/>
      <c r="DT86" s="112"/>
      <c r="DU86" s="112"/>
      <c r="DV86" s="112"/>
      <c r="DW86" s="112"/>
      <c r="DX86" s="112"/>
      <c r="DY86" s="112"/>
      <c r="DZ86" s="112"/>
      <c r="EA86" s="112"/>
      <c r="EB86" s="112"/>
      <c r="EC86" s="112"/>
      <c r="ED86" s="112"/>
      <c r="EE86" s="112"/>
      <c r="EF86" s="112"/>
      <c r="EG86" s="112"/>
      <c r="EH86" s="112"/>
      <c r="EI86" s="112"/>
      <c r="EJ86" s="112"/>
      <c r="EK86" s="112"/>
      <c r="EL86" s="112"/>
      <c r="EM86" s="112"/>
      <c r="EN86" s="112"/>
      <c r="EO86" s="112"/>
      <c r="EP86" s="112"/>
      <c r="EQ86" s="112"/>
      <c r="ER86" s="112"/>
      <c r="ES86" s="112"/>
      <c r="ET86" s="112"/>
      <c r="EU86" s="112"/>
      <c r="EV86" s="112"/>
      <c r="EW86" s="112"/>
      <c r="EX86" s="112"/>
      <c r="EY86" s="112"/>
      <c r="EZ86" s="112"/>
      <c r="FA86" s="112"/>
      <c r="FB86" s="112"/>
      <c r="FC86" s="112"/>
      <c r="FD86" s="112"/>
      <c r="FE86" s="112"/>
      <c r="FF86" s="112"/>
      <c r="FG86" s="112"/>
      <c r="FH86" s="112"/>
      <c r="FI86" s="112"/>
      <c r="FJ86" s="112"/>
      <c r="FK86" s="112"/>
      <c r="FL86" s="112"/>
      <c r="FM86" s="112"/>
      <c r="FN86" s="112"/>
      <c r="FO86" s="112"/>
      <c r="FP86" s="112"/>
      <c r="FQ86" s="112"/>
      <c r="FR86" s="112"/>
      <c r="FS86" s="112"/>
      <c r="FT86" s="112"/>
      <c r="FU86" s="112"/>
      <c r="FV86" s="112"/>
      <c r="FW86" s="112"/>
      <c r="FX86" s="112"/>
      <c r="FY86" s="112"/>
      <c r="FZ86" s="112"/>
      <c r="GA86" s="112"/>
      <c r="GB86" s="112"/>
      <c r="GC86" s="112"/>
      <c r="GD86" s="112"/>
      <c r="GE86" s="112"/>
      <c r="GF86" s="112"/>
      <c r="GG86" s="112"/>
      <c r="GH86" s="112"/>
      <c r="GI86" s="112"/>
      <c r="GJ86" s="112"/>
      <c r="GK86" s="112"/>
      <c r="GL86" s="112"/>
      <c r="GM86" s="112"/>
      <c r="GN86" s="112"/>
      <c r="GO86" s="112"/>
      <c r="GP86" s="112"/>
      <c r="GQ86" s="112"/>
      <c r="GR86" s="112"/>
      <c r="GS86" s="112"/>
      <c r="GT86" s="112"/>
      <c r="GU86" s="112"/>
      <c r="GV86" s="112"/>
      <c r="GW86" s="112"/>
      <c r="GX86" s="112"/>
      <c r="GY86" s="112"/>
      <c r="GZ86" s="112"/>
      <c r="HA86" s="112"/>
      <c r="HB86" s="112"/>
      <c r="HC86" s="112"/>
      <c r="HD86" s="112"/>
      <c r="HE86" s="112"/>
      <c r="HF86" s="112"/>
      <c r="HG86" s="112"/>
      <c r="HH86" s="112"/>
      <c r="HI86" s="112"/>
      <c r="HJ86" s="112"/>
      <c r="HK86" s="112"/>
      <c r="HL86" s="112"/>
      <c r="HM86" s="112"/>
      <c r="HN86" s="112"/>
      <c r="HO86" s="112"/>
      <c r="HP86" s="112"/>
      <c r="HQ86" s="112"/>
      <c r="HR86" s="112"/>
      <c r="HS86" s="112"/>
      <c r="HT86" s="112"/>
      <c r="HU86" s="112"/>
      <c r="HV86" s="112"/>
      <c r="HW86" s="112"/>
      <c r="HX86" s="112"/>
      <c r="HY86" s="112"/>
      <c r="HZ86" s="112"/>
      <c r="IA86" s="112"/>
      <c r="IB86" s="112"/>
      <c r="IC86" s="112"/>
      <c r="ID86" s="112"/>
      <c r="IE86" s="112"/>
      <c r="IF86" s="112"/>
      <c r="IG86" s="112"/>
      <c r="IH86" s="112"/>
      <c r="II86" s="112"/>
      <c r="IJ86" s="112"/>
      <c r="IK86" s="112"/>
      <c r="IL86" s="112"/>
      <c r="IM86" s="112"/>
      <c r="IN86" s="112"/>
      <c r="IO86" s="112"/>
      <c r="IP86" s="112"/>
      <c r="IQ86" s="112"/>
      <c r="IR86" s="112"/>
      <c r="IS86" s="112"/>
    </row>
    <row r="87" spans="1:253" ht="20.25" hidden="1">
      <c r="A87" s="113" t="s">
        <v>2014</v>
      </c>
      <c r="B87" s="113"/>
      <c r="C87" s="122">
        <v>2.27223</v>
      </c>
      <c r="D87" s="122">
        <v>0.18972</v>
      </c>
      <c r="E87" s="122">
        <v>1.931790558636659</v>
      </c>
      <c r="F87" s="124">
        <v>101.46420999999999</v>
      </c>
      <c r="G87" s="124">
        <v>105.43129999999999</v>
      </c>
      <c r="H87" s="134">
        <v>100.54392</v>
      </c>
      <c r="I87" s="124">
        <v>97.976460000000003</v>
      </c>
      <c r="J87" s="124">
        <v>93.123400000000004</v>
      </c>
      <c r="K87" s="124">
        <v>101.06563</v>
      </c>
      <c r="L87" s="124">
        <v>101.54677</v>
      </c>
      <c r="M87" s="124">
        <v>97.273719999999997</v>
      </c>
      <c r="N87" s="124">
        <v>99.831819999999993</v>
      </c>
      <c r="O87" s="124">
        <v>103.85575</v>
      </c>
      <c r="P87" s="124">
        <v>105.2441</v>
      </c>
      <c r="Q87" s="124">
        <v>103.76472</v>
      </c>
      <c r="R87" s="124">
        <v>109.90716999999999</v>
      </c>
      <c r="S87" s="117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  <c r="CD87" s="112"/>
      <c r="CE87" s="112"/>
      <c r="CF87" s="112"/>
      <c r="CG87" s="112"/>
      <c r="CH87" s="112"/>
      <c r="CI87" s="112"/>
      <c r="CJ87" s="112"/>
      <c r="CK87" s="112"/>
      <c r="CL87" s="112"/>
      <c r="CM87" s="112"/>
      <c r="CN87" s="112"/>
      <c r="CO87" s="112"/>
      <c r="CP87" s="112"/>
      <c r="CQ87" s="112"/>
      <c r="CR87" s="112"/>
      <c r="CS87" s="112"/>
      <c r="CT87" s="112"/>
      <c r="CU87" s="112"/>
      <c r="CV87" s="112"/>
      <c r="CW87" s="112"/>
      <c r="CX87" s="112"/>
      <c r="CY87" s="112"/>
      <c r="CZ87" s="112"/>
      <c r="DA87" s="112"/>
      <c r="DB87" s="112"/>
      <c r="DC87" s="112"/>
      <c r="DD87" s="112"/>
      <c r="DE87" s="112"/>
      <c r="DF87" s="112"/>
      <c r="DG87" s="112"/>
      <c r="DH87" s="112"/>
      <c r="DI87" s="112"/>
      <c r="DJ87" s="112"/>
      <c r="DK87" s="112"/>
      <c r="DL87" s="112"/>
      <c r="DM87" s="112"/>
      <c r="DN87" s="112"/>
      <c r="DO87" s="112"/>
      <c r="DP87" s="112"/>
      <c r="DQ87" s="112"/>
      <c r="DR87" s="112"/>
      <c r="DS87" s="112"/>
      <c r="DT87" s="112"/>
      <c r="DU87" s="112"/>
      <c r="DV87" s="112"/>
      <c r="DW87" s="112"/>
      <c r="DX87" s="112"/>
      <c r="DY87" s="112"/>
      <c r="DZ87" s="112"/>
      <c r="EA87" s="112"/>
      <c r="EB87" s="112"/>
      <c r="EC87" s="112"/>
      <c r="ED87" s="112"/>
      <c r="EE87" s="112"/>
      <c r="EF87" s="112"/>
      <c r="EG87" s="112"/>
      <c r="EH87" s="112"/>
      <c r="EI87" s="112"/>
      <c r="EJ87" s="112"/>
      <c r="EK87" s="112"/>
      <c r="EL87" s="112"/>
      <c r="EM87" s="112"/>
      <c r="EN87" s="112"/>
      <c r="EO87" s="112"/>
      <c r="EP87" s="112"/>
      <c r="EQ87" s="112"/>
      <c r="ER87" s="112"/>
      <c r="ES87" s="112"/>
      <c r="ET87" s="112"/>
      <c r="EU87" s="112"/>
      <c r="EV87" s="112"/>
      <c r="EW87" s="112"/>
      <c r="EX87" s="112"/>
      <c r="EY87" s="112"/>
      <c r="EZ87" s="112"/>
      <c r="FA87" s="112"/>
      <c r="FB87" s="112"/>
      <c r="FC87" s="112"/>
      <c r="FD87" s="112"/>
      <c r="FE87" s="112"/>
      <c r="FF87" s="112"/>
      <c r="FG87" s="112"/>
      <c r="FH87" s="112"/>
      <c r="FI87" s="112"/>
      <c r="FJ87" s="112"/>
      <c r="FK87" s="112"/>
      <c r="FL87" s="112"/>
      <c r="FM87" s="112"/>
      <c r="FN87" s="112"/>
      <c r="FO87" s="112"/>
      <c r="FP87" s="112"/>
      <c r="FQ87" s="112"/>
      <c r="FR87" s="112"/>
      <c r="FS87" s="112"/>
      <c r="FT87" s="112"/>
      <c r="FU87" s="112"/>
      <c r="FV87" s="112"/>
      <c r="FW87" s="112"/>
      <c r="FX87" s="112"/>
      <c r="FY87" s="112"/>
      <c r="FZ87" s="112"/>
      <c r="GA87" s="112"/>
      <c r="GB87" s="112"/>
      <c r="GC87" s="112"/>
      <c r="GD87" s="112"/>
      <c r="GE87" s="112"/>
      <c r="GF87" s="112"/>
      <c r="GG87" s="112"/>
      <c r="GH87" s="112"/>
      <c r="GI87" s="112"/>
      <c r="GJ87" s="112"/>
      <c r="GK87" s="112"/>
      <c r="GL87" s="112"/>
      <c r="GM87" s="112"/>
      <c r="GN87" s="112"/>
      <c r="GO87" s="112"/>
      <c r="GP87" s="112"/>
      <c r="GQ87" s="112"/>
      <c r="GR87" s="112"/>
      <c r="GS87" s="112"/>
      <c r="GT87" s="112"/>
      <c r="GU87" s="112"/>
      <c r="GV87" s="112"/>
      <c r="GW87" s="112"/>
      <c r="GX87" s="112"/>
      <c r="GY87" s="112"/>
      <c r="GZ87" s="112"/>
      <c r="HA87" s="112"/>
      <c r="HB87" s="112"/>
      <c r="HC87" s="112"/>
      <c r="HD87" s="112"/>
      <c r="HE87" s="112"/>
      <c r="HF87" s="112"/>
      <c r="HG87" s="112"/>
      <c r="HH87" s="112"/>
      <c r="HI87" s="112"/>
      <c r="HJ87" s="112"/>
      <c r="HK87" s="112"/>
      <c r="HL87" s="112"/>
      <c r="HM87" s="112"/>
      <c r="HN87" s="112"/>
      <c r="HO87" s="112"/>
      <c r="HP87" s="112"/>
      <c r="HQ87" s="112"/>
      <c r="HR87" s="112"/>
      <c r="HS87" s="112"/>
      <c r="HT87" s="112"/>
      <c r="HU87" s="112"/>
      <c r="HV87" s="112"/>
      <c r="HW87" s="112"/>
      <c r="HX87" s="112"/>
      <c r="HY87" s="112"/>
      <c r="HZ87" s="112"/>
      <c r="IA87" s="112"/>
      <c r="IB87" s="112"/>
      <c r="IC87" s="112"/>
      <c r="ID87" s="112"/>
      <c r="IE87" s="112"/>
      <c r="IF87" s="112"/>
      <c r="IG87" s="112"/>
      <c r="IH87" s="112"/>
      <c r="II87" s="112"/>
      <c r="IJ87" s="112"/>
      <c r="IK87" s="112"/>
      <c r="IL87" s="112"/>
      <c r="IM87" s="112"/>
      <c r="IN87" s="112"/>
      <c r="IO87" s="112"/>
      <c r="IP87" s="112"/>
      <c r="IQ87" s="112"/>
      <c r="IR87" s="112"/>
      <c r="IS87" s="112"/>
    </row>
    <row r="88" spans="1:253" ht="20.25" hidden="1">
      <c r="A88" s="113"/>
      <c r="B88" s="113"/>
      <c r="C88" s="122"/>
      <c r="D88" s="122"/>
      <c r="E88" s="122"/>
      <c r="F88" s="124"/>
      <c r="G88" s="124"/>
      <c r="H88" s="13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17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2"/>
      <c r="BX88" s="112"/>
      <c r="BY88" s="112"/>
      <c r="BZ88" s="112"/>
      <c r="CA88" s="112"/>
      <c r="CB88" s="112"/>
      <c r="CC88" s="112"/>
      <c r="CD88" s="112"/>
      <c r="CE88" s="112"/>
      <c r="CF88" s="112"/>
      <c r="CG88" s="112"/>
      <c r="CH88" s="112"/>
      <c r="CI88" s="112"/>
      <c r="CJ88" s="112"/>
      <c r="CK88" s="112"/>
      <c r="CL88" s="112"/>
      <c r="CM88" s="112"/>
      <c r="CN88" s="112"/>
      <c r="CO88" s="112"/>
      <c r="CP88" s="112"/>
      <c r="CQ88" s="112"/>
      <c r="CR88" s="112"/>
      <c r="CS88" s="112"/>
      <c r="CT88" s="112"/>
      <c r="CU88" s="112"/>
      <c r="CV88" s="112"/>
      <c r="CW88" s="112"/>
      <c r="CX88" s="112"/>
      <c r="CY88" s="112"/>
      <c r="CZ88" s="112"/>
      <c r="DA88" s="112"/>
      <c r="DB88" s="112"/>
      <c r="DC88" s="112"/>
      <c r="DD88" s="112"/>
      <c r="DE88" s="112"/>
      <c r="DF88" s="112"/>
      <c r="DG88" s="112"/>
      <c r="DH88" s="112"/>
      <c r="DI88" s="112"/>
      <c r="DJ88" s="112"/>
      <c r="DK88" s="112"/>
      <c r="DL88" s="112"/>
      <c r="DM88" s="112"/>
      <c r="DN88" s="112"/>
      <c r="DO88" s="112"/>
      <c r="DP88" s="112"/>
      <c r="DQ88" s="112"/>
      <c r="DR88" s="112"/>
      <c r="DS88" s="112"/>
      <c r="DT88" s="112"/>
      <c r="DU88" s="112"/>
      <c r="DV88" s="112"/>
      <c r="DW88" s="112"/>
      <c r="DX88" s="112"/>
      <c r="DY88" s="112"/>
      <c r="DZ88" s="112"/>
      <c r="EA88" s="112"/>
      <c r="EB88" s="112"/>
      <c r="EC88" s="112"/>
      <c r="ED88" s="112"/>
      <c r="EE88" s="112"/>
      <c r="EF88" s="112"/>
      <c r="EG88" s="112"/>
      <c r="EH88" s="112"/>
      <c r="EI88" s="112"/>
      <c r="EJ88" s="112"/>
      <c r="EK88" s="112"/>
      <c r="EL88" s="112"/>
      <c r="EM88" s="112"/>
      <c r="EN88" s="112"/>
      <c r="EO88" s="112"/>
      <c r="EP88" s="112"/>
      <c r="EQ88" s="112"/>
      <c r="ER88" s="112"/>
      <c r="ES88" s="112"/>
      <c r="ET88" s="112"/>
      <c r="EU88" s="112"/>
      <c r="EV88" s="112"/>
      <c r="EW88" s="112"/>
      <c r="EX88" s="112"/>
      <c r="EY88" s="112"/>
      <c r="EZ88" s="112"/>
      <c r="FA88" s="112"/>
      <c r="FB88" s="112"/>
      <c r="FC88" s="112"/>
      <c r="FD88" s="112"/>
      <c r="FE88" s="112"/>
      <c r="FF88" s="112"/>
      <c r="FG88" s="112"/>
      <c r="FH88" s="112"/>
      <c r="FI88" s="112"/>
      <c r="FJ88" s="112"/>
      <c r="FK88" s="112"/>
      <c r="FL88" s="112"/>
      <c r="FM88" s="112"/>
      <c r="FN88" s="112"/>
      <c r="FO88" s="112"/>
      <c r="FP88" s="112"/>
      <c r="FQ88" s="112"/>
      <c r="FR88" s="112"/>
      <c r="FS88" s="112"/>
      <c r="FT88" s="112"/>
      <c r="FU88" s="112"/>
      <c r="FV88" s="112"/>
      <c r="FW88" s="112"/>
      <c r="FX88" s="112"/>
      <c r="FY88" s="112"/>
      <c r="FZ88" s="112"/>
      <c r="GA88" s="112"/>
      <c r="GB88" s="112"/>
      <c r="GC88" s="112"/>
      <c r="GD88" s="112"/>
      <c r="GE88" s="112"/>
      <c r="GF88" s="112"/>
      <c r="GG88" s="112"/>
      <c r="GH88" s="112"/>
      <c r="GI88" s="112"/>
      <c r="GJ88" s="112"/>
      <c r="GK88" s="112"/>
      <c r="GL88" s="112"/>
      <c r="GM88" s="112"/>
      <c r="GN88" s="112"/>
      <c r="GO88" s="112"/>
      <c r="GP88" s="112"/>
      <c r="GQ88" s="112"/>
      <c r="GR88" s="112"/>
      <c r="GS88" s="112"/>
      <c r="GT88" s="112"/>
      <c r="GU88" s="112"/>
      <c r="GV88" s="112"/>
      <c r="GW88" s="112"/>
      <c r="GX88" s="112"/>
      <c r="GY88" s="112"/>
      <c r="GZ88" s="112"/>
      <c r="HA88" s="112"/>
      <c r="HB88" s="112"/>
      <c r="HC88" s="112"/>
      <c r="HD88" s="112"/>
      <c r="HE88" s="112"/>
      <c r="HF88" s="112"/>
      <c r="HG88" s="112"/>
      <c r="HH88" s="112"/>
      <c r="HI88" s="112"/>
      <c r="HJ88" s="112"/>
      <c r="HK88" s="112"/>
      <c r="HL88" s="112"/>
      <c r="HM88" s="112"/>
      <c r="HN88" s="112"/>
      <c r="HO88" s="112"/>
      <c r="HP88" s="112"/>
      <c r="HQ88" s="112"/>
      <c r="HR88" s="112"/>
      <c r="HS88" s="112"/>
      <c r="HT88" s="112"/>
      <c r="HU88" s="112"/>
      <c r="HV88" s="112"/>
      <c r="HW88" s="112"/>
      <c r="HX88" s="112"/>
      <c r="HY88" s="112"/>
      <c r="HZ88" s="112"/>
      <c r="IA88" s="112"/>
      <c r="IB88" s="112"/>
      <c r="IC88" s="112"/>
      <c r="ID88" s="112"/>
      <c r="IE88" s="112"/>
      <c r="IF88" s="112"/>
      <c r="IG88" s="112"/>
      <c r="IH88" s="112"/>
      <c r="II88" s="112"/>
      <c r="IJ88" s="112"/>
      <c r="IK88" s="112"/>
      <c r="IL88" s="112"/>
      <c r="IM88" s="112"/>
      <c r="IN88" s="112"/>
      <c r="IO88" s="112"/>
      <c r="IP88" s="112"/>
      <c r="IQ88" s="112"/>
      <c r="IR88" s="112"/>
      <c r="IS88" s="112"/>
    </row>
    <row r="89" spans="1:253" ht="20.25" hidden="1">
      <c r="A89" s="113" t="s">
        <v>2015</v>
      </c>
      <c r="B89" s="113"/>
      <c r="C89" s="122">
        <v>1.99987</v>
      </c>
      <c r="D89" s="122">
        <v>-8.6529999999999996E-2</v>
      </c>
      <c r="E89" s="122">
        <v>1.9374875255516066</v>
      </c>
      <c r="F89" s="124">
        <v>101.37641000000001</v>
      </c>
      <c r="G89" s="124">
        <v>106.48981999999999</v>
      </c>
      <c r="H89" s="134">
        <v>100.19019</v>
      </c>
      <c r="I89" s="124">
        <v>91.308819999999997</v>
      </c>
      <c r="J89" s="124">
        <v>93.132390000000001</v>
      </c>
      <c r="K89" s="124">
        <v>99.841949999999997</v>
      </c>
      <c r="L89" s="124">
        <v>101.56388</v>
      </c>
      <c r="M89" s="124">
        <v>97.817830000000001</v>
      </c>
      <c r="N89" s="124">
        <v>99.831819999999993</v>
      </c>
      <c r="O89" s="124">
        <v>103.74694</v>
      </c>
      <c r="P89" s="124">
        <v>105.2441</v>
      </c>
      <c r="Q89" s="124">
        <v>103.68604000000001</v>
      </c>
      <c r="R89" s="124">
        <v>109.58408</v>
      </c>
      <c r="S89" s="117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  <c r="BI89" s="112"/>
      <c r="BJ89" s="112"/>
      <c r="BK89" s="112"/>
      <c r="BL89" s="112"/>
      <c r="BM89" s="112"/>
      <c r="BN89" s="112"/>
      <c r="BO89" s="112"/>
      <c r="BP89" s="112"/>
      <c r="BQ89" s="112"/>
      <c r="BR89" s="112"/>
      <c r="BS89" s="112"/>
      <c r="BT89" s="112"/>
      <c r="BU89" s="112"/>
      <c r="BV89" s="112"/>
      <c r="BW89" s="112"/>
      <c r="BX89" s="112"/>
      <c r="BY89" s="112"/>
      <c r="BZ89" s="112"/>
      <c r="CA89" s="112"/>
      <c r="CB89" s="112"/>
      <c r="CC89" s="112"/>
      <c r="CD89" s="112"/>
      <c r="CE89" s="112"/>
      <c r="CF89" s="112"/>
      <c r="CG89" s="112"/>
      <c r="CH89" s="112"/>
      <c r="CI89" s="112"/>
      <c r="CJ89" s="112"/>
      <c r="CK89" s="112"/>
      <c r="CL89" s="112"/>
      <c r="CM89" s="112"/>
      <c r="CN89" s="112"/>
      <c r="CO89" s="112"/>
      <c r="CP89" s="112"/>
      <c r="CQ89" s="112"/>
      <c r="CR89" s="112"/>
      <c r="CS89" s="112"/>
      <c r="CT89" s="112"/>
      <c r="CU89" s="112"/>
      <c r="CV89" s="112"/>
      <c r="CW89" s="112"/>
      <c r="CX89" s="112"/>
      <c r="CY89" s="112"/>
      <c r="CZ89" s="112"/>
      <c r="DA89" s="112"/>
      <c r="DB89" s="112"/>
      <c r="DC89" s="112"/>
      <c r="DD89" s="112"/>
      <c r="DE89" s="112"/>
      <c r="DF89" s="112"/>
      <c r="DG89" s="112"/>
      <c r="DH89" s="112"/>
      <c r="DI89" s="112"/>
      <c r="DJ89" s="112"/>
      <c r="DK89" s="112"/>
      <c r="DL89" s="112"/>
      <c r="DM89" s="112"/>
      <c r="DN89" s="112"/>
      <c r="DO89" s="112"/>
      <c r="DP89" s="112"/>
      <c r="DQ89" s="112"/>
      <c r="DR89" s="112"/>
      <c r="DS89" s="112"/>
      <c r="DT89" s="112"/>
      <c r="DU89" s="112"/>
      <c r="DV89" s="112"/>
      <c r="DW89" s="112"/>
      <c r="DX89" s="112"/>
      <c r="DY89" s="112"/>
      <c r="DZ89" s="112"/>
      <c r="EA89" s="112"/>
      <c r="EB89" s="112"/>
      <c r="EC89" s="112"/>
      <c r="ED89" s="112"/>
      <c r="EE89" s="112"/>
      <c r="EF89" s="112"/>
      <c r="EG89" s="112"/>
      <c r="EH89" s="112"/>
      <c r="EI89" s="112"/>
      <c r="EJ89" s="112"/>
      <c r="EK89" s="112"/>
      <c r="EL89" s="112"/>
      <c r="EM89" s="112"/>
      <c r="EN89" s="112"/>
      <c r="EO89" s="112"/>
      <c r="EP89" s="112"/>
      <c r="EQ89" s="112"/>
      <c r="ER89" s="112"/>
      <c r="ES89" s="112"/>
      <c r="ET89" s="112"/>
      <c r="EU89" s="112"/>
      <c r="EV89" s="112"/>
      <c r="EW89" s="112"/>
      <c r="EX89" s="112"/>
      <c r="EY89" s="112"/>
      <c r="EZ89" s="112"/>
      <c r="FA89" s="112"/>
      <c r="FB89" s="112"/>
      <c r="FC89" s="112"/>
      <c r="FD89" s="112"/>
      <c r="FE89" s="112"/>
      <c r="FF89" s="112"/>
      <c r="FG89" s="112"/>
      <c r="FH89" s="112"/>
      <c r="FI89" s="112"/>
      <c r="FJ89" s="112"/>
      <c r="FK89" s="112"/>
      <c r="FL89" s="112"/>
      <c r="FM89" s="112"/>
      <c r="FN89" s="112"/>
      <c r="FO89" s="112"/>
      <c r="FP89" s="112"/>
      <c r="FQ89" s="112"/>
      <c r="FR89" s="112"/>
      <c r="FS89" s="112"/>
      <c r="FT89" s="112"/>
      <c r="FU89" s="112"/>
      <c r="FV89" s="112"/>
      <c r="FW89" s="112"/>
      <c r="FX89" s="112"/>
      <c r="FY89" s="112"/>
      <c r="FZ89" s="112"/>
      <c r="GA89" s="112"/>
      <c r="GB89" s="112"/>
      <c r="GC89" s="112"/>
      <c r="GD89" s="112"/>
      <c r="GE89" s="112"/>
      <c r="GF89" s="112"/>
      <c r="GG89" s="112"/>
      <c r="GH89" s="112"/>
      <c r="GI89" s="112"/>
      <c r="GJ89" s="112"/>
      <c r="GK89" s="112"/>
      <c r="GL89" s="112"/>
      <c r="GM89" s="112"/>
      <c r="GN89" s="112"/>
      <c r="GO89" s="112"/>
      <c r="GP89" s="112"/>
      <c r="GQ89" s="112"/>
      <c r="GR89" s="112"/>
      <c r="GS89" s="112"/>
      <c r="GT89" s="112"/>
      <c r="GU89" s="112"/>
      <c r="GV89" s="112"/>
      <c r="GW89" s="112"/>
      <c r="GX89" s="112"/>
      <c r="GY89" s="112"/>
      <c r="GZ89" s="112"/>
      <c r="HA89" s="112"/>
      <c r="HB89" s="112"/>
      <c r="HC89" s="112"/>
      <c r="HD89" s="112"/>
      <c r="HE89" s="112"/>
      <c r="HF89" s="112"/>
      <c r="HG89" s="112"/>
      <c r="HH89" s="112"/>
      <c r="HI89" s="112"/>
      <c r="HJ89" s="112"/>
      <c r="HK89" s="112"/>
      <c r="HL89" s="112"/>
      <c r="HM89" s="112"/>
      <c r="HN89" s="112"/>
      <c r="HO89" s="112"/>
      <c r="HP89" s="112"/>
      <c r="HQ89" s="112"/>
      <c r="HR89" s="112"/>
      <c r="HS89" s="112"/>
      <c r="HT89" s="112"/>
      <c r="HU89" s="112"/>
      <c r="HV89" s="112"/>
      <c r="HW89" s="112"/>
      <c r="HX89" s="112"/>
      <c r="HY89" s="112"/>
      <c r="HZ89" s="112"/>
      <c r="IA89" s="112"/>
      <c r="IB89" s="112"/>
      <c r="IC89" s="112"/>
      <c r="ID89" s="112"/>
      <c r="IE89" s="112"/>
      <c r="IF89" s="112"/>
      <c r="IG89" s="112"/>
      <c r="IH89" s="112"/>
      <c r="II89" s="112"/>
      <c r="IJ89" s="112"/>
      <c r="IK89" s="112"/>
      <c r="IL89" s="112"/>
      <c r="IM89" s="112"/>
      <c r="IN89" s="112"/>
      <c r="IO89" s="112"/>
      <c r="IP89" s="112"/>
      <c r="IQ89" s="112"/>
      <c r="IR89" s="112"/>
      <c r="IS89" s="112"/>
    </row>
    <row r="90" spans="1:253" ht="20.25">
      <c r="A90" s="113"/>
      <c r="B90" s="113"/>
      <c r="C90" s="122"/>
      <c r="D90" s="122"/>
      <c r="E90" s="122"/>
      <c r="F90" s="124"/>
      <c r="G90" s="124"/>
      <c r="H90" s="13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17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2"/>
      <c r="BK90" s="112"/>
      <c r="BL90" s="112"/>
      <c r="BM90" s="112"/>
      <c r="BN90" s="112"/>
      <c r="BO90" s="112"/>
      <c r="BP90" s="112"/>
      <c r="BQ90" s="112"/>
      <c r="BR90" s="112"/>
      <c r="BS90" s="112"/>
      <c r="BT90" s="112"/>
      <c r="BU90" s="112"/>
      <c r="BV90" s="112"/>
      <c r="BW90" s="112"/>
      <c r="BX90" s="112"/>
      <c r="BY90" s="112"/>
      <c r="BZ90" s="112"/>
      <c r="CA90" s="112"/>
      <c r="CB90" s="112"/>
      <c r="CC90" s="112"/>
      <c r="CD90" s="112"/>
      <c r="CE90" s="112"/>
      <c r="CF90" s="112"/>
      <c r="CG90" s="112"/>
      <c r="CH90" s="112"/>
      <c r="CI90" s="112"/>
      <c r="CJ90" s="112"/>
      <c r="CK90" s="112"/>
      <c r="CL90" s="112"/>
      <c r="CM90" s="112"/>
      <c r="CN90" s="112"/>
      <c r="CO90" s="112"/>
      <c r="CP90" s="112"/>
      <c r="CQ90" s="112"/>
      <c r="CR90" s="112"/>
      <c r="CS90" s="112"/>
      <c r="CT90" s="112"/>
      <c r="CU90" s="112"/>
      <c r="CV90" s="112"/>
      <c r="CW90" s="112"/>
      <c r="CX90" s="112"/>
      <c r="CY90" s="112"/>
      <c r="CZ90" s="112"/>
      <c r="DA90" s="112"/>
      <c r="DB90" s="112"/>
      <c r="DC90" s="112"/>
      <c r="DD90" s="112"/>
      <c r="DE90" s="112"/>
      <c r="DF90" s="112"/>
      <c r="DG90" s="112"/>
      <c r="DH90" s="112"/>
      <c r="DI90" s="112"/>
      <c r="DJ90" s="112"/>
      <c r="DK90" s="112"/>
      <c r="DL90" s="112"/>
      <c r="DM90" s="112"/>
      <c r="DN90" s="112"/>
      <c r="DO90" s="112"/>
      <c r="DP90" s="112"/>
      <c r="DQ90" s="112"/>
      <c r="DR90" s="112"/>
      <c r="DS90" s="112"/>
      <c r="DT90" s="112"/>
      <c r="DU90" s="112"/>
      <c r="DV90" s="112"/>
      <c r="DW90" s="112"/>
      <c r="DX90" s="112"/>
      <c r="DY90" s="112"/>
      <c r="DZ90" s="112"/>
      <c r="EA90" s="112"/>
      <c r="EB90" s="112"/>
      <c r="EC90" s="112"/>
      <c r="ED90" s="112"/>
      <c r="EE90" s="112"/>
      <c r="EF90" s="112"/>
      <c r="EG90" s="112"/>
      <c r="EH90" s="112"/>
      <c r="EI90" s="112"/>
      <c r="EJ90" s="112"/>
      <c r="EK90" s="112"/>
      <c r="EL90" s="112"/>
      <c r="EM90" s="112"/>
      <c r="EN90" s="112"/>
      <c r="EO90" s="112"/>
      <c r="EP90" s="112"/>
      <c r="EQ90" s="112"/>
      <c r="ER90" s="112"/>
      <c r="ES90" s="112"/>
      <c r="ET90" s="112"/>
      <c r="EU90" s="112"/>
      <c r="EV90" s="112"/>
      <c r="EW90" s="112"/>
      <c r="EX90" s="112"/>
      <c r="EY90" s="112"/>
      <c r="EZ90" s="112"/>
      <c r="FA90" s="112"/>
      <c r="FB90" s="112"/>
      <c r="FC90" s="112"/>
      <c r="FD90" s="112"/>
      <c r="FE90" s="112"/>
      <c r="FF90" s="112"/>
      <c r="FG90" s="112"/>
      <c r="FH90" s="112"/>
      <c r="FI90" s="112"/>
      <c r="FJ90" s="112"/>
      <c r="FK90" s="112"/>
      <c r="FL90" s="112"/>
      <c r="FM90" s="112"/>
      <c r="FN90" s="112"/>
      <c r="FO90" s="112"/>
      <c r="FP90" s="112"/>
      <c r="FQ90" s="112"/>
      <c r="FR90" s="112"/>
      <c r="FS90" s="112"/>
      <c r="FT90" s="112"/>
      <c r="FU90" s="112"/>
      <c r="FV90" s="112"/>
      <c r="FW90" s="112"/>
      <c r="FX90" s="112"/>
      <c r="FY90" s="112"/>
      <c r="FZ90" s="112"/>
      <c r="GA90" s="112"/>
      <c r="GB90" s="112"/>
      <c r="GC90" s="112"/>
      <c r="GD90" s="112"/>
      <c r="GE90" s="112"/>
      <c r="GF90" s="112"/>
      <c r="GG90" s="112"/>
      <c r="GH90" s="112"/>
      <c r="GI90" s="112"/>
      <c r="GJ90" s="112"/>
      <c r="GK90" s="112"/>
      <c r="GL90" s="112"/>
      <c r="GM90" s="112"/>
      <c r="GN90" s="112"/>
      <c r="GO90" s="112"/>
      <c r="GP90" s="112"/>
      <c r="GQ90" s="112"/>
      <c r="GR90" s="112"/>
      <c r="GS90" s="112"/>
      <c r="GT90" s="112"/>
      <c r="GU90" s="112"/>
      <c r="GV90" s="112"/>
      <c r="GW90" s="112"/>
      <c r="GX90" s="112"/>
      <c r="GY90" s="112"/>
      <c r="GZ90" s="112"/>
      <c r="HA90" s="112"/>
      <c r="HB90" s="112"/>
      <c r="HC90" s="112"/>
      <c r="HD90" s="112"/>
      <c r="HE90" s="112"/>
      <c r="HF90" s="112"/>
      <c r="HG90" s="112"/>
      <c r="HH90" s="112"/>
      <c r="HI90" s="112"/>
      <c r="HJ90" s="112"/>
      <c r="HK90" s="112"/>
      <c r="HL90" s="112"/>
      <c r="HM90" s="112"/>
      <c r="HN90" s="112"/>
      <c r="HO90" s="112"/>
      <c r="HP90" s="112"/>
      <c r="HQ90" s="112"/>
      <c r="HR90" s="112"/>
      <c r="HS90" s="112"/>
      <c r="HT90" s="112"/>
      <c r="HU90" s="112"/>
      <c r="HV90" s="112"/>
      <c r="HW90" s="112"/>
      <c r="HX90" s="112"/>
      <c r="HY90" s="112"/>
      <c r="HZ90" s="112"/>
      <c r="IA90" s="112"/>
      <c r="IB90" s="112"/>
      <c r="IC90" s="112"/>
      <c r="ID90" s="112"/>
      <c r="IE90" s="112"/>
      <c r="IF90" s="112"/>
      <c r="IG90" s="112"/>
      <c r="IH90" s="112"/>
      <c r="II90" s="112"/>
      <c r="IJ90" s="112"/>
      <c r="IK90" s="112"/>
      <c r="IL90" s="112"/>
      <c r="IM90" s="112"/>
      <c r="IN90" s="112"/>
      <c r="IO90" s="112"/>
      <c r="IP90" s="112"/>
      <c r="IQ90" s="112"/>
      <c r="IR90" s="112"/>
      <c r="IS90" s="112"/>
    </row>
    <row r="91" spans="1:253" ht="20.25">
      <c r="A91" s="113">
        <v>2021</v>
      </c>
      <c r="B91" s="122">
        <v>1.7</v>
      </c>
      <c r="C91" s="122"/>
      <c r="D91" s="122"/>
      <c r="E91" s="122"/>
      <c r="F91" s="124">
        <v>102.65109166666666</v>
      </c>
      <c r="G91" s="124">
        <v>106.7640025</v>
      </c>
      <c r="H91" s="124">
        <v>101.69696999999999</v>
      </c>
      <c r="I91" s="124">
        <v>99.470062499999997</v>
      </c>
      <c r="J91" s="124">
        <v>92.970581666666689</v>
      </c>
      <c r="K91" s="124">
        <v>100.51971416666667</v>
      </c>
      <c r="L91" s="124">
        <v>102.52859833333333</v>
      </c>
      <c r="M91" s="124">
        <v>101.29014416666668</v>
      </c>
      <c r="N91" s="124">
        <v>100.08564333333329</v>
      </c>
      <c r="O91" s="124">
        <v>103.77789333333334</v>
      </c>
      <c r="P91" s="124">
        <v>105.34768000000001</v>
      </c>
      <c r="Q91" s="124">
        <v>104.47100333333333</v>
      </c>
      <c r="R91" s="124">
        <v>110.46477333333333</v>
      </c>
      <c r="S91" s="117"/>
      <c r="T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  <c r="BP91" s="112"/>
      <c r="BQ91" s="112"/>
      <c r="BR91" s="112"/>
      <c r="BS91" s="112"/>
      <c r="BT91" s="112"/>
      <c r="BU91" s="112"/>
      <c r="BV91" s="112"/>
      <c r="BW91" s="112"/>
      <c r="BX91" s="112"/>
      <c r="BY91" s="112"/>
      <c r="BZ91" s="112"/>
      <c r="CA91" s="112"/>
      <c r="CB91" s="112"/>
      <c r="CC91" s="112"/>
      <c r="CD91" s="112"/>
      <c r="CE91" s="112"/>
      <c r="CF91" s="112"/>
      <c r="CG91" s="112"/>
      <c r="CH91" s="112"/>
      <c r="CI91" s="112"/>
      <c r="CJ91" s="112"/>
      <c r="CK91" s="112"/>
      <c r="CL91" s="112"/>
      <c r="CM91" s="112"/>
      <c r="CN91" s="112"/>
      <c r="CO91" s="112"/>
      <c r="CP91" s="112"/>
      <c r="CQ91" s="112"/>
      <c r="CR91" s="112"/>
      <c r="CS91" s="112"/>
      <c r="CT91" s="112"/>
      <c r="CU91" s="112"/>
      <c r="CV91" s="112"/>
      <c r="CW91" s="112"/>
      <c r="CX91" s="112"/>
      <c r="CY91" s="112"/>
      <c r="CZ91" s="112"/>
      <c r="DA91" s="112"/>
      <c r="DB91" s="112"/>
      <c r="DC91" s="112"/>
      <c r="DD91" s="112"/>
      <c r="DE91" s="112"/>
      <c r="DF91" s="112"/>
      <c r="DG91" s="112"/>
      <c r="DH91" s="112"/>
      <c r="DI91" s="112"/>
      <c r="DJ91" s="112"/>
      <c r="DK91" s="112"/>
      <c r="DL91" s="112"/>
      <c r="DM91" s="112"/>
      <c r="DN91" s="112"/>
      <c r="DO91" s="112"/>
      <c r="DP91" s="112"/>
      <c r="DQ91" s="112"/>
      <c r="DR91" s="112"/>
      <c r="DS91" s="112"/>
      <c r="DT91" s="112"/>
      <c r="DU91" s="112"/>
      <c r="DV91" s="112"/>
      <c r="DW91" s="112"/>
      <c r="DX91" s="112"/>
      <c r="DY91" s="112"/>
      <c r="DZ91" s="112"/>
      <c r="EA91" s="112"/>
      <c r="EB91" s="112"/>
      <c r="EC91" s="112"/>
      <c r="ED91" s="112"/>
      <c r="EE91" s="112"/>
      <c r="EF91" s="112"/>
      <c r="EG91" s="112"/>
      <c r="EH91" s="112"/>
      <c r="EI91" s="112"/>
      <c r="EJ91" s="112"/>
      <c r="EK91" s="112"/>
      <c r="EL91" s="112"/>
      <c r="EM91" s="112"/>
      <c r="EN91" s="112"/>
      <c r="EO91" s="112"/>
      <c r="EP91" s="112"/>
      <c r="EQ91" s="112"/>
      <c r="ER91" s="112"/>
      <c r="ES91" s="112"/>
      <c r="ET91" s="112"/>
      <c r="EU91" s="112"/>
      <c r="EV91" s="112"/>
      <c r="EW91" s="112"/>
      <c r="EX91" s="112"/>
      <c r="EY91" s="112"/>
      <c r="EZ91" s="112"/>
      <c r="FA91" s="112"/>
      <c r="FB91" s="112"/>
      <c r="FC91" s="112"/>
      <c r="FD91" s="112"/>
      <c r="FE91" s="112"/>
      <c r="FF91" s="112"/>
      <c r="FG91" s="112"/>
      <c r="FH91" s="112"/>
      <c r="FI91" s="112"/>
      <c r="FJ91" s="112"/>
      <c r="FK91" s="112"/>
      <c r="FL91" s="112"/>
      <c r="FM91" s="112"/>
      <c r="FN91" s="112"/>
      <c r="FO91" s="112"/>
      <c r="FP91" s="112"/>
      <c r="FQ91" s="112"/>
      <c r="FR91" s="112"/>
      <c r="FS91" s="112"/>
      <c r="FT91" s="112"/>
      <c r="FU91" s="112"/>
      <c r="FV91" s="112"/>
      <c r="FW91" s="112"/>
      <c r="FX91" s="112"/>
      <c r="FY91" s="112"/>
      <c r="FZ91" s="112"/>
      <c r="GA91" s="112"/>
      <c r="GB91" s="112"/>
      <c r="GC91" s="112"/>
      <c r="GD91" s="112"/>
      <c r="GE91" s="112"/>
      <c r="GF91" s="112"/>
      <c r="GG91" s="112"/>
      <c r="GH91" s="112"/>
      <c r="GI91" s="112"/>
      <c r="GJ91" s="112"/>
      <c r="GK91" s="112"/>
      <c r="GL91" s="112"/>
      <c r="GM91" s="112"/>
      <c r="GN91" s="112"/>
      <c r="GO91" s="112"/>
      <c r="GP91" s="112"/>
      <c r="GQ91" s="112"/>
      <c r="GR91" s="112"/>
      <c r="GS91" s="112"/>
      <c r="GT91" s="112"/>
      <c r="GU91" s="112"/>
      <c r="GV91" s="112"/>
      <c r="GW91" s="112"/>
      <c r="GX91" s="112"/>
      <c r="GY91" s="112"/>
      <c r="GZ91" s="112"/>
      <c r="HA91" s="112"/>
      <c r="HB91" s="112"/>
      <c r="HC91" s="112"/>
      <c r="HD91" s="112"/>
      <c r="HE91" s="112"/>
      <c r="HF91" s="112"/>
      <c r="HG91" s="112"/>
      <c r="HH91" s="112"/>
      <c r="HI91" s="112"/>
      <c r="HJ91" s="112"/>
      <c r="HK91" s="112"/>
      <c r="HL91" s="112"/>
      <c r="HM91" s="112"/>
      <c r="HN91" s="112"/>
      <c r="HO91" s="112"/>
      <c r="HP91" s="112"/>
      <c r="HQ91" s="112"/>
      <c r="HR91" s="112"/>
      <c r="HS91" s="112"/>
      <c r="HT91" s="112"/>
      <c r="HU91" s="112"/>
      <c r="HV91" s="112"/>
      <c r="HW91" s="112"/>
      <c r="HX91" s="112"/>
      <c r="HY91" s="112"/>
      <c r="HZ91" s="112"/>
      <c r="IA91" s="112"/>
      <c r="IB91" s="112"/>
      <c r="IC91" s="112"/>
      <c r="ID91" s="112"/>
      <c r="IE91" s="112"/>
      <c r="IF91" s="112"/>
      <c r="IG91" s="112"/>
      <c r="IH91" s="112"/>
      <c r="II91" s="112"/>
      <c r="IJ91" s="112"/>
      <c r="IK91" s="112"/>
      <c r="IL91" s="112"/>
      <c r="IM91" s="112"/>
      <c r="IN91" s="112"/>
      <c r="IO91" s="112"/>
      <c r="IP91" s="112"/>
      <c r="IQ91" s="112"/>
      <c r="IR91" s="112"/>
      <c r="IS91" s="112"/>
    </row>
    <row r="92" spans="1:253" ht="20.25" hidden="1">
      <c r="A92" s="113"/>
      <c r="B92" s="113"/>
      <c r="C92" s="127"/>
      <c r="D92" s="122"/>
      <c r="E92" s="122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17"/>
      <c r="T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112"/>
      <c r="CG92" s="112"/>
      <c r="CH92" s="112"/>
      <c r="CI92" s="112"/>
      <c r="CJ92" s="112"/>
      <c r="CK92" s="112"/>
      <c r="CL92" s="112"/>
      <c r="CM92" s="112"/>
      <c r="CN92" s="112"/>
      <c r="CO92" s="112"/>
      <c r="CP92" s="112"/>
      <c r="CQ92" s="112"/>
      <c r="CR92" s="112"/>
      <c r="CS92" s="112"/>
      <c r="CT92" s="112"/>
      <c r="CU92" s="112"/>
      <c r="CV92" s="112"/>
      <c r="CW92" s="112"/>
      <c r="CX92" s="112"/>
      <c r="CY92" s="112"/>
      <c r="CZ92" s="112"/>
      <c r="DA92" s="112"/>
      <c r="DB92" s="112"/>
      <c r="DC92" s="112"/>
      <c r="DD92" s="112"/>
      <c r="DE92" s="112"/>
      <c r="DF92" s="112"/>
      <c r="DG92" s="112"/>
      <c r="DH92" s="112"/>
      <c r="DI92" s="112"/>
      <c r="DJ92" s="112"/>
      <c r="DK92" s="112"/>
      <c r="DL92" s="112"/>
      <c r="DM92" s="112"/>
      <c r="DN92" s="112"/>
      <c r="DO92" s="112"/>
      <c r="DP92" s="112"/>
      <c r="DQ92" s="112"/>
      <c r="DR92" s="112"/>
      <c r="DS92" s="112"/>
      <c r="DT92" s="112"/>
      <c r="DU92" s="112"/>
      <c r="DV92" s="112"/>
      <c r="DW92" s="112"/>
      <c r="DX92" s="112"/>
      <c r="DY92" s="112"/>
      <c r="DZ92" s="112"/>
      <c r="EA92" s="112"/>
      <c r="EB92" s="112"/>
      <c r="EC92" s="112"/>
      <c r="ED92" s="112"/>
      <c r="EE92" s="112"/>
      <c r="EF92" s="112"/>
      <c r="EG92" s="112"/>
      <c r="EH92" s="112"/>
      <c r="EI92" s="112"/>
      <c r="EJ92" s="112"/>
      <c r="EK92" s="112"/>
      <c r="EL92" s="112"/>
      <c r="EM92" s="112"/>
      <c r="EN92" s="112"/>
      <c r="EO92" s="112"/>
      <c r="EP92" s="112"/>
      <c r="EQ92" s="112"/>
      <c r="ER92" s="112"/>
      <c r="ES92" s="112"/>
      <c r="ET92" s="112"/>
      <c r="EU92" s="112"/>
      <c r="EV92" s="112"/>
      <c r="EW92" s="112"/>
      <c r="EX92" s="112"/>
      <c r="EY92" s="112"/>
      <c r="EZ92" s="112"/>
      <c r="FA92" s="112"/>
      <c r="FB92" s="112"/>
      <c r="FC92" s="112"/>
      <c r="FD92" s="112"/>
      <c r="FE92" s="112"/>
      <c r="FF92" s="112"/>
      <c r="FG92" s="112"/>
      <c r="FH92" s="112"/>
      <c r="FI92" s="112"/>
      <c r="FJ92" s="112"/>
      <c r="FK92" s="112"/>
      <c r="FL92" s="112"/>
      <c r="FM92" s="112"/>
      <c r="FN92" s="112"/>
      <c r="FO92" s="112"/>
      <c r="FP92" s="112"/>
      <c r="FQ92" s="112"/>
      <c r="FR92" s="112"/>
      <c r="FS92" s="112"/>
      <c r="FT92" s="112"/>
      <c r="FU92" s="112"/>
      <c r="FV92" s="112"/>
      <c r="FW92" s="112"/>
      <c r="FX92" s="112"/>
      <c r="FY92" s="112"/>
      <c r="FZ92" s="112"/>
      <c r="GA92" s="112"/>
      <c r="GB92" s="112"/>
      <c r="GC92" s="112"/>
      <c r="GD92" s="112"/>
      <c r="GE92" s="112"/>
      <c r="GF92" s="112"/>
      <c r="GG92" s="112"/>
      <c r="GH92" s="112"/>
      <c r="GI92" s="112"/>
      <c r="GJ92" s="112"/>
      <c r="GK92" s="112"/>
      <c r="GL92" s="112"/>
      <c r="GM92" s="112"/>
      <c r="GN92" s="112"/>
      <c r="GO92" s="112"/>
      <c r="GP92" s="112"/>
      <c r="GQ92" s="112"/>
      <c r="GR92" s="112"/>
      <c r="GS92" s="112"/>
      <c r="GT92" s="112"/>
      <c r="GU92" s="112"/>
      <c r="GV92" s="112"/>
      <c r="GW92" s="112"/>
      <c r="GX92" s="112"/>
      <c r="GY92" s="112"/>
      <c r="GZ92" s="112"/>
      <c r="HA92" s="112"/>
      <c r="HB92" s="112"/>
      <c r="HC92" s="112"/>
      <c r="HD92" s="112"/>
      <c r="HE92" s="112"/>
      <c r="HF92" s="112"/>
      <c r="HG92" s="112"/>
      <c r="HH92" s="112"/>
      <c r="HI92" s="112"/>
      <c r="HJ92" s="112"/>
      <c r="HK92" s="112"/>
      <c r="HL92" s="112"/>
      <c r="HM92" s="112"/>
      <c r="HN92" s="112"/>
      <c r="HO92" s="112"/>
      <c r="HP92" s="112"/>
      <c r="HQ92" s="112"/>
      <c r="HR92" s="112"/>
      <c r="HS92" s="112"/>
      <c r="HT92" s="112"/>
      <c r="HU92" s="112"/>
      <c r="HV92" s="112"/>
      <c r="HW92" s="112"/>
      <c r="HX92" s="112"/>
      <c r="HY92" s="112"/>
      <c r="HZ92" s="112"/>
      <c r="IA92" s="112"/>
      <c r="IB92" s="112"/>
      <c r="IC92" s="112"/>
      <c r="ID92" s="112"/>
      <c r="IE92" s="112"/>
      <c r="IF92" s="112"/>
      <c r="IG92" s="112"/>
      <c r="IH92" s="112"/>
      <c r="II92" s="112"/>
      <c r="IJ92" s="112"/>
      <c r="IK92" s="112"/>
      <c r="IL92" s="112"/>
      <c r="IM92" s="112"/>
      <c r="IN92" s="112"/>
      <c r="IO92" s="112"/>
      <c r="IP92" s="112"/>
      <c r="IQ92" s="112"/>
      <c r="IR92" s="112"/>
      <c r="IS92" s="112"/>
    </row>
    <row r="93" spans="1:253" ht="20.25" hidden="1">
      <c r="A93" s="113" t="s">
        <v>2004</v>
      </c>
      <c r="B93" s="113"/>
      <c r="C93" s="122">
        <v>1.8572</v>
      </c>
      <c r="D93" s="122">
        <v>0.46886</v>
      </c>
      <c r="E93" s="122">
        <v>1.8572</v>
      </c>
      <c r="F93" s="124">
        <v>101.85173</v>
      </c>
      <c r="G93" s="124">
        <v>106.62154</v>
      </c>
      <c r="H93" s="124">
        <v>100.74522</v>
      </c>
      <c r="I93" s="135">
        <v>91.70008</v>
      </c>
      <c r="J93" s="134">
        <v>93.017430000000004</v>
      </c>
      <c r="K93" s="135">
        <v>99.702539999999999</v>
      </c>
      <c r="L93" s="135">
        <v>102.36593000000001</v>
      </c>
      <c r="M93" s="135">
        <v>99.522369999999995</v>
      </c>
      <c r="N93" s="135">
        <v>100.70171999999999</v>
      </c>
      <c r="O93" s="135">
        <v>103.66549000000001</v>
      </c>
      <c r="P93" s="135">
        <v>105.34768</v>
      </c>
      <c r="Q93" s="135">
        <v>104.20877</v>
      </c>
      <c r="R93" s="135">
        <v>109.67624000000001</v>
      </c>
      <c r="S93" s="117"/>
      <c r="T93" s="112"/>
      <c r="U93" s="7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  <c r="CU93" s="112"/>
      <c r="CV93" s="112"/>
      <c r="CW93" s="112"/>
      <c r="CX93" s="112"/>
      <c r="CY93" s="112"/>
      <c r="CZ93" s="112"/>
      <c r="DA93" s="112"/>
      <c r="DB93" s="112"/>
      <c r="DC93" s="112"/>
      <c r="DD93" s="112"/>
      <c r="DE93" s="112"/>
      <c r="DF93" s="112"/>
      <c r="DG93" s="112"/>
      <c r="DH93" s="112"/>
      <c r="DI93" s="112"/>
      <c r="DJ93" s="112"/>
      <c r="DK93" s="112"/>
      <c r="DL93" s="112"/>
      <c r="DM93" s="112"/>
      <c r="DN93" s="112"/>
      <c r="DO93" s="112"/>
      <c r="DP93" s="112"/>
      <c r="DQ93" s="112"/>
      <c r="DR93" s="112"/>
      <c r="DS93" s="112"/>
      <c r="DT93" s="112"/>
      <c r="DU93" s="112"/>
      <c r="DV93" s="112"/>
      <c r="DW93" s="112"/>
      <c r="DX93" s="112"/>
      <c r="DY93" s="112"/>
      <c r="DZ93" s="112"/>
      <c r="EA93" s="112"/>
      <c r="EB93" s="112"/>
      <c r="EC93" s="112"/>
      <c r="ED93" s="112"/>
      <c r="EE93" s="112"/>
      <c r="EF93" s="112"/>
      <c r="EG93" s="112"/>
      <c r="EH93" s="112"/>
      <c r="EI93" s="112"/>
      <c r="EJ93" s="112"/>
      <c r="EK93" s="112"/>
      <c r="EL93" s="112"/>
      <c r="EM93" s="112"/>
      <c r="EN93" s="112"/>
      <c r="EO93" s="112"/>
      <c r="EP93" s="112"/>
      <c r="EQ93" s="112"/>
      <c r="ER93" s="112"/>
      <c r="ES93" s="112"/>
      <c r="ET93" s="112"/>
      <c r="EU93" s="112"/>
      <c r="EV93" s="112"/>
      <c r="EW93" s="112"/>
      <c r="EX93" s="112"/>
      <c r="EY93" s="112"/>
      <c r="EZ93" s="112"/>
      <c r="FA93" s="112"/>
      <c r="FB93" s="112"/>
      <c r="FC93" s="112"/>
      <c r="FD93" s="112"/>
      <c r="FE93" s="112"/>
      <c r="FF93" s="112"/>
      <c r="FG93" s="112"/>
      <c r="FH93" s="112"/>
      <c r="FI93" s="112"/>
      <c r="FJ93" s="112"/>
      <c r="FK93" s="112"/>
      <c r="FL93" s="112"/>
      <c r="FM93" s="112"/>
      <c r="FN93" s="112"/>
      <c r="FO93" s="112"/>
      <c r="FP93" s="112"/>
      <c r="FQ93" s="112"/>
      <c r="FR93" s="112"/>
      <c r="FS93" s="112"/>
      <c r="FT93" s="112"/>
      <c r="FU93" s="112"/>
      <c r="FV93" s="112"/>
      <c r="FW93" s="112"/>
      <c r="FX93" s="112"/>
      <c r="FY93" s="112"/>
      <c r="FZ93" s="112"/>
      <c r="GA93" s="112"/>
      <c r="GB93" s="112"/>
      <c r="GC93" s="112"/>
      <c r="GD93" s="112"/>
      <c r="GE93" s="112"/>
      <c r="GF93" s="112"/>
      <c r="GG93" s="112"/>
      <c r="GH93" s="112"/>
      <c r="GI93" s="112"/>
      <c r="GJ93" s="112"/>
      <c r="GK93" s="112"/>
      <c r="GL93" s="112"/>
      <c r="GM93" s="112"/>
      <c r="GN93" s="112"/>
      <c r="GO93" s="112"/>
      <c r="GP93" s="112"/>
      <c r="GQ93" s="112"/>
      <c r="GR93" s="112"/>
      <c r="GS93" s="112"/>
      <c r="GT93" s="112"/>
      <c r="GU93" s="112"/>
      <c r="GV93" s="112"/>
      <c r="GW93" s="112"/>
      <c r="GX93" s="112"/>
      <c r="GY93" s="112"/>
      <c r="GZ93" s="112"/>
      <c r="HA93" s="112"/>
      <c r="HB93" s="112"/>
      <c r="HC93" s="112"/>
      <c r="HD93" s="112"/>
      <c r="HE93" s="112"/>
      <c r="HF93" s="112"/>
      <c r="HG93" s="112"/>
      <c r="HH93" s="112"/>
      <c r="HI93" s="112"/>
      <c r="HJ93" s="112"/>
      <c r="HK93" s="112"/>
      <c r="HL93" s="112"/>
      <c r="HM93" s="112"/>
      <c r="HN93" s="112"/>
      <c r="HO93" s="112"/>
      <c r="HP93" s="112"/>
      <c r="HQ93" s="112"/>
      <c r="HR93" s="112"/>
      <c r="HS93" s="112"/>
      <c r="HT93" s="112"/>
      <c r="HU93" s="112"/>
      <c r="HV93" s="112"/>
      <c r="HW93" s="112"/>
      <c r="HX93" s="112"/>
      <c r="HY93" s="112"/>
      <c r="HZ93" s="112"/>
      <c r="IA93" s="112"/>
      <c r="IB93" s="112"/>
      <c r="IC93" s="112"/>
      <c r="ID93" s="112"/>
      <c r="IE93" s="112"/>
      <c r="IF93" s="112"/>
      <c r="IG93" s="112"/>
      <c r="IH93" s="112"/>
      <c r="II93" s="112"/>
      <c r="IJ93" s="112"/>
      <c r="IK93" s="112"/>
      <c r="IL93" s="112"/>
      <c r="IM93" s="112"/>
      <c r="IN93" s="112"/>
      <c r="IO93" s="112"/>
      <c r="IP93" s="112"/>
      <c r="IQ93" s="112"/>
      <c r="IR93" s="112"/>
      <c r="IS93" s="112"/>
    </row>
    <row r="94" spans="1:253" ht="20.25" hidden="1">
      <c r="A94" s="113"/>
      <c r="B94" s="113"/>
      <c r="C94" s="122"/>
      <c r="D94" s="122"/>
      <c r="E94" s="122"/>
      <c r="F94" s="124"/>
      <c r="G94" s="124"/>
      <c r="H94" s="124"/>
      <c r="I94" s="135"/>
      <c r="J94" s="134"/>
      <c r="K94" s="135"/>
      <c r="L94" s="135"/>
      <c r="M94" s="135"/>
      <c r="N94" s="135"/>
      <c r="O94" s="135"/>
      <c r="P94" s="135"/>
      <c r="Q94" s="135"/>
      <c r="R94" s="135"/>
      <c r="S94" s="117"/>
      <c r="T94" s="112"/>
      <c r="U94" s="7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2"/>
      <c r="CE94" s="112"/>
      <c r="CF94" s="112"/>
      <c r="CG94" s="112"/>
      <c r="CH94" s="112"/>
      <c r="CI94" s="112"/>
      <c r="CJ94" s="112"/>
      <c r="CK94" s="112"/>
      <c r="CL94" s="112"/>
      <c r="CM94" s="112"/>
      <c r="CN94" s="112"/>
      <c r="CO94" s="112"/>
      <c r="CP94" s="112"/>
      <c r="CQ94" s="112"/>
      <c r="CR94" s="112"/>
      <c r="CS94" s="112"/>
      <c r="CT94" s="112"/>
      <c r="CU94" s="112"/>
      <c r="CV94" s="112"/>
      <c r="CW94" s="112"/>
      <c r="CX94" s="112"/>
      <c r="CY94" s="112"/>
      <c r="CZ94" s="112"/>
      <c r="DA94" s="112"/>
      <c r="DB94" s="112"/>
      <c r="DC94" s="112"/>
      <c r="DD94" s="112"/>
      <c r="DE94" s="112"/>
      <c r="DF94" s="112"/>
      <c r="DG94" s="112"/>
      <c r="DH94" s="112"/>
      <c r="DI94" s="112"/>
      <c r="DJ94" s="112"/>
      <c r="DK94" s="112"/>
      <c r="DL94" s="112"/>
      <c r="DM94" s="112"/>
      <c r="DN94" s="112"/>
      <c r="DO94" s="112"/>
      <c r="DP94" s="112"/>
      <c r="DQ94" s="112"/>
      <c r="DR94" s="112"/>
      <c r="DS94" s="112"/>
      <c r="DT94" s="112"/>
      <c r="DU94" s="112"/>
      <c r="DV94" s="112"/>
      <c r="DW94" s="112"/>
      <c r="DX94" s="112"/>
      <c r="DY94" s="112"/>
      <c r="DZ94" s="112"/>
      <c r="EA94" s="112"/>
      <c r="EB94" s="112"/>
      <c r="EC94" s="112"/>
      <c r="ED94" s="112"/>
      <c r="EE94" s="112"/>
      <c r="EF94" s="112"/>
      <c r="EG94" s="112"/>
      <c r="EH94" s="112"/>
      <c r="EI94" s="112"/>
      <c r="EJ94" s="112"/>
      <c r="EK94" s="112"/>
      <c r="EL94" s="112"/>
      <c r="EM94" s="112"/>
      <c r="EN94" s="112"/>
      <c r="EO94" s="112"/>
      <c r="EP94" s="112"/>
      <c r="EQ94" s="112"/>
      <c r="ER94" s="112"/>
      <c r="ES94" s="112"/>
      <c r="ET94" s="112"/>
      <c r="EU94" s="112"/>
      <c r="EV94" s="112"/>
      <c r="EW94" s="112"/>
      <c r="EX94" s="112"/>
      <c r="EY94" s="112"/>
      <c r="EZ94" s="112"/>
      <c r="FA94" s="112"/>
      <c r="FB94" s="112"/>
      <c r="FC94" s="112"/>
      <c r="FD94" s="112"/>
      <c r="FE94" s="112"/>
      <c r="FF94" s="112"/>
      <c r="FG94" s="112"/>
      <c r="FH94" s="112"/>
      <c r="FI94" s="112"/>
      <c r="FJ94" s="112"/>
      <c r="FK94" s="112"/>
      <c r="FL94" s="112"/>
      <c r="FM94" s="112"/>
      <c r="FN94" s="112"/>
      <c r="FO94" s="112"/>
      <c r="FP94" s="112"/>
      <c r="FQ94" s="112"/>
      <c r="FR94" s="112"/>
      <c r="FS94" s="112"/>
      <c r="FT94" s="112"/>
      <c r="FU94" s="112"/>
      <c r="FV94" s="112"/>
      <c r="FW94" s="112"/>
      <c r="FX94" s="112"/>
      <c r="FY94" s="112"/>
      <c r="FZ94" s="112"/>
      <c r="GA94" s="112"/>
      <c r="GB94" s="112"/>
      <c r="GC94" s="112"/>
      <c r="GD94" s="112"/>
      <c r="GE94" s="112"/>
      <c r="GF94" s="112"/>
      <c r="GG94" s="112"/>
      <c r="GH94" s="112"/>
      <c r="GI94" s="112"/>
      <c r="GJ94" s="112"/>
      <c r="GK94" s="112"/>
      <c r="GL94" s="112"/>
      <c r="GM94" s="112"/>
      <c r="GN94" s="112"/>
      <c r="GO94" s="112"/>
      <c r="GP94" s="112"/>
      <c r="GQ94" s="112"/>
      <c r="GR94" s="112"/>
      <c r="GS94" s="112"/>
      <c r="GT94" s="112"/>
      <c r="GU94" s="112"/>
      <c r="GV94" s="112"/>
      <c r="GW94" s="112"/>
      <c r="GX94" s="112"/>
      <c r="GY94" s="112"/>
      <c r="GZ94" s="112"/>
      <c r="HA94" s="112"/>
      <c r="HB94" s="112"/>
      <c r="HC94" s="112"/>
      <c r="HD94" s="112"/>
      <c r="HE94" s="112"/>
      <c r="HF94" s="112"/>
      <c r="HG94" s="112"/>
      <c r="HH94" s="112"/>
      <c r="HI94" s="112"/>
      <c r="HJ94" s="112"/>
      <c r="HK94" s="112"/>
      <c r="HL94" s="112"/>
      <c r="HM94" s="112"/>
      <c r="HN94" s="112"/>
      <c r="HO94" s="112"/>
      <c r="HP94" s="112"/>
      <c r="HQ94" s="112"/>
      <c r="HR94" s="112"/>
      <c r="HS94" s="112"/>
      <c r="HT94" s="112"/>
      <c r="HU94" s="112"/>
      <c r="HV94" s="112"/>
      <c r="HW94" s="112"/>
      <c r="HX94" s="112"/>
      <c r="HY94" s="112"/>
      <c r="HZ94" s="112"/>
      <c r="IA94" s="112"/>
      <c r="IB94" s="112"/>
      <c r="IC94" s="112"/>
      <c r="ID94" s="112"/>
      <c r="IE94" s="112"/>
      <c r="IF94" s="112"/>
      <c r="IG94" s="112"/>
      <c r="IH94" s="112"/>
      <c r="II94" s="112"/>
      <c r="IJ94" s="112"/>
      <c r="IK94" s="112"/>
      <c r="IL94" s="112"/>
      <c r="IM94" s="112"/>
      <c r="IN94" s="112"/>
      <c r="IO94" s="112"/>
      <c r="IP94" s="112"/>
      <c r="IQ94" s="112"/>
      <c r="IR94" s="112"/>
      <c r="IS94" s="112"/>
    </row>
    <row r="95" spans="1:253" ht="20.25" hidden="1">
      <c r="A95" s="113" t="s">
        <v>2005</v>
      </c>
      <c r="B95" s="113"/>
      <c r="C95" s="122">
        <v>1.7910999999999999</v>
      </c>
      <c r="D95" s="122">
        <v>0.46544000000000002</v>
      </c>
      <c r="E95" s="122">
        <v>1.8240632563619519</v>
      </c>
      <c r="F95" s="124">
        <v>102.32579</v>
      </c>
      <c r="G95" s="124">
        <v>107.34345999999999</v>
      </c>
      <c r="H95" s="124">
        <v>101.16177999999999</v>
      </c>
      <c r="I95" s="124">
        <v>93.462130000000002</v>
      </c>
      <c r="J95" s="124">
        <v>93.022229999999993</v>
      </c>
      <c r="K95" s="124">
        <v>99.840559999999996</v>
      </c>
      <c r="L95" s="124">
        <v>102.37473</v>
      </c>
      <c r="M95" s="124">
        <v>100.53377999999999</v>
      </c>
      <c r="N95" s="124">
        <v>100.70171999999999</v>
      </c>
      <c r="O95" s="124">
        <v>103.80883</v>
      </c>
      <c r="P95" s="124">
        <v>105.34768</v>
      </c>
      <c r="Q95" s="124">
        <v>104.63651</v>
      </c>
      <c r="R95" s="124">
        <v>109.71801000000001</v>
      </c>
      <c r="S95" s="117"/>
      <c r="T95" s="112"/>
      <c r="U95" s="7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  <c r="CU95" s="112"/>
      <c r="CV95" s="112"/>
      <c r="CW95" s="112"/>
      <c r="CX95" s="112"/>
      <c r="CY95" s="112"/>
      <c r="CZ95" s="112"/>
      <c r="DA95" s="112"/>
      <c r="DB95" s="112"/>
      <c r="DC95" s="112"/>
      <c r="DD95" s="112"/>
      <c r="DE95" s="112"/>
      <c r="DF95" s="112"/>
      <c r="DG95" s="112"/>
      <c r="DH95" s="112"/>
      <c r="DI95" s="112"/>
      <c r="DJ95" s="112"/>
      <c r="DK95" s="112"/>
      <c r="DL95" s="112"/>
      <c r="DM95" s="112"/>
      <c r="DN95" s="112"/>
      <c r="DO95" s="112"/>
      <c r="DP95" s="112"/>
      <c r="DQ95" s="112"/>
      <c r="DR95" s="112"/>
      <c r="DS95" s="112"/>
      <c r="DT95" s="112"/>
      <c r="DU95" s="112"/>
      <c r="DV95" s="112"/>
      <c r="DW95" s="112"/>
      <c r="DX95" s="112"/>
      <c r="DY95" s="112"/>
      <c r="DZ95" s="112"/>
      <c r="EA95" s="112"/>
      <c r="EB95" s="112"/>
      <c r="EC95" s="112"/>
      <c r="ED95" s="112"/>
      <c r="EE95" s="112"/>
      <c r="EF95" s="112"/>
      <c r="EG95" s="112"/>
      <c r="EH95" s="112"/>
      <c r="EI95" s="112"/>
      <c r="EJ95" s="112"/>
      <c r="EK95" s="112"/>
      <c r="EL95" s="112"/>
      <c r="EM95" s="112"/>
      <c r="EN95" s="112"/>
      <c r="EO95" s="112"/>
      <c r="EP95" s="112"/>
      <c r="EQ95" s="112"/>
      <c r="ER95" s="112"/>
      <c r="ES95" s="112"/>
      <c r="ET95" s="112"/>
      <c r="EU95" s="112"/>
      <c r="EV95" s="112"/>
      <c r="EW95" s="112"/>
      <c r="EX95" s="112"/>
      <c r="EY95" s="112"/>
      <c r="EZ95" s="112"/>
      <c r="FA95" s="112"/>
      <c r="FB95" s="112"/>
      <c r="FC95" s="112"/>
      <c r="FD95" s="112"/>
      <c r="FE95" s="112"/>
      <c r="FF95" s="112"/>
      <c r="FG95" s="112"/>
      <c r="FH95" s="112"/>
      <c r="FI95" s="112"/>
      <c r="FJ95" s="112"/>
      <c r="FK95" s="112"/>
      <c r="FL95" s="112"/>
      <c r="FM95" s="112"/>
      <c r="FN95" s="112"/>
      <c r="FO95" s="112"/>
      <c r="FP95" s="112"/>
      <c r="FQ95" s="112"/>
      <c r="FR95" s="112"/>
      <c r="FS95" s="112"/>
      <c r="FT95" s="112"/>
      <c r="FU95" s="112"/>
      <c r="FV95" s="112"/>
      <c r="FW95" s="112"/>
      <c r="FX95" s="112"/>
      <c r="FY95" s="112"/>
      <c r="FZ95" s="112"/>
      <c r="GA95" s="112"/>
      <c r="GB95" s="112"/>
      <c r="GC95" s="112"/>
      <c r="GD95" s="112"/>
      <c r="GE95" s="112"/>
      <c r="GF95" s="112"/>
      <c r="GG95" s="112"/>
      <c r="GH95" s="112"/>
      <c r="GI95" s="112"/>
      <c r="GJ95" s="112"/>
      <c r="GK95" s="112"/>
      <c r="GL95" s="112"/>
      <c r="GM95" s="112"/>
      <c r="GN95" s="112"/>
      <c r="GO95" s="112"/>
      <c r="GP95" s="112"/>
      <c r="GQ95" s="112"/>
      <c r="GR95" s="112"/>
      <c r="GS95" s="112"/>
      <c r="GT95" s="112"/>
      <c r="GU95" s="112"/>
      <c r="GV95" s="112"/>
      <c r="GW95" s="112"/>
      <c r="GX95" s="112"/>
      <c r="GY95" s="112"/>
      <c r="GZ95" s="112"/>
      <c r="HA95" s="112"/>
      <c r="HB95" s="112"/>
      <c r="HC95" s="112"/>
      <c r="HD95" s="112"/>
      <c r="HE95" s="112"/>
      <c r="HF95" s="112"/>
      <c r="HG95" s="112"/>
      <c r="HH95" s="112"/>
      <c r="HI95" s="112"/>
      <c r="HJ95" s="112"/>
      <c r="HK95" s="112"/>
      <c r="HL95" s="112"/>
      <c r="HM95" s="112"/>
      <c r="HN95" s="112"/>
      <c r="HO95" s="112"/>
      <c r="HP95" s="112"/>
      <c r="HQ95" s="112"/>
      <c r="HR95" s="112"/>
      <c r="HS95" s="112"/>
      <c r="HT95" s="112"/>
      <c r="HU95" s="112"/>
      <c r="HV95" s="112"/>
      <c r="HW95" s="112"/>
      <c r="HX95" s="112"/>
      <c r="HY95" s="112"/>
      <c r="HZ95" s="112"/>
      <c r="IA95" s="112"/>
      <c r="IB95" s="112"/>
      <c r="IC95" s="112"/>
      <c r="ID95" s="112"/>
      <c r="IE95" s="112"/>
      <c r="IF95" s="112"/>
      <c r="IG95" s="112"/>
      <c r="IH95" s="112"/>
      <c r="II95" s="112"/>
      <c r="IJ95" s="112"/>
      <c r="IK95" s="112"/>
      <c r="IL95" s="112"/>
      <c r="IM95" s="112"/>
      <c r="IN95" s="112"/>
      <c r="IO95" s="112"/>
      <c r="IP95" s="112"/>
      <c r="IQ95" s="112"/>
      <c r="IR95" s="112"/>
      <c r="IS95" s="112"/>
    </row>
    <row r="96" spans="1:253" ht="20.25" hidden="1">
      <c r="A96" s="113"/>
      <c r="B96" s="113"/>
      <c r="C96" s="122"/>
      <c r="D96" s="122"/>
      <c r="E96" s="122"/>
      <c r="F96" s="124"/>
      <c r="G96" s="124"/>
      <c r="H96" s="124"/>
      <c r="I96" s="124"/>
      <c r="J96" s="124"/>
      <c r="K96" s="124"/>
      <c r="L96" s="125"/>
      <c r="M96" s="124"/>
      <c r="N96" s="124"/>
      <c r="O96" s="124"/>
      <c r="P96" s="124"/>
      <c r="Q96" s="124"/>
      <c r="R96" s="124"/>
      <c r="S96" s="117"/>
      <c r="T96" s="112"/>
      <c r="U96" s="7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Y96" s="112"/>
      <c r="CZ96" s="112"/>
      <c r="DA96" s="112"/>
      <c r="DB96" s="112"/>
      <c r="DC96" s="112"/>
      <c r="DD96" s="112"/>
      <c r="DE96" s="112"/>
      <c r="DF96" s="112"/>
      <c r="DG96" s="112"/>
      <c r="DH96" s="112"/>
      <c r="DI96" s="112"/>
      <c r="DJ96" s="112"/>
      <c r="DK96" s="112"/>
      <c r="DL96" s="112"/>
      <c r="DM96" s="112"/>
      <c r="DN96" s="112"/>
      <c r="DO96" s="112"/>
      <c r="DP96" s="112"/>
      <c r="DQ96" s="112"/>
      <c r="DR96" s="112"/>
      <c r="DS96" s="112"/>
      <c r="DT96" s="112"/>
      <c r="DU96" s="112"/>
      <c r="DV96" s="112"/>
      <c r="DW96" s="112"/>
      <c r="DX96" s="112"/>
      <c r="DY96" s="112"/>
      <c r="DZ96" s="112"/>
      <c r="EA96" s="112"/>
      <c r="EB96" s="112"/>
      <c r="EC96" s="112"/>
      <c r="ED96" s="112"/>
      <c r="EE96" s="112"/>
      <c r="EF96" s="112"/>
      <c r="EG96" s="112"/>
      <c r="EH96" s="112"/>
      <c r="EI96" s="112"/>
      <c r="EJ96" s="112"/>
      <c r="EK96" s="112"/>
      <c r="EL96" s="112"/>
      <c r="EM96" s="112"/>
      <c r="EN96" s="112"/>
      <c r="EO96" s="112"/>
      <c r="EP96" s="112"/>
      <c r="EQ96" s="112"/>
      <c r="ER96" s="112"/>
      <c r="ES96" s="112"/>
      <c r="ET96" s="112"/>
      <c r="EU96" s="112"/>
      <c r="EV96" s="112"/>
      <c r="EW96" s="112"/>
      <c r="EX96" s="112"/>
      <c r="EY96" s="112"/>
      <c r="EZ96" s="112"/>
      <c r="FA96" s="112"/>
      <c r="FB96" s="112"/>
      <c r="FC96" s="112"/>
      <c r="FD96" s="112"/>
      <c r="FE96" s="112"/>
      <c r="FF96" s="112"/>
      <c r="FG96" s="112"/>
      <c r="FH96" s="112"/>
      <c r="FI96" s="112"/>
      <c r="FJ96" s="112"/>
      <c r="FK96" s="112"/>
      <c r="FL96" s="112"/>
      <c r="FM96" s="112"/>
      <c r="FN96" s="112"/>
      <c r="FO96" s="112"/>
      <c r="FP96" s="112"/>
      <c r="FQ96" s="112"/>
      <c r="FR96" s="112"/>
      <c r="FS96" s="112"/>
      <c r="FT96" s="112"/>
      <c r="FU96" s="112"/>
      <c r="FV96" s="112"/>
      <c r="FW96" s="112"/>
      <c r="FX96" s="112"/>
      <c r="FY96" s="112"/>
      <c r="FZ96" s="112"/>
      <c r="GA96" s="112"/>
      <c r="GB96" s="112"/>
      <c r="GC96" s="112"/>
      <c r="GD96" s="112"/>
      <c r="GE96" s="112"/>
      <c r="GF96" s="112"/>
      <c r="GG96" s="112"/>
      <c r="GH96" s="112"/>
      <c r="GI96" s="112"/>
      <c r="GJ96" s="112"/>
      <c r="GK96" s="112"/>
      <c r="GL96" s="112"/>
      <c r="GM96" s="112"/>
      <c r="GN96" s="112"/>
      <c r="GO96" s="112"/>
      <c r="GP96" s="112"/>
      <c r="GQ96" s="112"/>
      <c r="GR96" s="112"/>
      <c r="GS96" s="112"/>
      <c r="GT96" s="112"/>
      <c r="GU96" s="112"/>
      <c r="GV96" s="112"/>
      <c r="GW96" s="112"/>
      <c r="GX96" s="112"/>
      <c r="GY96" s="112"/>
      <c r="GZ96" s="112"/>
      <c r="HA96" s="112"/>
      <c r="HB96" s="112"/>
      <c r="HC96" s="112"/>
      <c r="HD96" s="112"/>
      <c r="HE96" s="112"/>
      <c r="HF96" s="112"/>
      <c r="HG96" s="112"/>
      <c r="HH96" s="112"/>
      <c r="HI96" s="112"/>
      <c r="HJ96" s="112"/>
      <c r="HK96" s="112"/>
      <c r="HL96" s="112"/>
      <c r="HM96" s="112"/>
      <c r="HN96" s="112"/>
      <c r="HO96" s="112"/>
      <c r="HP96" s="112"/>
      <c r="HQ96" s="112"/>
      <c r="HR96" s="112"/>
      <c r="HS96" s="112"/>
      <c r="HT96" s="112"/>
      <c r="HU96" s="112"/>
      <c r="HV96" s="112"/>
      <c r="HW96" s="112"/>
      <c r="HX96" s="112"/>
      <c r="HY96" s="112"/>
      <c r="HZ96" s="112"/>
      <c r="IA96" s="112"/>
      <c r="IB96" s="112"/>
      <c r="IC96" s="112"/>
      <c r="ID96" s="112"/>
      <c r="IE96" s="112"/>
      <c r="IF96" s="112"/>
      <c r="IG96" s="112"/>
      <c r="IH96" s="112"/>
      <c r="II96" s="112"/>
      <c r="IJ96" s="112"/>
      <c r="IK96" s="112"/>
      <c r="IL96" s="112"/>
      <c r="IM96" s="112"/>
      <c r="IN96" s="112"/>
      <c r="IO96" s="112"/>
      <c r="IP96" s="112"/>
      <c r="IQ96" s="112"/>
      <c r="IR96" s="112"/>
      <c r="IS96" s="112"/>
    </row>
    <row r="97" spans="1:253" ht="20.25" hidden="1">
      <c r="A97" s="113" t="s">
        <v>2006</v>
      </c>
      <c r="B97" s="113"/>
      <c r="C97" s="122">
        <v>1.8</v>
      </c>
      <c r="D97" s="122">
        <v>0.31479000000000001</v>
      </c>
      <c r="E97" s="122">
        <v>1.8160108805353348</v>
      </c>
      <c r="F97" s="124">
        <v>102.64790000000001</v>
      </c>
      <c r="G97" s="124">
        <v>107.17851</v>
      </c>
      <c r="H97" s="124">
        <v>101.59688</v>
      </c>
      <c r="I97" s="124">
        <v>100.10468</v>
      </c>
      <c r="J97" s="124">
        <v>93.022229999999993</v>
      </c>
      <c r="K97" s="124">
        <v>100.77197</v>
      </c>
      <c r="L97" s="125">
        <v>102.37473</v>
      </c>
      <c r="M97" s="124">
        <v>100.52672</v>
      </c>
      <c r="N97" s="124">
        <v>100.65765</v>
      </c>
      <c r="O97" s="124">
        <v>103.93053999999999</v>
      </c>
      <c r="P97" s="124">
        <v>105.34768</v>
      </c>
      <c r="Q97" s="124">
        <v>104.68179000000001</v>
      </c>
      <c r="R97" s="124">
        <v>109.86362</v>
      </c>
      <c r="S97" s="117"/>
      <c r="T97" s="112"/>
      <c r="U97" s="7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Y97" s="112"/>
      <c r="CZ97" s="112"/>
      <c r="DA97" s="112"/>
      <c r="DB97" s="112"/>
      <c r="DC97" s="112"/>
      <c r="DD97" s="112"/>
      <c r="DE97" s="112"/>
      <c r="DF97" s="112"/>
      <c r="DG97" s="112"/>
      <c r="DH97" s="112"/>
      <c r="DI97" s="112"/>
      <c r="DJ97" s="112"/>
      <c r="DK97" s="112"/>
      <c r="DL97" s="112"/>
      <c r="DM97" s="112"/>
      <c r="DN97" s="112"/>
      <c r="DO97" s="112"/>
      <c r="DP97" s="112"/>
      <c r="DQ97" s="112"/>
      <c r="DR97" s="112"/>
      <c r="DS97" s="112"/>
      <c r="DT97" s="112"/>
      <c r="DU97" s="112"/>
      <c r="DV97" s="112"/>
      <c r="DW97" s="112"/>
      <c r="DX97" s="112"/>
      <c r="DY97" s="112"/>
      <c r="DZ97" s="112"/>
      <c r="EA97" s="112"/>
      <c r="EB97" s="112"/>
      <c r="EC97" s="112"/>
      <c r="ED97" s="112"/>
      <c r="EE97" s="112"/>
      <c r="EF97" s="112"/>
      <c r="EG97" s="112"/>
      <c r="EH97" s="112"/>
      <c r="EI97" s="112"/>
      <c r="EJ97" s="112"/>
      <c r="EK97" s="112"/>
      <c r="EL97" s="112"/>
      <c r="EM97" s="112"/>
      <c r="EN97" s="112"/>
      <c r="EO97" s="112"/>
      <c r="EP97" s="112"/>
      <c r="EQ97" s="112"/>
      <c r="ER97" s="112"/>
      <c r="ES97" s="112"/>
      <c r="ET97" s="112"/>
      <c r="EU97" s="112"/>
      <c r="EV97" s="112"/>
      <c r="EW97" s="112"/>
      <c r="EX97" s="112"/>
      <c r="EY97" s="112"/>
      <c r="EZ97" s="112"/>
      <c r="FA97" s="112"/>
      <c r="FB97" s="112"/>
      <c r="FC97" s="112"/>
      <c r="FD97" s="112"/>
      <c r="FE97" s="112"/>
      <c r="FF97" s="112"/>
      <c r="FG97" s="112"/>
      <c r="FH97" s="112"/>
      <c r="FI97" s="112"/>
      <c r="FJ97" s="112"/>
      <c r="FK97" s="112"/>
      <c r="FL97" s="112"/>
      <c r="FM97" s="112"/>
      <c r="FN97" s="112"/>
      <c r="FO97" s="112"/>
      <c r="FP97" s="112"/>
      <c r="FQ97" s="112"/>
      <c r="FR97" s="112"/>
      <c r="FS97" s="112"/>
      <c r="FT97" s="112"/>
      <c r="FU97" s="112"/>
      <c r="FV97" s="112"/>
      <c r="FW97" s="112"/>
      <c r="FX97" s="112"/>
      <c r="FY97" s="112"/>
      <c r="FZ97" s="112"/>
      <c r="GA97" s="112"/>
      <c r="GB97" s="112"/>
      <c r="GC97" s="112"/>
      <c r="GD97" s="112"/>
      <c r="GE97" s="112"/>
      <c r="GF97" s="112"/>
      <c r="GG97" s="112"/>
      <c r="GH97" s="112"/>
      <c r="GI97" s="112"/>
      <c r="GJ97" s="112"/>
      <c r="GK97" s="112"/>
      <c r="GL97" s="112"/>
      <c r="GM97" s="112"/>
      <c r="GN97" s="112"/>
      <c r="GO97" s="112"/>
      <c r="GP97" s="112"/>
      <c r="GQ97" s="112"/>
      <c r="GR97" s="112"/>
      <c r="GS97" s="112"/>
      <c r="GT97" s="112"/>
      <c r="GU97" s="112"/>
      <c r="GV97" s="112"/>
      <c r="GW97" s="112"/>
      <c r="GX97" s="112"/>
      <c r="GY97" s="112"/>
      <c r="GZ97" s="112"/>
      <c r="HA97" s="112"/>
      <c r="HB97" s="112"/>
      <c r="HC97" s="112"/>
      <c r="HD97" s="112"/>
      <c r="HE97" s="112"/>
      <c r="HF97" s="112"/>
      <c r="HG97" s="112"/>
      <c r="HH97" s="112"/>
      <c r="HI97" s="112"/>
      <c r="HJ97" s="112"/>
      <c r="HK97" s="112"/>
      <c r="HL97" s="112"/>
      <c r="HM97" s="112"/>
      <c r="HN97" s="112"/>
      <c r="HO97" s="112"/>
      <c r="HP97" s="112"/>
      <c r="HQ97" s="112"/>
      <c r="HR97" s="112"/>
      <c r="HS97" s="112"/>
      <c r="HT97" s="112"/>
      <c r="HU97" s="112"/>
      <c r="HV97" s="112"/>
      <c r="HW97" s="112"/>
      <c r="HX97" s="112"/>
      <c r="HY97" s="112"/>
      <c r="HZ97" s="112"/>
      <c r="IA97" s="112"/>
      <c r="IB97" s="112"/>
      <c r="IC97" s="112"/>
      <c r="ID97" s="112"/>
      <c r="IE97" s="112"/>
      <c r="IF97" s="112"/>
      <c r="IG97" s="112"/>
      <c r="IH97" s="112"/>
      <c r="II97" s="112"/>
      <c r="IJ97" s="112"/>
      <c r="IK97" s="112"/>
      <c r="IL97" s="112"/>
      <c r="IM97" s="112"/>
      <c r="IN97" s="112"/>
      <c r="IO97" s="112"/>
      <c r="IP97" s="112"/>
      <c r="IQ97" s="112"/>
      <c r="IR97" s="112"/>
      <c r="IS97" s="112"/>
    </row>
    <row r="98" spans="1:253" ht="20.25" hidden="1">
      <c r="A98" s="113"/>
      <c r="B98" s="113"/>
      <c r="C98" s="122"/>
      <c r="D98" s="122"/>
      <c r="E98" s="122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17"/>
      <c r="T98" s="112"/>
      <c r="U98" s="7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  <c r="BX98" s="112"/>
      <c r="BY98" s="112"/>
      <c r="BZ98" s="112"/>
      <c r="CA98" s="112"/>
      <c r="CB98" s="112"/>
      <c r="CC98" s="112"/>
      <c r="CD98" s="112"/>
      <c r="CE98" s="112"/>
      <c r="CF98" s="112"/>
      <c r="CG98" s="112"/>
      <c r="CH98" s="112"/>
      <c r="CI98" s="112"/>
      <c r="CJ98" s="112"/>
      <c r="CK98" s="112"/>
      <c r="CL98" s="112"/>
      <c r="CM98" s="112"/>
      <c r="CN98" s="112"/>
      <c r="CO98" s="112"/>
      <c r="CP98" s="112"/>
      <c r="CQ98" s="112"/>
      <c r="CR98" s="112"/>
      <c r="CS98" s="112"/>
      <c r="CT98" s="112"/>
      <c r="CU98" s="112"/>
      <c r="CV98" s="112"/>
      <c r="CW98" s="112"/>
      <c r="CX98" s="112"/>
      <c r="CY98" s="112"/>
      <c r="CZ98" s="112"/>
      <c r="DA98" s="112"/>
      <c r="DB98" s="112"/>
      <c r="DC98" s="112"/>
      <c r="DD98" s="112"/>
      <c r="DE98" s="112"/>
      <c r="DF98" s="112"/>
      <c r="DG98" s="112"/>
      <c r="DH98" s="112"/>
      <c r="DI98" s="112"/>
      <c r="DJ98" s="112"/>
      <c r="DK98" s="112"/>
      <c r="DL98" s="112"/>
      <c r="DM98" s="112"/>
      <c r="DN98" s="112"/>
      <c r="DO98" s="112"/>
      <c r="DP98" s="112"/>
      <c r="DQ98" s="112"/>
      <c r="DR98" s="112"/>
      <c r="DS98" s="112"/>
      <c r="DT98" s="112"/>
      <c r="DU98" s="112"/>
      <c r="DV98" s="112"/>
      <c r="DW98" s="112"/>
      <c r="DX98" s="112"/>
      <c r="DY98" s="112"/>
      <c r="DZ98" s="112"/>
      <c r="EA98" s="112"/>
      <c r="EB98" s="112"/>
      <c r="EC98" s="112"/>
      <c r="ED98" s="112"/>
      <c r="EE98" s="112"/>
      <c r="EF98" s="112"/>
      <c r="EG98" s="112"/>
      <c r="EH98" s="112"/>
      <c r="EI98" s="112"/>
      <c r="EJ98" s="112"/>
      <c r="EK98" s="112"/>
      <c r="EL98" s="112"/>
      <c r="EM98" s="112"/>
      <c r="EN98" s="112"/>
      <c r="EO98" s="112"/>
      <c r="EP98" s="112"/>
      <c r="EQ98" s="112"/>
      <c r="ER98" s="112"/>
      <c r="ES98" s="112"/>
      <c r="ET98" s="112"/>
      <c r="EU98" s="112"/>
      <c r="EV98" s="112"/>
      <c r="EW98" s="112"/>
      <c r="EX98" s="112"/>
      <c r="EY98" s="112"/>
      <c r="EZ98" s="112"/>
      <c r="FA98" s="112"/>
      <c r="FB98" s="112"/>
      <c r="FC98" s="112"/>
      <c r="FD98" s="112"/>
      <c r="FE98" s="112"/>
      <c r="FF98" s="112"/>
      <c r="FG98" s="112"/>
      <c r="FH98" s="112"/>
      <c r="FI98" s="112"/>
      <c r="FJ98" s="112"/>
      <c r="FK98" s="112"/>
      <c r="FL98" s="112"/>
      <c r="FM98" s="112"/>
      <c r="FN98" s="112"/>
      <c r="FO98" s="112"/>
      <c r="FP98" s="112"/>
      <c r="FQ98" s="112"/>
      <c r="FR98" s="112"/>
      <c r="FS98" s="112"/>
      <c r="FT98" s="112"/>
      <c r="FU98" s="112"/>
      <c r="FV98" s="112"/>
      <c r="FW98" s="112"/>
      <c r="FX98" s="112"/>
      <c r="FY98" s="112"/>
      <c r="FZ98" s="112"/>
      <c r="GA98" s="112"/>
      <c r="GB98" s="112"/>
      <c r="GC98" s="112"/>
      <c r="GD98" s="112"/>
      <c r="GE98" s="112"/>
      <c r="GF98" s="112"/>
      <c r="GG98" s="112"/>
      <c r="GH98" s="112"/>
      <c r="GI98" s="112"/>
      <c r="GJ98" s="112"/>
      <c r="GK98" s="112"/>
      <c r="GL98" s="112"/>
      <c r="GM98" s="112"/>
      <c r="GN98" s="112"/>
      <c r="GO98" s="112"/>
      <c r="GP98" s="112"/>
      <c r="GQ98" s="112"/>
      <c r="GR98" s="112"/>
      <c r="GS98" s="112"/>
      <c r="GT98" s="112"/>
      <c r="GU98" s="112"/>
      <c r="GV98" s="112"/>
      <c r="GW98" s="112"/>
      <c r="GX98" s="112"/>
      <c r="GY98" s="112"/>
      <c r="GZ98" s="112"/>
      <c r="HA98" s="112"/>
      <c r="HB98" s="112"/>
      <c r="HC98" s="112"/>
      <c r="HD98" s="112"/>
      <c r="HE98" s="112"/>
      <c r="HF98" s="112"/>
      <c r="HG98" s="112"/>
      <c r="HH98" s="112"/>
      <c r="HI98" s="112"/>
      <c r="HJ98" s="112"/>
      <c r="HK98" s="112"/>
      <c r="HL98" s="112"/>
      <c r="HM98" s="112"/>
      <c r="HN98" s="112"/>
      <c r="HO98" s="112"/>
      <c r="HP98" s="112"/>
      <c r="HQ98" s="112"/>
      <c r="HR98" s="112"/>
      <c r="HS98" s="112"/>
      <c r="HT98" s="112"/>
      <c r="HU98" s="112"/>
      <c r="HV98" s="112"/>
      <c r="HW98" s="112"/>
      <c r="HX98" s="112"/>
      <c r="HY98" s="112"/>
      <c r="HZ98" s="112"/>
      <c r="IA98" s="112"/>
      <c r="IB98" s="112"/>
      <c r="IC98" s="112"/>
      <c r="ID98" s="112"/>
      <c r="IE98" s="112"/>
      <c r="IF98" s="112"/>
      <c r="IG98" s="112"/>
      <c r="IH98" s="112"/>
      <c r="II98" s="112"/>
      <c r="IJ98" s="112"/>
      <c r="IK98" s="112"/>
      <c r="IL98" s="112"/>
      <c r="IM98" s="112"/>
      <c r="IN98" s="112"/>
      <c r="IO98" s="112"/>
      <c r="IP98" s="112"/>
      <c r="IQ98" s="112"/>
      <c r="IR98" s="112"/>
      <c r="IS98" s="112"/>
    </row>
    <row r="99" spans="1:253" ht="20.25" hidden="1">
      <c r="A99" s="113" t="s">
        <v>2007</v>
      </c>
      <c r="B99" s="113"/>
      <c r="C99" s="122">
        <v>1.0862099999999999</v>
      </c>
      <c r="D99" s="122">
        <v>-0.46747</v>
      </c>
      <c r="E99" s="122">
        <v>1.632719678095973</v>
      </c>
      <c r="F99" s="124">
        <v>102.16804999999999</v>
      </c>
      <c r="G99" s="124">
        <v>106.22215</v>
      </c>
      <c r="H99" s="124">
        <v>101.22757</v>
      </c>
      <c r="I99" s="124">
        <v>93.419659999999993</v>
      </c>
      <c r="J99" s="124">
        <v>93.022229999999993</v>
      </c>
      <c r="K99" s="124">
        <v>99.72748</v>
      </c>
      <c r="L99" s="124">
        <v>102.73557</v>
      </c>
      <c r="M99" s="124">
        <v>101.19401999999999</v>
      </c>
      <c r="N99" s="124">
        <v>99.967590000000001</v>
      </c>
      <c r="O99" s="124">
        <v>103.68425000000001</v>
      </c>
      <c r="P99" s="124">
        <v>105.34768</v>
      </c>
      <c r="Q99" s="124">
        <v>104.30481</v>
      </c>
      <c r="R99" s="124">
        <v>109.94788</v>
      </c>
      <c r="S99" s="117"/>
      <c r="T99" s="112"/>
      <c r="U99" s="7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  <c r="CC99" s="112"/>
      <c r="CD99" s="112"/>
      <c r="CE99" s="112"/>
      <c r="CF99" s="112"/>
      <c r="CG99" s="112"/>
      <c r="CH99" s="112"/>
      <c r="CI99" s="112"/>
      <c r="CJ99" s="112"/>
      <c r="CK99" s="112"/>
      <c r="CL99" s="112"/>
      <c r="CM99" s="112"/>
      <c r="CN99" s="112"/>
      <c r="CO99" s="112"/>
      <c r="CP99" s="112"/>
      <c r="CQ99" s="112"/>
      <c r="CR99" s="112"/>
      <c r="CS99" s="112"/>
      <c r="CT99" s="112"/>
      <c r="CU99" s="112"/>
      <c r="CV99" s="112"/>
      <c r="CW99" s="112"/>
      <c r="CX99" s="112"/>
      <c r="CY99" s="112"/>
      <c r="CZ99" s="112"/>
      <c r="DA99" s="112"/>
      <c r="DB99" s="112"/>
      <c r="DC99" s="112"/>
      <c r="DD99" s="112"/>
      <c r="DE99" s="112"/>
      <c r="DF99" s="112"/>
      <c r="DG99" s="112"/>
      <c r="DH99" s="112"/>
      <c r="DI99" s="112"/>
      <c r="DJ99" s="112"/>
      <c r="DK99" s="112"/>
      <c r="DL99" s="112"/>
      <c r="DM99" s="112"/>
      <c r="DN99" s="112"/>
      <c r="DO99" s="112"/>
      <c r="DP99" s="112"/>
      <c r="DQ99" s="112"/>
      <c r="DR99" s="112"/>
      <c r="DS99" s="112"/>
      <c r="DT99" s="112"/>
      <c r="DU99" s="112"/>
      <c r="DV99" s="112"/>
      <c r="DW99" s="112"/>
      <c r="DX99" s="112"/>
      <c r="DY99" s="112"/>
      <c r="DZ99" s="112"/>
      <c r="EA99" s="112"/>
      <c r="EB99" s="112"/>
      <c r="EC99" s="112"/>
      <c r="ED99" s="112"/>
      <c r="EE99" s="112"/>
      <c r="EF99" s="112"/>
      <c r="EG99" s="112"/>
      <c r="EH99" s="112"/>
      <c r="EI99" s="112"/>
      <c r="EJ99" s="112"/>
      <c r="EK99" s="112"/>
      <c r="EL99" s="112"/>
      <c r="EM99" s="112"/>
      <c r="EN99" s="112"/>
      <c r="EO99" s="112"/>
      <c r="EP99" s="112"/>
      <c r="EQ99" s="112"/>
      <c r="ER99" s="112"/>
      <c r="ES99" s="112"/>
      <c r="ET99" s="112"/>
      <c r="EU99" s="112"/>
      <c r="EV99" s="112"/>
      <c r="EW99" s="112"/>
      <c r="EX99" s="112"/>
      <c r="EY99" s="112"/>
      <c r="EZ99" s="112"/>
      <c r="FA99" s="112"/>
      <c r="FB99" s="112"/>
      <c r="FC99" s="112"/>
      <c r="FD99" s="112"/>
      <c r="FE99" s="112"/>
      <c r="FF99" s="112"/>
      <c r="FG99" s="112"/>
      <c r="FH99" s="112"/>
      <c r="FI99" s="112"/>
      <c r="FJ99" s="112"/>
      <c r="FK99" s="112"/>
      <c r="FL99" s="112"/>
      <c r="FM99" s="112"/>
      <c r="FN99" s="112"/>
      <c r="FO99" s="112"/>
      <c r="FP99" s="112"/>
      <c r="FQ99" s="112"/>
      <c r="FR99" s="112"/>
      <c r="FS99" s="112"/>
      <c r="FT99" s="112"/>
      <c r="FU99" s="112"/>
      <c r="FV99" s="112"/>
      <c r="FW99" s="112"/>
      <c r="FX99" s="112"/>
      <c r="FY99" s="112"/>
      <c r="FZ99" s="112"/>
      <c r="GA99" s="112"/>
      <c r="GB99" s="112"/>
      <c r="GC99" s="112"/>
      <c r="GD99" s="112"/>
      <c r="GE99" s="112"/>
      <c r="GF99" s="112"/>
      <c r="GG99" s="112"/>
      <c r="GH99" s="112"/>
      <c r="GI99" s="112"/>
      <c r="GJ99" s="112"/>
      <c r="GK99" s="112"/>
      <c r="GL99" s="112"/>
      <c r="GM99" s="112"/>
      <c r="GN99" s="112"/>
      <c r="GO99" s="112"/>
      <c r="GP99" s="112"/>
      <c r="GQ99" s="112"/>
      <c r="GR99" s="112"/>
      <c r="GS99" s="112"/>
      <c r="GT99" s="112"/>
      <c r="GU99" s="112"/>
      <c r="GV99" s="112"/>
      <c r="GW99" s="112"/>
      <c r="GX99" s="112"/>
      <c r="GY99" s="112"/>
      <c r="GZ99" s="112"/>
      <c r="HA99" s="112"/>
      <c r="HB99" s="112"/>
      <c r="HC99" s="112"/>
      <c r="HD99" s="112"/>
      <c r="HE99" s="112"/>
      <c r="HF99" s="112"/>
      <c r="HG99" s="112"/>
      <c r="HH99" s="112"/>
      <c r="HI99" s="112"/>
      <c r="HJ99" s="112"/>
      <c r="HK99" s="112"/>
      <c r="HL99" s="112"/>
      <c r="HM99" s="112"/>
      <c r="HN99" s="112"/>
      <c r="HO99" s="112"/>
      <c r="HP99" s="112"/>
      <c r="HQ99" s="112"/>
      <c r="HR99" s="112"/>
      <c r="HS99" s="112"/>
      <c r="HT99" s="112"/>
      <c r="HU99" s="112"/>
      <c r="HV99" s="112"/>
      <c r="HW99" s="112"/>
      <c r="HX99" s="112"/>
      <c r="HY99" s="112"/>
      <c r="HZ99" s="112"/>
      <c r="IA99" s="112"/>
      <c r="IB99" s="112"/>
      <c r="IC99" s="112"/>
      <c r="ID99" s="112"/>
      <c r="IE99" s="112"/>
      <c r="IF99" s="112"/>
      <c r="IG99" s="112"/>
      <c r="IH99" s="112"/>
      <c r="II99" s="112"/>
      <c r="IJ99" s="112"/>
      <c r="IK99" s="112"/>
      <c r="IL99" s="112"/>
      <c r="IM99" s="112"/>
      <c r="IN99" s="112"/>
      <c r="IO99" s="112"/>
      <c r="IP99" s="112"/>
      <c r="IQ99" s="112"/>
      <c r="IR99" s="112"/>
      <c r="IS99" s="112"/>
    </row>
    <row r="100" spans="1:253" ht="20.25" hidden="1">
      <c r="A100" s="113"/>
      <c r="B100" s="113"/>
      <c r="C100" s="122"/>
      <c r="D100" s="122"/>
      <c r="E100" s="122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17"/>
      <c r="T100" s="112"/>
      <c r="U100" s="7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  <c r="CU100" s="112"/>
      <c r="CV100" s="112"/>
      <c r="CW100" s="112"/>
      <c r="CX100" s="112"/>
      <c r="CY100" s="112"/>
      <c r="CZ100" s="112"/>
      <c r="DA100" s="112"/>
      <c r="DB100" s="112"/>
      <c r="DC100" s="112"/>
      <c r="DD100" s="112"/>
      <c r="DE100" s="112"/>
      <c r="DF100" s="112"/>
      <c r="DG100" s="112"/>
      <c r="DH100" s="112"/>
      <c r="DI100" s="112"/>
      <c r="DJ100" s="112"/>
      <c r="DK100" s="112"/>
      <c r="DL100" s="112"/>
      <c r="DM100" s="112"/>
      <c r="DN100" s="112"/>
      <c r="DO100" s="112"/>
      <c r="DP100" s="112"/>
      <c r="DQ100" s="112"/>
      <c r="DR100" s="112"/>
      <c r="DS100" s="112"/>
      <c r="DT100" s="112"/>
      <c r="DU100" s="112"/>
      <c r="DV100" s="112"/>
      <c r="DW100" s="112"/>
      <c r="DX100" s="112"/>
      <c r="DY100" s="112"/>
      <c r="DZ100" s="112"/>
      <c r="EA100" s="112"/>
      <c r="EB100" s="112"/>
      <c r="EC100" s="112"/>
      <c r="ED100" s="112"/>
      <c r="EE100" s="112"/>
      <c r="EF100" s="112"/>
      <c r="EG100" s="112"/>
      <c r="EH100" s="112"/>
      <c r="EI100" s="112"/>
      <c r="EJ100" s="112"/>
      <c r="EK100" s="112"/>
      <c r="EL100" s="112"/>
      <c r="EM100" s="112"/>
      <c r="EN100" s="112"/>
      <c r="EO100" s="112"/>
      <c r="EP100" s="112"/>
      <c r="EQ100" s="112"/>
      <c r="ER100" s="112"/>
      <c r="ES100" s="112"/>
      <c r="ET100" s="112"/>
      <c r="EU100" s="112"/>
      <c r="EV100" s="112"/>
      <c r="EW100" s="112"/>
      <c r="EX100" s="112"/>
      <c r="EY100" s="112"/>
      <c r="EZ100" s="112"/>
      <c r="FA100" s="112"/>
      <c r="FB100" s="112"/>
      <c r="FC100" s="112"/>
      <c r="FD100" s="112"/>
      <c r="FE100" s="112"/>
      <c r="FF100" s="112"/>
      <c r="FG100" s="112"/>
      <c r="FH100" s="112"/>
      <c r="FI100" s="112"/>
      <c r="FJ100" s="112"/>
      <c r="FK100" s="112"/>
      <c r="FL100" s="112"/>
      <c r="FM100" s="112"/>
      <c r="FN100" s="112"/>
      <c r="FO100" s="112"/>
      <c r="FP100" s="112"/>
      <c r="FQ100" s="112"/>
      <c r="FR100" s="112"/>
      <c r="FS100" s="112"/>
      <c r="FT100" s="112"/>
      <c r="FU100" s="112"/>
      <c r="FV100" s="112"/>
      <c r="FW100" s="112"/>
      <c r="FX100" s="112"/>
      <c r="FY100" s="112"/>
      <c r="FZ100" s="112"/>
      <c r="GA100" s="112"/>
      <c r="GB100" s="112"/>
      <c r="GC100" s="112"/>
      <c r="GD100" s="112"/>
      <c r="GE100" s="112"/>
      <c r="GF100" s="112"/>
      <c r="GG100" s="112"/>
      <c r="GH100" s="112"/>
      <c r="GI100" s="112"/>
      <c r="GJ100" s="112"/>
      <c r="GK100" s="112"/>
      <c r="GL100" s="112"/>
      <c r="GM100" s="112"/>
      <c r="GN100" s="112"/>
      <c r="GO100" s="112"/>
      <c r="GP100" s="112"/>
      <c r="GQ100" s="112"/>
      <c r="GR100" s="112"/>
      <c r="GS100" s="112"/>
      <c r="GT100" s="112"/>
      <c r="GU100" s="112"/>
      <c r="GV100" s="112"/>
      <c r="GW100" s="112"/>
      <c r="GX100" s="112"/>
      <c r="GY100" s="112"/>
      <c r="GZ100" s="112"/>
      <c r="HA100" s="112"/>
      <c r="HB100" s="112"/>
      <c r="HC100" s="112"/>
      <c r="HD100" s="112"/>
      <c r="HE100" s="112"/>
      <c r="HF100" s="112"/>
      <c r="HG100" s="112"/>
      <c r="HH100" s="112"/>
      <c r="HI100" s="112"/>
      <c r="HJ100" s="112"/>
      <c r="HK100" s="112"/>
      <c r="HL100" s="112"/>
      <c r="HM100" s="112"/>
      <c r="HN100" s="112"/>
      <c r="HO100" s="112"/>
      <c r="HP100" s="112"/>
      <c r="HQ100" s="112"/>
      <c r="HR100" s="112"/>
      <c r="HS100" s="112"/>
      <c r="HT100" s="112"/>
      <c r="HU100" s="112"/>
      <c r="HV100" s="112"/>
      <c r="HW100" s="112"/>
      <c r="HX100" s="112"/>
      <c r="HY100" s="112"/>
      <c r="HZ100" s="112"/>
      <c r="IA100" s="112"/>
      <c r="IB100" s="112"/>
      <c r="IC100" s="112"/>
      <c r="ID100" s="112"/>
      <c r="IE100" s="112"/>
      <c r="IF100" s="112"/>
      <c r="IG100" s="112"/>
      <c r="IH100" s="112"/>
      <c r="II100" s="112"/>
      <c r="IJ100" s="112"/>
      <c r="IK100" s="112"/>
      <c r="IL100" s="112"/>
      <c r="IM100" s="112"/>
      <c r="IN100" s="112"/>
      <c r="IO100" s="112"/>
      <c r="IP100" s="112"/>
      <c r="IQ100" s="112"/>
      <c r="IR100" s="112"/>
      <c r="IS100" s="112"/>
    </row>
    <row r="101" spans="1:253" ht="20.25" hidden="1">
      <c r="A101" s="113" t="s">
        <v>2008</v>
      </c>
      <c r="B101" s="113"/>
      <c r="C101" s="122">
        <v>1.10836</v>
      </c>
      <c r="D101" s="122">
        <v>-0.13103999999999999</v>
      </c>
      <c r="E101" s="122">
        <v>1.5275897334176669</v>
      </c>
      <c r="F101" s="124">
        <v>102.03416</v>
      </c>
      <c r="G101" s="124">
        <v>105.82141</v>
      </c>
      <c r="H101" s="124">
        <v>101.15559</v>
      </c>
      <c r="I101" s="124">
        <v>93.193619999999996</v>
      </c>
      <c r="J101" s="124">
        <v>93.022229999999993</v>
      </c>
      <c r="K101" s="124">
        <v>99.626019999999997</v>
      </c>
      <c r="L101" s="124">
        <v>102.37473</v>
      </c>
      <c r="M101" s="124">
        <v>100.88487000000001</v>
      </c>
      <c r="N101" s="124">
        <v>99.901979999999995</v>
      </c>
      <c r="O101" s="124">
        <v>103.61781999999999</v>
      </c>
      <c r="P101" s="124">
        <v>105.34768</v>
      </c>
      <c r="Q101" s="124">
        <v>104.53989</v>
      </c>
      <c r="R101" s="124">
        <v>110.01163</v>
      </c>
      <c r="S101" s="117"/>
      <c r="T101" s="112"/>
      <c r="U101" s="7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  <c r="CU101" s="112"/>
      <c r="CV101" s="112"/>
      <c r="CW101" s="112"/>
      <c r="CX101" s="112"/>
      <c r="CY101" s="112"/>
      <c r="CZ101" s="112"/>
      <c r="DA101" s="112"/>
      <c r="DB101" s="112"/>
      <c r="DC101" s="112"/>
      <c r="DD101" s="112"/>
      <c r="DE101" s="112"/>
      <c r="DF101" s="112"/>
      <c r="DG101" s="112"/>
      <c r="DH101" s="112"/>
      <c r="DI101" s="112"/>
      <c r="DJ101" s="112"/>
      <c r="DK101" s="112"/>
      <c r="DL101" s="112"/>
      <c r="DM101" s="112"/>
      <c r="DN101" s="112"/>
      <c r="DO101" s="112"/>
      <c r="DP101" s="112"/>
      <c r="DQ101" s="112"/>
      <c r="DR101" s="112"/>
      <c r="DS101" s="112"/>
      <c r="DT101" s="112"/>
      <c r="DU101" s="112"/>
      <c r="DV101" s="112"/>
      <c r="DW101" s="112"/>
      <c r="DX101" s="112"/>
      <c r="DY101" s="112"/>
      <c r="DZ101" s="112"/>
      <c r="EA101" s="112"/>
      <c r="EB101" s="112"/>
      <c r="EC101" s="112"/>
      <c r="ED101" s="112"/>
      <c r="EE101" s="112"/>
      <c r="EF101" s="112"/>
      <c r="EG101" s="112"/>
      <c r="EH101" s="112"/>
      <c r="EI101" s="112"/>
      <c r="EJ101" s="112"/>
      <c r="EK101" s="112"/>
      <c r="EL101" s="112"/>
      <c r="EM101" s="112"/>
      <c r="EN101" s="112"/>
      <c r="EO101" s="112"/>
      <c r="EP101" s="112"/>
      <c r="EQ101" s="112"/>
      <c r="ER101" s="112"/>
      <c r="ES101" s="112"/>
      <c r="ET101" s="112"/>
      <c r="EU101" s="112"/>
      <c r="EV101" s="112"/>
      <c r="EW101" s="112"/>
      <c r="EX101" s="112"/>
      <c r="EY101" s="112"/>
      <c r="EZ101" s="112"/>
      <c r="FA101" s="112"/>
      <c r="FB101" s="112"/>
      <c r="FC101" s="112"/>
      <c r="FD101" s="112"/>
      <c r="FE101" s="112"/>
      <c r="FF101" s="112"/>
      <c r="FG101" s="112"/>
      <c r="FH101" s="112"/>
      <c r="FI101" s="112"/>
      <c r="FJ101" s="112"/>
      <c r="FK101" s="112"/>
      <c r="FL101" s="112"/>
      <c r="FM101" s="112"/>
      <c r="FN101" s="112"/>
      <c r="FO101" s="112"/>
      <c r="FP101" s="112"/>
      <c r="FQ101" s="112"/>
      <c r="FR101" s="112"/>
      <c r="FS101" s="112"/>
      <c r="FT101" s="112"/>
      <c r="FU101" s="112"/>
      <c r="FV101" s="112"/>
      <c r="FW101" s="112"/>
      <c r="FX101" s="112"/>
      <c r="FY101" s="112"/>
      <c r="FZ101" s="112"/>
      <c r="GA101" s="112"/>
      <c r="GB101" s="112"/>
      <c r="GC101" s="112"/>
      <c r="GD101" s="112"/>
      <c r="GE101" s="112"/>
      <c r="GF101" s="112"/>
      <c r="GG101" s="112"/>
      <c r="GH101" s="112"/>
      <c r="GI101" s="112"/>
      <c r="GJ101" s="112"/>
      <c r="GK101" s="112"/>
      <c r="GL101" s="112"/>
      <c r="GM101" s="112"/>
      <c r="GN101" s="112"/>
      <c r="GO101" s="112"/>
      <c r="GP101" s="112"/>
      <c r="GQ101" s="112"/>
      <c r="GR101" s="112"/>
      <c r="GS101" s="112"/>
      <c r="GT101" s="112"/>
      <c r="GU101" s="112"/>
      <c r="GV101" s="112"/>
      <c r="GW101" s="112"/>
      <c r="GX101" s="112"/>
      <c r="GY101" s="112"/>
      <c r="GZ101" s="112"/>
      <c r="HA101" s="112"/>
      <c r="HB101" s="112"/>
      <c r="HC101" s="112"/>
      <c r="HD101" s="112"/>
      <c r="HE101" s="112"/>
      <c r="HF101" s="112"/>
      <c r="HG101" s="112"/>
      <c r="HH101" s="112"/>
      <c r="HI101" s="112"/>
      <c r="HJ101" s="112"/>
      <c r="HK101" s="112"/>
      <c r="HL101" s="112"/>
      <c r="HM101" s="112"/>
      <c r="HN101" s="112"/>
      <c r="HO101" s="112"/>
      <c r="HP101" s="112"/>
      <c r="HQ101" s="112"/>
      <c r="HR101" s="112"/>
      <c r="HS101" s="112"/>
      <c r="HT101" s="112"/>
      <c r="HU101" s="112"/>
      <c r="HV101" s="112"/>
      <c r="HW101" s="112"/>
      <c r="HX101" s="112"/>
      <c r="HY101" s="112"/>
      <c r="HZ101" s="112"/>
      <c r="IA101" s="112"/>
      <c r="IB101" s="112"/>
      <c r="IC101" s="112"/>
      <c r="ID101" s="112"/>
      <c r="IE101" s="112"/>
      <c r="IF101" s="112"/>
      <c r="IG101" s="112"/>
      <c r="IH101" s="112"/>
      <c r="II101" s="112"/>
      <c r="IJ101" s="112"/>
      <c r="IK101" s="112"/>
      <c r="IL101" s="112"/>
      <c r="IM101" s="112"/>
      <c r="IN101" s="112"/>
      <c r="IO101" s="112"/>
      <c r="IP101" s="112"/>
      <c r="IQ101" s="112"/>
      <c r="IR101" s="112"/>
      <c r="IS101" s="112"/>
    </row>
    <row r="102" spans="1:253" ht="20.25" hidden="1">
      <c r="A102" s="113"/>
      <c r="B102" s="113"/>
      <c r="C102" s="122"/>
      <c r="D102" s="122"/>
      <c r="E102" s="122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17"/>
      <c r="T102" s="112"/>
      <c r="U102" s="7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  <c r="CU102" s="112"/>
      <c r="CV102" s="112"/>
      <c r="CW102" s="112"/>
      <c r="CX102" s="112"/>
      <c r="CY102" s="112"/>
      <c r="CZ102" s="112"/>
      <c r="DA102" s="112"/>
      <c r="DB102" s="112"/>
      <c r="DC102" s="112"/>
      <c r="DD102" s="112"/>
      <c r="DE102" s="112"/>
      <c r="DF102" s="112"/>
      <c r="DG102" s="112"/>
      <c r="DH102" s="112"/>
      <c r="DI102" s="112"/>
      <c r="DJ102" s="112"/>
      <c r="DK102" s="112"/>
      <c r="DL102" s="112"/>
      <c r="DM102" s="112"/>
      <c r="DN102" s="112"/>
      <c r="DO102" s="112"/>
      <c r="DP102" s="112"/>
      <c r="DQ102" s="112"/>
      <c r="DR102" s="112"/>
      <c r="DS102" s="112"/>
      <c r="DT102" s="112"/>
      <c r="DU102" s="112"/>
      <c r="DV102" s="112"/>
      <c r="DW102" s="112"/>
      <c r="DX102" s="112"/>
      <c r="DY102" s="112"/>
      <c r="DZ102" s="112"/>
      <c r="EA102" s="112"/>
      <c r="EB102" s="112"/>
      <c r="EC102" s="112"/>
      <c r="ED102" s="112"/>
      <c r="EE102" s="112"/>
      <c r="EF102" s="112"/>
      <c r="EG102" s="112"/>
      <c r="EH102" s="112"/>
      <c r="EI102" s="112"/>
      <c r="EJ102" s="112"/>
      <c r="EK102" s="112"/>
      <c r="EL102" s="112"/>
      <c r="EM102" s="112"/>
      <c r="EN102" s="112"/>
      <c r="EO102" s="112"/>
      <c r="EP102" s="112"/>
      <c r="EQ102" s="112"/>
      <c r="ER102" s="112"/>
      <c r="ES102" s="112"/>
      <c r="ET102" s="112"/>
      <c r="EU102" s="112"/>
      <c r="EV102" s="112"/>
      <c r="EW102" s="112"/>
      <c r="EX102" s="112"/>
      <c r="EY102" s="112"/>
      <c r="EZ102" s="112"/>
      <c r="FA102" s="112"/>
      <c r="FB102" s="112"/>
      <c r="FC102" s="112"/>
      <c r="FD102" s="112"/>
      <c r="FE102" s="112"/>
      <c r="FF102" s="112"/>
      <c r="FG102" s="112"/>
      <c r="FH102" s="112"/>
      <c r="FI102" s="112"/>
      <c r="FJ102" s="112"/>
      <c r="FK102" s="112"/>
      <c r="FL102" s="112"/>
      <c r="FM102" s="112"/>
      <c r="FN102" s="112"/>
      <c r="FO102" s="112"/>
      <c r="FP102" s="112"/>
      <c r="FQ102" s="112"/>
      <c r="FR102" s="112"/>
      <c r="FS102" s="112"/>
      <c r="FT102" s="112"/>
      <c r="FU102" s="112"/>
      <c r="FV102" s="112"/>
      <c r="FW102" s="112"/>
      <c r="FX102" s="112"/>
      <c r="FY102" s="112"/>
      <c r="FZ102" s="112"/>
      <c r="GA102" s="112"/>
      <c r="GB102" s="112"/>
      <c r="GC102" s="112"/>
      <c r="GD102" s="112"/>
      <c r="GE102" s="112"/>
      <c r="GF102" s="112"/>
      <c r="GG102" s="112"/>
      <c r="GH102" s="112"/>
      <c r="GI102" s="112"/>
      <c r="GJ102" s="112"/>
      <c r="GK102" s="112"/>
      <c r="GL102" s="112"/>
      <c r="GM102" s="112"/>
      <c r="GN102" s="112"/>
      <c r="GO102" s="112"/>
      <c r="GP102" s="112"/>
      <c r="GQ102" s="112"/>
      <c r="GR102" s="112"/>
      <c r="GS102" s="112"/>
      <c r="GT102" s="112"/>
      <c r="GU102" s="112"/>
      <c r="GV102" s="112"/>
      <c r="GW102" s="112"/>
      <c r="GX102" s="112"/>
      <c r="GY102" s="112"/>
      <c r="GZ102" s="112"/>
      <c r="HA102" s="112"/>
      <c r="HB102" s="112"/>
      <c r="HC102" s="112"/>
      <c r="HD102" s="112"/>
      <c r="HE102" s="112"/>
      <c r="HF102" s="112"/>
      <c r="HG102" s="112"/>
      <c r="HH102" s="112"/>
      <c r="HI102" s="112"/>
      <c r="HJ102" s="112"/>
      <c r="HK102" s="112"/>
      <c r="HL102" s="112"/>
      <c r="HM102" s="112"/>
      <c r="HN102" s="112"/>
      <c r="HO102" s="112"/>
      <c r="HP102" s="112"/>
      <c r="HQ102" s="112"/>
      <c r="HR102" s="112"/>
      <c r="HS102" s="112"/>
      <c r="HT102" s="112"/>
      <c r="HU102" s="112"/>
      <c r="HV102" s="112"/>
      <c r="HW102" s="112"/>
      <c r="HX102" s="112"/>
      <c r="HY102" s="112"/>
      <c r="HZ102" s="112"/>
      <c r="IA102" s="112"/>
      <c r="IB102" s="112"/>
      <c r="IC102" s="112"/>
      <c r="ID102" s="112"/>
      <c r="IE102" s="112"/>
      <c r="IF102" s="112"/>
      <c r="IG102" s="112"/>
      <c r="IH102" s="112"/>
      <c r="II102" s="112"/>
      <c r="IJ102" s="112"/>
      <c r="IK102" s="112"/>
      <c r="IL102" s="112"/>
      <c r="IM102" s="112"/>
      <c r="IN102" s="112"/>
      <c r="IO102" s="112"/>
      <c r="IP102" s="112"/>
      <c r="IQ102" s="112"/>
      <c r="IR102" s="112"/>
      <c r="IS102" s="112"/>
    </row>
    <row r="103" spans="1:253" ht="20.25" hidden="1">
      <c r="A103" s="113" t="s">
        <v>2009</v>
      </c>
      <c r="B103" s="113"/>
      <c r="C103" s="122">
        <v>1.6708400000000001</v>
      </c>
      <c r="D103" s="122">
        <v>0.59140999999999999</v>
      </c>
      <c r="E103" s="122">
        <v>1.5515211209593094</v>
      </c>
      <c r="F103" s="124">
        <v>102.63760000000001</v>
      </c>
      <c r="G103" s="124">
        <v>105.88636</v>
      </c>
      <c r="H103" s="124">
        <v>101.88394</v>
      </c>
      <c r="I103" s="124">
        <v>104.11998</v>
      </c>
      <c r="J103" s="124">
        <v>93.016620000000003</v>
      </c>
      <c r="K103" s="124">
        <v>100.62869000000001</v>
      </c>
      <c r="L103" s="124">
        <v>102.50796</v>
      </c>
      <c r="M103" s="124">
        <v>100.86296</v>
      </c>
      <c r="N103" s="124">
        <v>99.896619999999999</v>
      </c>
      <c r="O103" s="124">
        <v>103.76408000000001</v>
      </c>
      <c r="P103" s="124">
        <v>105.34768</v>
      </c>
      <c r="Q103" s="124">
        <v>104.72293000000001</v>
      </c>
      <c r="R103" s="124">
        <v>110.73220000000001</v>
      </c>
      <c r="S103" s="117"/>
      <c r="T103" s="112"/>
      <c r="U103" s="7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  <c r="CU103" s="112"/>
      <c r="CV103" s="112"/>
      <c r="CW103" s="112"/>
      <c r="CX103" s="112"/>
      <c r="CY103" s="112"/>
      <c r="CZ103" s="112"/>
      <c r="DA103" s="112"/>
      <c r="DB103" s="112"/>
      <c r="DC103" s="112"/>
      <c r="DD103" s="112"/>
      <c r="DE103" s="112"/>
      <c r="DF103" s="112"/>
      <c r="DG103" s="112"/>
      <c r="DH103" s="112"/>
      <c r="DI103" s="112"/>
      <c r="DJ103" s="112"/>
      <c r="DK103" s="112"/>
      <c r="DL103" s="112"/>
      <c r="DM103" s="112"/>
      <c r="DN103" s="112"/>
      <c r="DO103" s="112"/>
      <c r="DP103" s="112"/>
      <c r="DQ103" s="112"/>
      <c r="DR103" s="112"/>
      <c r="DS103" s="112"/>
      <c r="DT103" s="112"/>
      <c r="DU103" s="112"/>
      <c r="DV103" s="112"/>
      <c r="DW103" s="112"/>
      <c r="DX103" s="112"/>
      <c r="DY103" s="112"/>
      <c r="DZ103" s="112"/>
      <c r="EA103" s="112"/>
      <c r="EB103" s="112"/>
      <c r="EC103" s="112"/>
      <c r="ED103" s="112"/>
      <c r="EE103" s="112"/>
      <c r="EF103" s="112"/>
      <c r="EG103" s="112"/>
      <c r="EH103" s="112"/>
      <c r="EI103" s="112"/>
      <c r="EJ103" s="112"/>
      <c r="EK103" s="112"/>
      <c r="EL103" s="112"/>
      <c r="EM103" s="112"/>
      <c r="EN103" s="112"/>
      <c r="EO103" s="112"/>
      <c r="EP103" s="112"/>
      <c r="EQ103" s="112"/>
      <c r="ER103" s="112"/>
      <c r="ES103" s="112"/>
      <c r="ET103" s="112"/>
      <c r="EU103" s="112"/>
      <c r="EV103" s="112"/>
      <c r="EW103" s="112"/>
      <c r="EX103" s="112"/>
      <c r="EY103" s="112"/>
      <c r="EZ103" s="112"/>
      <c r="FA103" s="112"/>
      <c r="FB103" s="112"/>
      <c r="FC103" s="112"/>
      <c r="FD103" s="112"/>
      <c r="FE103" s="112"/>
      <c r="FF103" s="112"/>
      <c r="FG103" s="112"/>
      <c r="FH103" s="112"/>
      <c r="FI103" s="112"/>
      <c r="FJ103" s="112"/>
      <c r="FK103" s="112"/>
      <c r="FL103" s="112"/>
      <c r="FM103" s="112"/>
      <c r="FN103" s="112"/>
      <c r="FO103" s="112"/>
      <c r="FP103" s="112"/>
      <c r="FQ103" s="112"/>
      <c r="FR103" s="112"/>
      <c r="FS103" s="112"/>
      <c r="FT103" s="112"/>
      <c r="FU103" s="112"/>
      <c r="FV103" s="112"/>
      <c r="FW103" s="112"/>
      <c r="FX103" s="112"/>
      <c r="FY103" s="112"/>
      <c r="FZ103" s="112"/>
      <c r="GA103" s="112"/>
      <c r="GB103" s="112"/>
      <c r="GC103" s="112"/>
      <c r="GD103" s="112"/>
      <c r="GE103" s="112"/>
      <c r="GF103" s="112"/>
      <c r="GG103" s="112"/>
      <c r="GH103" s="112"/>
      <c r="GI103" s="112"/>
      <c r="GJ103" s="112"/>
      <c r="GK103" s="112"/>
      <c r="GL103" s="112"/>
      <c r="GM103" s="112"/>
      <c r="GN103" s="112"/>
      <c r="GO103" s="112"/>
      <c r="GP103" s="112"/>
      <c r="GQ103" s="112"/>
      <c r="GR103" s="112"/>
      <c r="GS103" s="112"/>
      <c r="GT103" s="112"/>
      <c r="GU103" s="112"/>
      <c r="GV103" s="112"/>
      <c r="GW103" s="112"/>
      <c r="GX103" s="112"/>
      <c r="GY103" s="112"/>
      <c r="GZ103" s="112"/>
      <c r="HA103" s="112"/>
      <c r="HB103" s="112"/>
      <c r="HC103" s="112"/>
      <c r="HD103" s="112"/>
      <c r="HE103" s="112"/>
      <c r="HF103" s="112"/>
      <c r="HG103" s="112"/>
      <c r="HH103" s="112"/>
      <c r="HI103" s="112"/>
      <c r="HJ103" s="112"/>
      <c r="HK103" s="112"/>
      <c r="HL103" s="112"/>
      <c r="HM103" s="112"/>
      <c r="HN103" s="112"/>
      <c r="HO103" s="112"/>
      <c r="HP103" s="112"/>
      <c r="HQ103" s="112"/>
      <c r="HR103" s="112"/>
      <c r="HS103" s="112"/>
      <c r="HT103" s="112"/>
      <c r="HU103" s="112"/>
      <c r="HV103" s="112"/>
      <c r="HW103" s="112"/>
      <c r="HX103" s="112"/>
      <c r="HY103" s="112"/>
      <c r="HZ103" s="112"/>
      <c r="IA103" s="112"/>
      <c r="IB103" s="112"/>
      <c r="IC103" s="112"/>
      <c r="ID103" s="112"/>
      <c r="IE103" s="112"/>
      <c r="IF103" s="112"/>
      <c r="IG103" s="112"/>
      <c r="IH103" s="112"/>
      <c r="II103" s="112"/>
      <c r="IJ103" s="112"/>
      <c r="IK103" s="112"/>
      <c r="IL103" s="112"/>
      <c r="IM103" s="112"/>
      <c r="IN103" s="112"/>
      <c r="IO103" s="112"/>
      <c r="IP103" s="112"/>
      <c r="IQ103" s="112"/>
      <c r="IR103" s="112"/>
      <c r="IS103" s="112"/>
    </row>
    <row r="104" spans="1:253" ht="20.25" hidden="1">
      <c r="A104" s="113"/>
      <c r="B104" s="113"/>
      <c r="C104" s="122"/>
      <c r="D104" s="122"/>
      <c r="E104" s="122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17"/>
      <c r="T104" s="112"/>
      <c r="U104" s="7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  <c r="CU104" s="112"/>
      <c r="CV104" s="112"/>
      <c r="CW104" s="112"/>
      <c r="CX104" s="112"/>
      <c r="CY104" s="112"/>
      <c r="CZ104" s="112"/>
      <c r="DA104" s="112"/>
      <c r="DB104" s="112"/>
      <c r="DC104" s="112"/>
      <c r="DD104" s="112"/>
      <c r="DE104" s="112"/>
      <c r="DF104" s="112"/>
      <c r="DG104" s="112"/>
      <c r="DH104" s="112"/>
      <c r="DI104" s="112"/>
      <c r="DJ104" s="112"/>
      <c r="DK104" s="112"/>
      <c r="DL104" s="112"/>
      <c r="DM104" s="112"/>
      <c r="DN104" s="112"/>
      <c r="DO104" s="112"/>
      <c r="DP104" s="112"/>
      <c r="DQ104" s="112"/>
      <c r="DR104" s="112"/>
      <c r="DS104" s="112"/>
      <c r="DT104" s="112"/>
      <c r="DU104" s="112"/>
      <c r="DV104" s="112"/>
      <c r="DW104" s="112"/>
      <c r="DX104" s="112"/>
      <c r="DY104" s="112"/>
      <c r="DZ104" s="112"/>
      <c r="EA104" s="112"/>
      <c r="EB104" s="112"/>
      <c r="EC104" s="112"/>
      <c r="ED104" s="112"/>
      <c r="EE104" s="112"/>
      <c r="EF104" s="112"/>
      <c r="EG104" s="112"/>
      <c r="EH104" s="112"/>
      <c r="EI104" s="112"/>
      <c r="EJ104" s="112"/>
      <c r="EK104" s="112"/>
      <c r="EL104" s="112"/>
      <c r="EM104" s="112"/>
      <c r="EN104" s="112"/>
      <c r="EO104" s="112"/>
      <c r="EP104" s="112"/>
      <c r="EQ104" s="112"/>
      <c r="ER104" s="112"/>
      <c r="ES104" s="112"/>
      <c r="ET104" s="112"/>
      <c r="EU104" s="112"/>
      <c r="EV104" s="112"/>
      <c r="EW104" s="112"/>
      <c r="EX104" s="112"/>
      <c r="EY104" s="112"/>
      <c r="EZ104" s="112"/>
      <c r="FA104" s="112"/>
      <c r="FB104" s="112"/>
      <c r="FC104" s="112"/>
      <c r="FD104" s="112"/>
      <c r="FE104" s="112"/>
      <c r="FF104" s="112"/>
      <c r="FG104" s="112"/>
      <c r="FH104" s="112"/>
      <c r="FI104" s="112"/>
      <c r="FJ104" s="112"/>
      <c r="FK104" s="112"/>
      <c r="FL104" s="112"/>
      <c r="FM104" s="112"/>
      <c r="FN104" s="112"/>
      <c r="FO104" s="112"/>
      <c r="FP104" s="112"/>
      <c r="FQ104" s="112"/>
      <c r="FR104" s="112"/>
      <c r="FS104" s="112"/>
      <c r="FT104" s="112"/>
      <c r="FU104" s="112"/>
      <c r="FV104" s="112"/>
      <c r="FW104" s="112"/>
      <c r="FX104" s="112"/>
      <c r="FY104" s="112"/>
      <c r="FZ104" s="112"/>
      <c r="GA104" s="112"/>
      <c r="GB104" s="112"/>
      <c r="GC104" s="112"/>
      <c r="GD104" s="112"/>
      <c r="GE104" s="112"/>
      <c r="GF104" s="112"/>
      <c r="GG104" s="112"/>
      <c r="GH104" s="112"/>
      <c r="GI104" s="112"/>
      <c r="GJ104" s="112"/>
      <c r="GK104" s="112"/>
      <c r="GL104" s="112"/>
      <c r="GM104" s="112"/>
      <c r="GN104" s="112"/>
      <c r="GO104" s="112"/>
      <c r="GP104" s="112"/>
      <c r="GQ104" s="112"/>
      <c r="GR104" s="112"/>
      <c r="GS104" s="112"/>
      <c r="GT104" s="112"/>
      <c r="GU104" s="112"/>
      <c r="GV104" s="112"/>
      <c r="GW104" s="112"/>
      <c r="GX104" s="112"/>
      <c r="GY104" s="112"/>
      <c r="GZ104" s="112"/>
      <c r="HA104" s="112"/>
      <c r="HB104" s="112"/>
      <c r="HC104" s="112"/>
      <c r="HD104" s="112"/>
      <c r="HE104" s="112"/>
      <c r="HF104" s="112"/>
      <c r="HG104" s="112"/>
      <c r="HH104" s="112"/>
      <c r="HI104" s="112"/>
      <c r="HJ104" s="112"/>
      <c r="HK104" s="112"/>
      <c r="HL104" s="112"/>
      <c r="HM104" s="112"/>
      <c r="HN104" s="112"/>
      <c r="HO104" s="112"/>
      <c r="HP104" s="112"/>
      <c r="HQ104" s="112"/>
      <c r="HR104" s="112"/>
      <c r="HS104" s="112"/>
      <c r="HT104" s="112"/>
      <c r="HU104" s="112"/>
      <c r="HV104" s="112"/>
      <c r="HW104" s="112"/>
      <c r="HX104" s="112"/>
      <c r="HY104" s="112"/>
      <c r="HZ104" s="112"/>
      <c r="IA104" s="112"/>
      <c r="IB104" s="112"/>
      <c r="IC104" s="112"/>
      <c r="ID104" s="112"/>
      <c r="IE104" s="112"/>
      <c r="IF104" s="112"/>
      <c r="IG104" s="112"/>
      <c r="IH104" s="112"/>
      <c r="II104" s="112"/>
      <c r="IJ104" s="112"/>
      <c r="IK104" s="112"/>
      <c r="IL104" s="112"/>
      <c r="IM104" s="112"/>
      <c r="IN104" s="112"/>
      <c r="IO104" s="112"/>
      <c r="IP104" s="112"/>
      <c r="IQ104" s="112"/>
      <c r="IR104" s="112"/>
      <c r="IS104" s="112"/>
    </row>
    <row r="105" spans="1:253" ht="20.25" hidden="1">
      <c r="A105" s="113" t="s">
        <v>2010</v>
      </c>
      <c r="B105" s="113"/>
      <c r="C105" s="122">
        <v>1.51441</v>
      </c>
      <c r="D105" s="122">
        <v>-0.23855000000000001</v>
      </c>
      <c r="E105" s="122">
        <v>1.5462122643141507</v>
      </c>
      <c r="F105" s="124">
        <v>102.39276</v>
      </c>
      <c r="G105" s="124">
        <v>105.85763</v>
      </c>
      <c r="H105" s="124">
        <v>101.58897</v>
      </c>
      <c r="I105" s="124">
        <v>96.907830000000004</v>
      </c>
      <c r="J105" s="124">
        <v>93.035880000000006</v>
      </c>
      <c r="K105" s="124">
        <v>100.45944</v>
      </c>
      <c r="L105" s="124">
        <v>102.50796</v>
      </c>
      <c r="M105" s="124">
        <v>101.28085</v>
      </c>
      <c r="N105" s="124">
        <v>99.866739999999993</v>
      </c>
      <c r="O105" s="124">
        <v>103.92577</v>
      </c>
      <c r="P105" s="124">
        <v>105.34768</v>
      </c>
      <c r="Q105" s="124">
        <v>104.54284</v>
      </c>
      <c r="R105" s="124">
        <v>110.59126000000001</v>
      </c>
      <c r="S105" s="117"/>
      <c r="T105" s="112"/>
      <c r="U105" s="7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  <c r="BO105" s="112"/>
      <c r="BP105" s="112"/>
      <c r="BQ105" s="112"/>
      <c r="BR105" s="112"/>
      <c r="BS105" s="112"/>
      <c r="BT105" s="112"/>
      <c r="BU105" s="112"/>
      <c r="BV105" s="112"/>
      <c r="BW105" s="112"/>
      <c r="BX105" s="112"/>
      <c r="BY105" s="112"/>
      <c r="BZ105" s="112"/>
      <c r="CA105" s="112"/>
      <c r="CB105" s="112"/>
      <c r="CC105" s="112"/>
      <c r="CD105" s="112"/>
      <c r="CE105" s="112"/>
      <c r="CF105" s="112"/>
      <c r="CG105" s="112"/>
      <c r="CH105" s="112"/>
      <c r="CI105" s="112"/>
      <c r="CJ105" s="112"/>
      <c r="CK105" s="112"/>
      <c r="CL105" s="112"/>
      <c r="CM105" s="112"/>
      <c r="CN105" s="112"/>
      <c r="CO105" s="112"/>
      <c r="CP105" s="112"/>
      <c r="CQ105" s="112"/>
      <c r="CR105" s="112"/>
      <c r="CS105" s="112"/>
      <c r="CT105" s="112"/>
      <c r="CU105" s="112"/>
      <c r="CV105" s="112"/>
      <c r="CW105" s="112"/>
      <c r="CX105" s="112"/>
      <c r="CY105" s="112"/>
      <c r="CZ105" s="112"/>
      <c r="DA105" s="112"/>
      <c r="DB105" s="112"/>
      <c r="DC105" s="112"/>
      <c r="DD105" s="112"/>
      <c r="DE105" s="112"/>
      <c r="DF105" s="112"/>
      <c r="DG105" s="112"/>
      <c r="DH105" s="112"/>
      <c r="DI105" s="112"/>
      <c r="DJ105" s="112"/>
      <c r="DK105" s="112"/>
      <c r="DL105" s="112"/>
      <c r="DM105" s="112"/>
      <c r="DN105" s="112"/>
      <c r="DO105" s="112"/>
      <c r="DP105" s="112"/>
      <c r="DQ105" s="112"/>
      <c r="DR105" s="112"/>
      <c r="DS105" s="112"/>
      <c r="DT105" s="112"/>
      <c r="DU105" s="112"/>
      <c r="DV105" s="112"/>
      <c r="DW105" s="112"/>
      <c r="DX105" s="112"/>
      <c r="DY105" s="112"/>
      <c r="DZ105" s="112"/>
      <c r="EA105" s="112"/>
      <c r="EB105" s="112"/>
      <c r="EC105" s="112"/>
      <c r="ED105" s="112"/>
      <c r="EE105" s="112"/>
      <c r="EF105" s="112"/>
      <c r="EG105" s="112"/>
      <c r="EH105" s="112"/>
      <c r="EI105" s="112"/>
      <c r="EJ105" s="112"/>
      <c r="EK105" s="112"/>
      <c r="EL105" s="112"/>
      <c r="EM105" s="112"/>
      <c r="EN105" s="112"/>
      <c r="EO105" s="112"/>
      <c r="EP105" s="112"/>
      <c r="EQ105" s="112"/>
      <c r="ER105" s="112"/>
      <c r="ES105" s="112"/>
      <c r="ET105" s="112"/>
      <c r="EU105" s="112"/>
      <c r="EV105" s="112"/>
      <c r="EW105" s="112"/>
      <c r="EX105" s="112"/>
      <c r="EY105" s="112"/>
      <c r="EZ105" s="112"/>
      <c r="FA105" s="112"/>
      <c r="FB105" s="112"/>
      <c r="FC105" s="112"/>
      <c r="FD105" s="112"/>
      <c r="FE105" s="112"/>
      <c r="FF105" s="112"/>
      <c r="FG105" s="112"/>
      <c r="FH105" s="112"/>
      <c r="FI105" s="112"/>
      <c r="FJ105" s="112"/>
      <c r="FK105" s="112"/>
      <c r="FL105" s="112"/>
      <c r="FM105" s="112"/>
      <c r="FN105" s="112"/>
      <c r="FO105" s="112"/>
      <c r="FP105" s="112"/>
      <c r="FQ105" s="112"/>
      <c r="FR105" s="112"/>
      <c r="FS105" s="112"/>
      <c r="FT105" s="112"/>
      <c r="FU105" s="112"/>
      <c r="FV105" s="112"/>
      <c r="FW105" s="112"/>
      <c r="FX105" s="112"/>
      <c r="FY105" s="112"/>
      <c r="FZ105" s="112"/>
      <c r="GA105" s="112"/>
      <c r="GB105" s="112"/>
      <c r="GC105" s="112"/>
      <c r="GD105" s="112"/>
      <c r="GE105" s="112"/>
      <c r="GF105" s="112"/>
      <c r="GG105" s="112"/>
      <c r="GH105" s="112"/>
      <c r="GI105" s="112"/>
      <c r="GJ105" s="112"/>
      <c r="GK105" s="112"/>
      <c r="GL105" s="112"/>
      <c r="GM105" s="112"/>
      <c r="GN105" s="112"/>
      <c r="GO105" s="112"/>
      <c r="GP105" s="112"/>
      <c r="GQ105" s="112"/>
      <c r="GR105" s="112"/>
      <c r="GS105" s="112"/>
      <c r="GT105" s="112"/>
      <c r="GU105" s="112"/>
      <c r="GV105" s="112"/>
      <c r="GW105" s="112"/>
      <c r="GX105" s="112"/>
      <c r="GY105" s="112"/>
      <c r="GZ105" s="112"/>
      <c r="HA105" s="112"/>
      <c r="HB105" s="112"/>
      <c r="HC105" s="112"/>
      <c r="HD105" s="112"/>
      <c r="HE105" s="112"/>
      <c r="HF105" s="112"/>
      <c r="HG105" s="112"/>
      <c r="HH105" s="112"/>
      <c r="HI105" s="112"/>
      <c r="HJ105" s="112"/>
      <c r="HK105" s="112"/>
      <c r="HL105" s="112"/>
      <c r="HM105" s="112"/>
      <c r="HN105" s="112"/>
      <c r="HO105" s="112"/>
      <c r="HP105" s="112"/>
      <c r="HQ105" s="112"/>
      <c r="HR105" s="112"/>
      <c r="HS105" s="112"/>
      <c r="HT105" s="112"/>
      <c r="HU105" s="112"/>
      <c r="HV105" s="112"/>
      <c r="HW105" s="112"/>
      <c r="HX105" s="112"/>
      <c r="HY105" s="112"/>
      <c r="HZ105" s="112"/>
      <c r="IA105" s="112"/>
      <c r="IB105" s="112"/>
      <c r="IC105" s="112"/>
      <c r="ID105" s="112"/>
      <c r="IE105" s="112"/>
      <c r="IF105" s="112"/>
      <c r="IG105" s="112"/>
      <c r="IH105" s="112"/>
      <c r="II105" s="112"/>
      <c r="IJ105" s="112"/>
      <c r="IK105" s="112"/>
      <c r="IL105" s="112"/>
      <c r="IM105" s="112"/>
      <c r="IN105" s="112"/>
      <c r="IO105" s="112"/>
      <c r="IP105" s="112"/>
      <c r="IQ105" s="112"/>
      <c r="IR105" s="112"/>
      <c r="IS105" s="112"/>
    </row>
    <row r="106" spans="1:253" ht="20.25" hidden="1">
      <c r="A106" s="113"/>
      <c r="B106" s="113"/>
      <c r="C106" s="122"/>
      <c r="D106" s="122"/>
      <c r="E106" s="122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17"/>
      <c r="T106" s="112"/>
      <c r="U106" s="7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/>
      <c r="BJ106" s="112"/>
      <c r="BK106" s="112"/>
      <c r="BL106" s="112"/>
      <c r="BM106" s="112"/>
      <c r="BN106" s="112"/>
      <c r="BO106" s="112"/>
      <c r="BP106" s="112"/>
      <c r="BQ106" s="112"/>
      <c r="BR106" s="112"/>
      <c r="BS106" s="112"/>
      <c r="BT106" s="112"/>
      <c r="BU106" s="112"/>
      <c r="BV106" s="112"/>
      <c r="BW106" s="112"/>
      <c r="BX106" s="112"/>
      <c r="BY106" s="112"/>
      <c r="BZ106" s="112"/>
      <c r="CA106" s="112"/>
      <c r="CB106" s="112"/>
      <c r="CC106" s="112"/>
      <c r="CD106" s="112"/>
      <c r="CE106" s="112"/>
      <c r="CF106" s="112"/>
      <c r="CG106" s="112"/>
      <c r="CH106" s="112"/>
      <c r="CI106" s="112"/>
      <c r="CJ106" s="112"/>
      <c r="CK106" s="112"/>
      <c r="CL106" s="112"/>
      <c r="CM106" s="112"/>
      <c r="CN106" s="112"/>
      <c r="CO106" s="112"/>
      <c r="CP106" s="112"/>
      <c r="CQ106" s="112"/>
      <c r="CR106" s="112"/>
      <c r="CS106" s="112"/>
      <c r="CT106" s="112"/>
      <c r="CU106" s="112"/>
      <c r="CV106" s="112"/>
      <c r="CW106" s="112"/>
      <c r="CX106" s="112"/>
      <c r="CY106" s="112"/>
      <c r="CZ106" s="112"/>
      <c r="DA106" s="112"/>
      <c r="DB106" s="112"/>
      <c r="DC106" s="112"/>
      <c r="DD106" s="112"/>
      <c r="DE106" s="112"/>
      <c r="DF106" s="112"/>
      <c r="DG106" s="112"/>
      <c r="DH106" s="112"/>
      <c r="DI106" s="112"/>
      <c r="DJ106" s="112"/>
      <c r="DK106" s="112"/>
      <c r="DL106" s="112"/>
      <c r="DM106" s="112"/>
      <c r="DN106" s="112"/>
      <c r="DO106" s="112"/>
      <c r="DP106" s="112"/>
      <c r="DQ106" s="112"/>
      <c r="DR106" s="112"/>
      <c r="DS106" s="112"/>
      <c r="DT106" s="112"/>
      <c r="DU106" s="112"/>
      <c r="DV106" s="112"/>
      <c r="DW106" s="112"/>
      <c r="DX106" s="112"/>
      <c r="DY106" s="112"/>
      <c r="DZ106" s="112"/>
      <c r="EA106" s="112"/>
      <c r="EB106" s="112"/>
      <c r="EC106" s="112"/>
      <c r="ED106" s="112"/>
      <c r="EE106" s="112"/>
      <c r="EF106" s="112"/>
      <c r="EG106" s="112"/>
      <c r="EH106" s="112"/>
      <c r="EI106" s="112"/>
      <c r="EJ106" s="112"/>
      <c r="EK106" s="112"/>
      <c r="EL106" s="112"/>
      <c r="EM106" s="112"/>
      <c r="EN106" s="112"/>
      <c r="EO106" s="112"/>
      <c r="EP106" s="112"/>
      <c r="EQ106" s="112"/>
      <c r="ER106" s="112"/>
      <c r="ES106" s="112"/>
      <c r="ET106" s="112"/>
      <c r="EU106" s="112"/>
      <c r="EV106" s="112"/>
      <c r="EW106" s="112"/>
      <c r="EX106" s="112"/>
      <c r="EY106" s="112"/>
      <c r="EZ106" s="112"/>
      <c r="FA106" s="112"/>
      <c r="FB106" s="112"/>
      <c r="FC106" s="112"/>
      <c r="FD106" s="112"/>
      <c r="FE106" s="112"/>
      <c r="FF106" s="112"/>
      <c r="FG106" s="112"/>
      <c r="FH106" s="112"/>
      <c r="FI106" s="112"/>
      <c r="FJ106" s="112"/>
      <c r="FK106" s="112"/>
      <c r="FL106" s="112"/>
      <c r="FM106" s="112"/>
      <c r="FN106" s="112"/>
      <c r="FO106" s="112"/>
      <c r="FP106" s="112"/>
      <c r="FQ106" s="112"/>
      <c r="FR106" s="112"/>
      <c r="FS106" s="112"/>
      <c r="FT106" s="112"/>
      <c r="FU106" s="112"/>
      <c r="FV106" s="112"/>
      <c r="FW106" s="112"/>
      <c r="FX106" s="112"/>
      <c r="FY106" s="112"/>
      <c r="FZ106" s="112"/>
      <c r="GA106" s="112"/>
      <c r="GB106" s="112"/>
      <c r="GC106" s="112"/>
      <c r="GD106" s="112"/>
      <c r="GE106" s="112"/>
      <c r="GF106" s="112"/>
      <c r="GG106" s="112"/>
      <c r="GH106" s="112"/>
      <c r="GI106" s="112"/>
      <c r="GJ106" s="112"/>
      <c r="GK106" s="112"/>
      <c r="GL106" s="112"/>
      <c r="GM106" s="112"/>
      <c r="GN106" s="112"/>
      <c r="GO106" s="112"/>
      <c r="GP106" s="112"/>
      <c r="GQ106" s="112"/>
      <c r="GR106" s="112"/>
      <c r="GS106" s="112"/>
      <c r="GT106" s="112"/>
      <c r="GU106" s="112"/>
      <c r="GV106" s="112"/>
      <c r="GW106" s="112"/>
      <c r="GX106" s="112"/>
      <c r="GY106" s="112"/>
      <c r="GZ106" s="112"/>
      <c r="HA106" s="112"/>
      <c r="HB106" s="112"/>
      <c r="HC106" s="112"/>
      <c r="HD106" s="112"/>
      <c r="HE106" s="112"/>
      <c r="HF106" s="112"/>
      <c r="HG106" s="112"/>
      <c r="HH106" s="112"/>
      <c r="HI106" s="112"/>
      <c r="HJ106" s="112"/>
      <c r="HK106" s="112"/>
      <c r="HL106" s="112"/>
      <c r="HM106" s="112"/>
      <c r="HN106" s="112"/>
      <c r="HO106" s="112"/>
      <c r="HP106" s="112"/>
      <c r="HQ106" s="112"/>
      <c r="HR106" s="112"/>
      <c r="HS106" s="112"/>
      <c r="HT106" s="112"/>
      <c r="HU106" s="112"/>
      <c r="HV106" s="112"/>
      <c r="HW106" s="112"/>
      <c r="HX106" s="112"/>
      <c r="HY106" s="112"/>
      <c r="HZ106" s="112"/>
      <c r="IA106" s="112"/>
      <c r="IB106" s="112"/>
      <c r="IC106" s="112"/>
      <c r="ID106" s="112"/>
      <c r="IE106" s="112"/>
      <c r="IF106" s="112"/>
      <c r="IG106" s="112"/>
      <c r="IH106" s="112"/>
      <c r="II106" s="112"/>
      <c r="IJ106" s="112"/>
      <c r="IK106" s="112"/>
      <c r="IL106" s="112"/>
      <c r="IM106" s="112"/>
      <c r="IN106" s="112"/>
      <c r="IO106" s="112"/>
      <c r="IP106" s="112"/>
      <c r="IQ106" s="112"/>
      <c r="IR106" s="112"/>
      <c r="IS106" s="112"/>
    </row>
    <row r="107" spans="1:253" ht="20.25" hidden="1">
      <c r="A107" s="113" t="s">
        <v>2011</v>
      </c>
      <c r="B107" s="113"/>
      <c r="C107" s="122">
        <v>1.9022300000000001</v>
      </c>
      <c r="D107" s="122">
        <v>0.22819999999999999</v>
      </c>
      <c r="E107" s="122">
        <v>1.590704711544455</v>
      </c>
      <c r="F107" s="124">
        <v>102.62642</v>
      </c>
      <c r="G107" s="124">
        <v>106.07311</v>
      </c>
      <c r="H107" s="124">
        <v>101.82684</v>
      </c>
      <c r="I107" s="124">
        <v>102.65722</v>
      </c>
      <c r="J107" s="124">
        <v>92.895150000000001</v>
      </c>
      <c r="K107" s="124">
        <v>100.5172</v>
      </c>
      <c r="L107" s="124">
        <v>102.63946</v>
      </c>
      <c r="M107" s="124">
        <v>101.02330000000001</v>
      </c>
      <c r="N107" s="124">
        <v>99.866739999999993</v>
      </c>
      <c r="O107" s="124">
        <v>103.748</v>
      </c>
      <c r="P107" s="124">
        <v>105.34768</v>
      </c>
      <c r="Q107" s="124">
        <v>104.70348</v>
      </c>
      <c r="R107" s="124">
        <v>110.82247</v>
      </c>
      <c r="S107" s="117"/>
      <c r="T107" s="112"/>
      <c r="U107" s="7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  <c r="BI107" s="112"/>
      <c r="BJ107" s="112"/>
      <c r="BK107" s="112"/>
      <c r="BL107" s="112"/>
      <c r="BM107" s="112"/>
      <c r="BN107" s="112"/>
      <c r="BO107" s="112"/>
      <c r="BP107" s="112"/>
      <c r="BQ107" s="112"/>
      <c r="BR107" s="112"/>
      <c r="BS107" s="112"/>
      <c r="BT107" s="112"/>
      <c r="BU107" s="112"/>
      <c r="BV107" s="112"/>
      <c r="BW107" s="112"/>
      <c r="BX107" s="112"/>
      <c r="BY107" s="112"/>
      <c r="BZ107" s="112"/>
      <c r="CA107" s="112"/>
      <c r="CB107" s="112"/>
      <c r="CC107" s="112"/>
      <c r="CD107" s="112"/>
      <c r="CE107" s="112"/>
      <c r="CF107" s="112"/>
      <c r="CG107" s="112"/>
      <c r="CH107" s="112"/>
      <c r="CI107" s="112"/>
      <c r="CJ107" s="112"/>
      <c r="CK107" s="112"/>
      <c r="CL107" s="112"/>
      <c r="CM107" s="112"/>
      <c r="CN107" s="112"/>
      <c r="CO107" s="112"/>
      <c r="CP107" s="112"/>
      <c r="CQ107" s="112"/>
      <c r="CR107" s="112"/>
      <c r="CS107" s="112"/>
      <c r="CT107" s="112"/>
      <c r="CU107" s="112"/>
      <c r="CV107" s="112"/>
      <c r="CW107" s="112"/>
      <c r="CX107" s="112"/>
      <c r="CY107" s="112"/>
      <c r="CZ107" s="112"/>
      <c r="DA107" s="112"/>
      <c r="DB107" s="112"/>
      <c r="DC107" s="112"/>
      <c r="DD107" s="112"/>
      <c r="DE107" s="112"/>
      <c r="DF107" s="112"/>
      <c r="DG107" s="112"/>
      <c r="DH107" s="112"/>
      <c r="DI107" s="112"/>
      <c r="DJ107" s="112"/>
      <c r="DK107" s="112"/>
      <c r="DL107" s="112"/>
      <c r="DM107" s="112"/>
      <c r="DN107" s="112"/>
      <c r="DO107" s="112"/>
      <c r="DP107" s="112"/>
      <c r="DQ107" s="112"/>
      <c r="DR107" s="112"/>
      <c r="DS107" s="112"/>
      <c r="DT107" s="112"/>
      <c r="DU107" s="112"/>
      <c r="DV107" s="112"/>
      <c r="DW107" s="112"/>
      <c r="DX107" s="112"/>
      <c r="DY107" s="112"/>
      <c r="DZ107" s="112"/>
      <c r="EA107" s="112"/>
      <c r="EB107" s="112"/>
      <c r="EC107" s="112"/>
      <c r="ED107" s="112"/>
      <c r="EE107" s="112"/>
      <c r="EF107" s="112"/>
      <c r="EG107" s="112"/>
      <c r="EH107" s="112"/>
      <c r="EI107" s="112"/>
      <c r="EJ107" s="112"/>
      <c r="EK107" s="112"/>
      <c r="EL107" s="112"/>
      <c r="EM107" s="112"/>
      <c r="EN107" s="112"/>
      <c r="EO107" s="112"/>
      <c r="EP107" s="112"/>
      <c r="EQ107" s="112"/>
      <c r="ER107" s="112"/>
      <c r="ES107" s="112"/>
      <c r="ET107" s="112"/>
      <c r="EU107" s="112"/>
      <c r="EV107" s="112"/>
      <c r="EW107" s="112"/>
      <c r="EX107" s="112"/>
      <c r="EY107" s="112"/>
      <c r="EZ107" s="112"/>
      <c r="FA107" s="112"/>
      <c r="FB107" s="112"/>
      <c r="FC107" s="112"/>
      <c r="FD107" s="112"/>
      <c r="FE107" s="112"/>
      <c r="FF107" s="112"/>
      <c r="FG107" s="112"/>
      <c r="FH107" s="112"/>
      <c r="FI107" s="112"/>
      <c r="FJ107" s="112"/>
      <c r="FK107" s="112"/>
      <c r="FL107" s="112"/>
      <c r="FM107" s="112"/>
      <c r="FN107" s="112"/>
      <c r="FO107" s="112"/>
      <c r="FP107" s="112"/>
      <c r="FQ107" s="112"/>
      <c r="FR107" s="112"/>
      <c r="FS107" s="112"/>
      <c r="FT107" s="112"/>
      <c r="FU107" s="112"/>
      <c r="FV107" s="112"/>
      <c r="FW107" s="112"/>
      <c r="FX107" s="112"/>
      <c r="FY107" s="112"/>
      <c r="FZ107" s="112"/>
      <c r="GA107" s="112"/>
      <c r="GB107" s="112"/>
      <c r="GC107" s="112"/>
      <c r="GD107" s="112"/>
      <c r="GE107" s="112"/>
      <c r="GF107" s="112"/>
      <c r="GG107" s="112"/>
      <c r="GH107" s="112"/>
      <c r="GI107" s="112"/>
      <c r="GJ107" s="112"/>
      <c r="GK107" s="112"/>
      <c r="GL107" s="112"/>
      <c r="GM107" s="112"/>
      <c r="GN107" s="112"/>
      <c r="GO107" s="112"/>
      <c r="GP107" s="112"/>
      <c r="GQ107" s="112"/>
      <c r="GR107" s="112"/>
      <c r="GS107" s="112"/>
      <c r="GT107" s="112"/>
      <c r="GU107" s="112"/>
      <c r="GV107" s="112"/>
      <c r="GW107" s="112"/>
      <c r="GX107" s="112"/>
      <c r="GY107" s="112"/>
      <c r="GZ107" s="112"/>
      <c r="HA107" s="112"/>
      <c r="HB107" s="112"/>
      <c r="HC107" s="112"/>
      <c r="HD107" s="112"/>
      <c r="HE107" s="112"/>
      <c r="HF107" s="112"/>
      <c r="HG107" s="112"/>
      <c r="HH107" s="112"/>
      <c r="HI107" s="112"/>
      <c r="HJ107" s="112"/>
      <c r="HK107" s="112"/>
      <c r="HL107" s="112"/>
      <c r="HM107" s="112"/>
      <c r="HN107" s="112"/>
      <c r="HO107" s="112"/>
      <c r="HP107" s="112"/>
      <c r="HQ107" s="112"/>
      <c r="HR107" s="112"/>
      <c r="HS107" s="112"/>
      <c r="HT107" s="112"/>
      <c r="HU107" s="112"/>
      <c r="HV107" s="112"/>
      <c r="HW107" s="112"/>
      <c r="HX107" s="112"/>
      <c r="HY107" s="112"/>
      <c r="HZ107" s="112"/>
      <c r="IA107" s="112"/>
      <c r="IB107" s="112"/>
      <c r="IC107" s="112"/>
      <c r="ID107" s="112"/>
      <c r="IE107" s="112"/>
      <c r="IF107" s="112"/>
      <c r="IG107" s="112"/>
      <c r="IH107" s="112"/>
      <c r="II107" s="112"/>
      <c r="IJ107" s="112"/>
      <c r="IK107" s="112"/>
      <c r="IL107" s="112"/>
      <c r="IM107" s="112"/>
      <c r="IN107" s="112"/>
      <c r="IO107" s="112"/>
      <c r="IP107" s="112"/>
      <c r="IQ107" s="112"/>
      <c r="IR107" s="112"/>
      <c r="IS107" s="112"/>
    </row>
    <row r="108" spans="1:253" ht="20.25" hidden="1">
      <c r="A108" s="113"/>
      <c r="B108" s="113"/>
      <c r="C108" s="122"/>
      <c r="D108" s="122"/>
      <c r="E108" s="122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17"/>
      <c r="T108" s="112"/>
      <c r="U108" s="7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/>
      <c r="BB108" s="112"/>
      <c r="BC108" s="112"/>
      <c r="BD108" s="112"/>
      <c r="BE108" s="112"/>
      <c r="BF108" s="112"/>
      <c r="BG108" s="112"/>
      <c r="BH108" s="112"/>
      <c r="BI108" s="112"/>
      <c r="BJ108" s="112"/>
      <c r="BK108" s="112"/>
      <c r="BL108" s="112"/>
      <c r="BM108" s="112"/>
      <c r="BN108" s="112"/>
      <c r="BO108" s="112"/>
      <c r="BP108" s="112"/>
      <c r="BQ108" s="112"/>
      <c r="BR108" s="112"/>
      <c r="BS108" s="112"/>
      <c r="BT108" s="112"/>
      <c r="BU108" s="112"/>
      <c r="BV108" s="112"/>
      <c r="BW108" s="112"/>
      <c r="BX108" s="112"/>
      <c r="BY108" s="112"/>
      <c r="BZ108" s="112"/>
      <c r="CA108" s="112"/>
      <c r="CB108" s="112"/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2"/>
      <c r="CU108" s="112"/>
      <c r="CV108" s="112"/>
      <c r="CW108" s="112"/>
      <c r="CX108" s="112"/>
      <c r="CY108" s="112"/>
      <c r="CZ108" s="112"/>
      <c r="DA108" s="112"/>
      <c r="DB108" s="112"/>
      <c r="DC108" s="112"/>
      <c r="DD108" s="112"/>
      <c r="DE108" s="112"/>
      <c r="DF108" s="112"/>
      <c r="DG108" s="112"/>
      <c r="DH108" s="112"/>
      <c r="DI108" s="112"/>
      <c r="DJ108" s="112"/>
      <c r="DK108" s="112"/>
      <c r="DL108" s="112"/>
      <c r="DM108" s="112"/>
      <c r="DN108" s="112"/>
      <c r="DO108" s="112"/>
      <c r="DP108" s="112"/>
      <c r="DQ108" s="112"/>
      <c r="DR108" s="112"/>
      <c r="DS108" s="112"/>
      <c r="DT108" s="112"/>
      <c r="DU108" s="112"/>
      <c r="DV108" s="112"/>
      <c r="DW108" s="112"/>
      <c r="DX108" s="112"/>
      <c r="DY108" s="112"/>
      <c r="DZ108" s="112"/>
      <c r="EA108" s="112"/>
      <c r="EB108" s="112"/>
      <c r="EC108" s="112"/>
      <c r="ED108" s="112"/>
      <c r="EE108" s="112"/>
      <c r="EF108" s="112"/>
      <c r="EG108" s="112"/>
      <c r="EH108" s="112"/>
      <c r="EI108" s="112"/>
      <c r="EJ108" s="112"/>
      <c r="EK108" s="112"/>
      <c r="EL108" s="112"/>
      <c r="EM108" s="112"/>
      <c r="EN108" s="112"/>
      <c r="EO108" s="112"/>
      <c r="EP108" s="112"/>
      <c r="EQ108" s="112"/>
      <c r="ER108" s="112"/>
      <c r="ES108" s="112"/>
      <c r="ET108" s="112"/>
      <c r="EU108" s="112"/>
      <c r="EV108" s="112"/>
      <c r="EW108" s="112"/>
      <c r="EX108" s="112"/>
      <c r="EY108" s="112"/>
      <c r="EZ108" s="112"/>
      <c r="FA108" s="112"/>
      <c r="FB108" s="112"/>
      <c r="FC108" s="112"/>
      <c r="FD108" s="112"/>
      <c r="FE108" s="112"/>
      <c r="FF108" s="112"/>
      <c r="FG108" s="112"/>
      <c r="FH108" s="112"/>
      <c r="FI108" s="112"/>
      <c r="FJ108" s="112"/>
      <c r="FK108" s="112"/>
      <c r="FL108" s="112"/>
      <c r="FM108" s="112"/>
      <c r="FN108" s="112"/>
      <c r="FO108" s="112"/>
      <c r="FP108" s="112"/>
      <c r="FQ108" s="112"/>
      <c r="FR108" s="112"/>
      <c r="FS108" s="112"/>
      <c r="FT108" s="112"/>
      <c r="FU108" s="112"/>
      <c r="FV108" s="112"/>
      <c r="FW108" s="112"/>
      <c r="FX108" s="112"/>
      <c r="FY108" s="112"/>
      <c r="FZ108" s="112"/>
      <c r="GA108" s="112"/>
      <c r="GB108" s="112"/>
      <c r="GC108" s="112"/>
      <c r="GD108" s="112"/>
      <c r="GE108" s="112"/>
      <c r="GF108" s="112"/>
      <c r="GG108" s="112"/>
      <c r="GH108" s="112"/>
      <c r="GI108" s="112"/>
      <c r="GJ108" s="112"/>
      <c r="GK108" s="112"/>
      <c r="GL108" s="112"/>
      <c r="GM108" s="112"/>
      <c r="GN108" s="112"/>
      <c r="GO108" s="112"/>
      <c r="GP108" s="112"/>
      <c r="GQ108" s="112"/>
      <c r="GR108" s="112"/>
      <c r="GS108" s="112"/>
      <c r="GT108" s="112"/>
      <c r="GU108" s="112"/>
      <c r="GV108" s="112"/>
      <c r="GW108" s="112"/>
      <c r="GX108" s="112"/>
      <c r="GY108" s="112"/>
      <c r="GZ108" s="112"/>
      <c r="HA108" s="112"/>
      <c r="HB108" s="112"/>
      <c r="HC108" s="112"/>
      <c r="HD108" s="112"/>
      <c r="HE108" s="112"/>
      <c r="HF108" s="112"/>
      <c r="HG108" s="112"/>
      <c r="HH108" s="112"/>
      <c r="HI108" s="112"/>
      <c r="HJ108" s="112"/>
      <c r="HK108" s="112"/>
      <c r="HL108" s="112"/>
      <c r="HM108" s="112"/>
      <c r="HN108" s="112"/>
      <c r="HO108" s="112"/>
      <c r="HP108" s="112"/>
      <c r="HQ108" s="112"/>
      <c r="HR108" s="112"/>
      <c r="HS108" s="112"/>
      <c r="HT108" s="112"/>
      <c r="HU108" s="112"/>
      <c r="HV108" s="112"/>
      <c r="HW108" s="112"/>
      <c r="HX108" s="112"/>
      <c r="HY108" s="112"/>
      <c r="HZ108" s="112"/>
      <c r="IA108" s="112"/>
      <c r="IB108" s="112"/>
      <c r="IC108" s="112"/>
      <c r="ID108" s="112"/>
      <c r="IE108" s="112"/>
      <c r="IF108" s="112"/>
      <c r="IG108" s="112"/>
      <c r="IH108" s="112"/>
      <c r="II108" s="112"/>
      <c r="IJ108" s="112"/>
      <c r="IK108" s="112"/>
      <c r="IL108" s="112"/>
      <c r="IM108" s="112"/>
      <c r="IN108" s="112"/>
      <c r="IO108" s="112"/>
      <c r="IP108" s="112"/>
      <c r="IQ108" s="112"/>
      <c r="IR108" s="112"/>
      <c r="IS108" s="112"/>
    </row>
    <row r="109" spans="1:253" ht="20.25" hidden="1">
      <c r="A109" s="113" t="s">
        <v>2012</v>
      </c>
      <c r="B109" s="113"/>
      <c r="C109" s="122">
        <v>2.1841300000000001</v>
      </c>
      <c r="D109" s="122">
        <v>0.37839</v>
      </c>
      <c r="E109" s="122">
        <v>1.6566867766653059</v>
      </c>
      <c r="F109" s="124">
        <v>103.01474</v>
      </c>
      <c r="G109" s="124">
        <v>106.42793</v>
      </c>
      <c r="H109" s="124">
        <v>102.22293999999999</v>
      </c>
      <c r="I109" s="124">
        <v>105.25012</v>
      </c>
      <c r="J109" s="124">
        <v>92.895150000000001</v>
      </c>
      <c r="K109" s="124">
        <v>101.14805</v>
      </c>
      <c r="L109" s="124">
        <v>102.63395</v>
      </c>
      <c r="M109" s="124">
        <v>101.8189</v>
      </c>
      <c r="N109" s="124">
        <v>99.866739999999993</v>
      </c>
      <c r="O109" s="124">
        <v>103.85333</v>
      </c>
      <c r="P109" s="124">
        <v>105.34768</v>
      </c>
      <c r="Q109" s="124">
        <v>104.82397</v>
      </c>
      <c r="R109" s="124">
        <v>110.78193</v>
      </c>
      <c r="S109" s="117"/>
      <c r="T109" s="112"/>
      <c r="U109" s="7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/>
      <c r="BN109" s="112"/>
      <c r="BO109" s="112"/>
      <c r="BP109" s="112"/>
      <c r="BQ109" s="112"/>
      <c r="BR109" s="112"/>
      <c r="BS109" s="112"/>
      <c r="BT109" s="112"/>
      <c r="BU109" s="112"/>
      <c r="BV109" s="112"/>
      <c r="BW109" s="112"/>
      <c r="BX109" s="112"/>
      <c r="BY109" s="112"/>
      <c r="BZ109" s="112"/>
      <c r="CA109" s="112"/>
      <c r="CB109" s="112"/>
      <c r="CC109" s="112"/>
      <c r="CD109" s="112"/>
      <c r="CE109" s="112"/>
      <c r="CF109" s="112"/>
      <c r="CG109" s="112"/>
      <c r="CH109" s="112"/>
      <c r="CI109" s="112"/>
      <c r="CJ109" s="112"/>
      <c r="CK109" s="112"/>
      <c r="CL109" s="112"/>
      <c r="CM109" s="112"/>
      <c r="CN109" s="112"/>
      <c r="CO109" s="112"/>
      <c r="CP109" s="112"/>
      <c r="CQ109" s="112"/>
      <c r="CR109" s="112"/>
      <c r="CS109" s="112"/>
      <c r="CT109" s="112"/>
      <c r="CU109" s="112"/>
      <c r="CV109" s="112"/>
      <c r="CW109" s="112"/>
      <c r="CX109" s="112"/>
      <c r="CY109" s="112"/>
      <c r="CZ109" s="112"/>
      <c r="DA109" s="112"/>
      <c r="DB109" s="112"/>
      <c r="DC109" s="112"/>
      <c r="DD109" s="112"/>
      <c r="DE109" s="112"/>
      <c r="DF109" s="112"/>
      <c r="DG109" s="112"/>
      <c r="DH109" s="112"/>
      <c r="DI109" s="112"/>
      <c r="DJ109" s="112"/>
      <c r="DK109" s="112"/>
      <c r="DL109" s="112"/>
      <c r="DM109" s="112"/>
      <c r="DN109" s="112"/>
      <c r="DO109" s="112"/>
      <c r="DP109" s="112"/>
      <c r="DQ109" s="112"/>
      <c r="DR109" s="112"/>
      <c r="DS109" s="112"/>
      <c r="DT109" s="112"/>
      <c r="DU109" s="112"/>
      <c r="DV109" s="112"/>
      <c r="DW109" s="112"/>
      <c r="DX109" s="112"/>
      <c r="DY109" s="112"/>
      <c r="DZ109" s="112"/>
      <c r="EA109" s="112"/>
      <c r="EB109" s="112"/>
      <c r="EC109" s="112"/>
      <c r="ED109" s="112"/>
      <c r="EE109" s="112"/>
      <c r="EF109" s="112"/>
      <c r="EG109" s="112"/>
      <c r="EH109" s="112"/>
      <c r="EI109" s="112"/>
      <c r="EJ109" s="112"/>
      <c r="EK109" s="112"/>
      <c r="EL109" s="112"/>
      <c r="EM109" s="112"/>
      <c r="EN109" s="112"/>
      <c r="EO109" s="112"/>
      <c r="EP109" s="112"/>
      <c r="EQ109" s="112"/>
      <c r="ER109" s="112"/>
      <c r="ES109" s="112"/>
      <c r="ET109" s="112"/>
      <c r="EU109" s="112"/>
      <c r="EV109" s="112"/>
      <c r="EW109" s="112"/>
      <c r="EX109" s="112"/>
      <c r="EY109" s="112"/>
      <c r="EZ109" s="112"/>
      <c r="FA109" s="112"/>
      <c r="FB109" s="112"/>
      <c r="FC109" s="112"/>
      <c r="FD109" s="112"/>
      <c r="FE109" s="112"/>
      <c r="FF109" s="112"/>
      <c r="FG109" s="112"/>
      <c r="FH109" s="112"/>
      <c r="FI109" s="112"/>
      <c r="FJ109" s="112"/>
      <c r="FK109" s="112"/>
      <c r="FL109" s="112"/>
      <c r="FM109" s="112"/>
      <c r="FN109" s="112"/>
      <c r="FO109" s="112"/>
      <c r="FP109" s="112"/>
      <c r="FQ109" s="112"/>
      <c r="FR109" s="112"/>
      <c r="FS109" s="112"/>
      <c r="FT109" s="112"/>
      <c r="FU109" s="112"/>
      <c r="FV109" s="112"/>
      <c r="FW109" s="112"/>
      <c r="FX109" s="112"/>
      <c r="FY109" s="112"/>
      <c r="FZ109" s="112"/>
      <c r="GA109" s="112"/>
      <c r="GB109" s="112"/>
      <c r="GC109" s="112"/>
      <c r="GD109" s="112"/>
      <c r="GE109" s="112"/>
      <c r="GF109" s="112"/>
      <c r="GG109" s="112"/>
      <c r="GH109" s="112"/>
      <c r="GI109" s="112"/>
      <c r="GJ109" s="112"/>
      <c r="GK109" s="112"/>
      <c r="GL109" s="112"/>
      <c r="GM109" s="112"/>
      <c r="GN109" s="112"/>
      <c r="GO109" s="112"/>
      <c r="GP109" s="112"/>
      <c r="GQ109" s="112"/>
      <c r="GR109" s="112"/>
      <c r="GS109" s="112"/>
      <c r="GT109" s="112"/>
      <c r="GU109" s="112"/>
      <c r="GV109" s="112"/>
      <c r="GW109" s="112"/>
      <c r="GX109" s="112"/>
      <c r="GY109" s="112"/>
      <c r="GZ109" s="112"/>
      <c r="HA109" s="112"/>
      <c r="HB109" s="112"/>
      <c r="HC109" s="112"/>
      <c r="HD109" s="112"/>
      <c r="HE109" s="112"/>
      <c r="HF109" s="112"/>
      <c r="HG109" s="112"/>
      <c r="HH109" s="112"/>
      <c r="HI109" s="112"/>
      <c r="HJ109" s="112"/>
      <c r="HK109" s="112"/>
      <c r="HL109" s="112"/>
      <c r="HM109" s="112"/>
      <c r="HN109" s="112"/>
      <c r="HO109" s="112"/>
      <c r="HP109" s="112"/>
      <c r="HQ109" s="112"/>
      <c r="HR109" s="112"/>
      <c r="HS109" s="112"/>
      <c r="HT109" s="112"/>
      <c r="HU109" s="112"/>
      <c r="HV109" s="112"/>
      <c r="HW109" s="112"/>
      <c r="HX109" s="112"/>
      <c r="HY109" s="112"/>
      <c r="HZ109" s="112"/>
      <c r="IA109" s="112"/>
      <c r="IB109" s="112"/>
      <c r="IC109" s="112"/>
      <c r="ID109" s="112"/>
      <c r="IE109" s="112"/>
      <c r="IF109" s="112"/>
      <c r="IG109" s="112"/>
      <c r="IH109" s="112"/>
      <c r="II109" s="112"/>
      <c r="IJ109" s="112"/>
      <c r="IK109" s="112"/>
      <c r="IL109" s="112"/>
      <c r="IM109" s="112"/>
      <c r="IN109" s="112"/>
      <c r="IO109" s="112"/>
      <c r="IP109" s="112"/>
      <c r="IQ109" s="112"/>
      <c r="IR109" s="112"/>
      <c r="IS109" s="112"/>
    </row>
    <row r="110" spans="1:253" ht="20.25" hidden="1">
      <c r="A110" s="113"/>
      <c r="B110" s="113"/>
      <c r="C110" s="122"/>
      <c r="D110" s="122"/>
      <c r="E110" s="122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17"/>
      <c r="T110" s="112"/>
      <c r="U110" s="7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2"/>
      <c r="BX110" s="112"/>
      <c r="BY110" s="112"/>
      <c r="BZ110" s="112"/>
      <c r="CA110" s="112"/>
      <c r="CB110" s="112"/>
      <c r="CC110" s="112"/>
      <c r="CD110" s="112"/>
      <c r="CE110" s="112"/>
      <c r="CF110" s="112"/>
      <c r="CG110" s="112"/>
      <c r="CH110" s="112"/>
      <c r="CI110" s="112"/>
      <c r="CJ110" s="112"/>
      <c r="CK110" s="112"/>
      <c r="CL110" s="112"/>
      <c r="CM110" s="112"/>
      <c r="CN110" s="112"/>
      <c r="CO110" s="112"/>
      <c r="CP110" s="112"/>
      <c r="CQ110" s="112"/>
      <c r="CR110" s="112"/>
      <c r="CS110" s="112"/>
      <c r="CT110" s="112"/>
      <c r="CU110" s="112"/>
      <c r="CV110" s="112"/>
      <c r="CW110" s="112"/>
      <c r="CX110" s="112"/>
      <c r="CY110" s="112"/>
      <c r="CZ110" s="112"/>
      <c r="DA110" s="112"/>
      <c r="DB110" s="112"/>
      <c r="DC110" s="112"/>
      <c r="DD110" s="112"/>
      <c r="DE110" s="112"/>
      <c r="DF110" s="112"/>
      <c r="DG110" s="112"/>
      <c r="DH110" s="112"/>
      <c r="DI110" s="112"/>
      <c r="DJ110" s="112"/>
      <c r="DK110" s="112"/>
      <c r="DL110" s="112"/>
      <c r="DM110" s="112"/>
      <c r="DN110" s="112"/>
      <c r="DO110" s="112"/>
      <c r="DP110" s="112"/>
      <c r="DQ110" s="112"/>
      <c r="DR110" s="112"/>
      <c r="DS110" s="112"/>
      <c r="DT110" s="112"/>
      <c r="DU110" s="112"/>
      <c r="DV110" s="112"/>
      <c r="DW110" s="112"/>
      <c r="DX110" s="112"/>
      <c r="DY110" s="112"/>
      <c r="DZ110" s="112"/>
      <c r="EA110" s="112"/>
      <c r="EB110" s="112"/>
      <c r="EC110" s="112"/>
      <c r="ED110" s="112"/>
      <c r="EE110" s="112"/>
      <c r="EF110" s="112"/>
      <c r="EG110" s="112"/>
      <c r="EH110" s="112"/>
      <c r="EI110" s="112"/>
      <c r="EJ110" s="112"/>
      <c r="EK110" s="112"/>
      <c r="EL110" s="112"/>
      <c r="EM110" s="112"/>
      <c r="EN110" s="112"/>
      <c r="EO110" s="112"/>
      <c r="EP110" s="112"/>
      <c r="EQ110" s="112"/>
      <c r="ER110" s="112"/>
      <c r="ES110" s="112"/>
      <c r="ET110" s="112"/>
      <c r="EU110" s="112"/>
      <c r="EV110" s="112"/>
      <c r="EW110" s="112"/>
      <c r="EX110" s="112"/>
      <c r="EY110" s="112"/>
      <c r="EZ110" s="112"/>
      <c r="FA110" s="112"/>
      <c r="FB110" s="112"/>
      <c r="FC110" s="112"/>
      <c r="FD110" s="112"/>
      <c r="FE110" s="112"/>
      <c r="FF110" s="112"/>
      <c r="FG110" s="112"/>
      <c r="FH110" s="112"/>
      <c r="FI110" s="112"/>
      <c r="FJ110" s="112"/>
      <c r="FK110" s="112"/>
      <c r="FL110" s="112"/>
      <c r="FM110" s="112"/>
      <c r="FN110" s="112"/>
      <c r="FO110" s="112"/>
      <c r="FP110" s="112"/>
      <c r="FQ110" s="112"/>
      <c r="FR110" s="112"/>
      <c r="FS110" s="112"/>
      <c r="FT110" s="112"/>
      <c r="FU110" s="112"/>
      <c r="FV110" s="112"/>
      <c r="FW110" s="112"/>
      <c r="FX110" s="112"/>
      <c r="FY110" s="112"/>
      <c r="FZ110" s="112"/>
      <c r="GA110" s="112"/>
      <c r="GB110" s="112"/>
      <c r="GC110" s="112"/>
      <c r="GD110" s="112"/>
      <c r="GE110" s="112"/>
      <c r="GF110" s="112"/>
      <c r="GG110" s="112"/>
      <c r="GH110" s="112"/>
      <c r="GI110" s="112"/>
      <c r="GJ110" s="112"/>
      <c r="GK110" s="112"/>
      <c r="GL110" s="112"/>
      <c r="GM110" s="112"/>
      <c r="GN110" s="112"/>
      <c r="GO110" s="112"/>
      <c r="GP110" s="112"/>
      <c r="GQ110" s="112"/>
      <c r="GR110" s="112"/>
      <c r="GS110" s="112"/>
      <c r="GT110" s="112"/>
      <c r="GU110" s="112"/>
      <c r="GV110" s="112"/>
      <c r="GW110" s="112"/>
      <c r="GX110" s="112"/>
      <c r="GY110" s="112"/>
      <c r="GZ110" s="112"/>
      <c r="HA110" s="112"/>
      <c r="HB110" s="112"/>
      <c r="HC110" s="112"/>
      <c r="HD110" s="112"/>
      <c r="HE110" s="112"/>
      <c r="HF110" s="112"/>
      <c r="HG110" s="112"/>
      <c r="HH110" s="112"/>
      <c r="HI110" s="112"/>
      <c r="HJ110" s="112"/>
      <c r="HK110" s="112"/>
      <c r="HL110" s="112"/>
      <c r="HM110" s="112"/>
      <c r="HN110" s="112"/>
      <c r="HO110" s="112"/>
      <c r="HP110" s="112"/>
      <c r="HQ110" s="112"/>
      <c r="HR110" s="112"/>
      <c r="HS110" s="112"/>
      <c r="HT110" s="112"/>
      <c r="HU110" s="112"/>
      <c r="HV110" s="112"/>
      <c r="HW110" s="112"/>
      <c r="HX110" s="112"/>
      <c r="HY110" s="112"/>
      <c r="HZ110" s="112"/>
      <c r="IA110" s="112"/>
      <c r="IB110" s="112"/>
      <c r="IC110" s="112"/>
      <c r="ID110" s="112"/>
      <c r="IE110" s="112"/>
      <c r="IF110" s="112"/>
      <c r="IG110" s="112"/>
      <c r="IH110" s="112"/>
      <c r="II110" s="112"/>
      <c r="IJ110" s="112"/>
      <c r="IK110" s="112"/>
      <c r="IL110" s="112"/>
      <c r="IM110" s="112"/>
      <c r="IN110" s="112"/>
      <c r="IO110" s="112"/>
      <c r="IP110" s="112"/>
      <c r="IQ110" s="112"/>
      <c r="IR110" s="112"/>
      <c r="IS110" s="112"/>
    </row>
    <row r="111" spans="1:253" ht="20.25" hidden="1">
      <c r="A111" s="113" t="s">
        <v>2013</v>
      </c>
      <c r="B111" s="113"/>
      <c r="C111" s="122">
        <v>1.8305</v>
      </c>
      <c r="D111" s="122">
        <v>0.10786</v>
      </c>
      <c r="E111" s="122">
        <v>1.6741508312313691</v>
      </c>
      <c r="F111" s="124">
        <v>103.12586</v>
      </c>
      <c r="G111" s="124">
        <v>107.16361999999999</v>
      </c>
      <c r="H111" s="124">
        <v>102.18917</v>
      </c>
      <c r="I111" s="124">
        <v>105.57483000000001</v>
      </c>
      <c r="J111" s="124">
        <v>92.895150000000001</v>
      </c>
      <c r="K111" s="124">
        <v>101.25252999999999</v>
      </c>
      <c r="L111" s="124">
        <v>102.61999</v>
      </c>
      <c r="M111" s="124">
        <v>101.81554</v>
      </c>
      <c r="N111" s="124">
        <v>99.866739999999993</v>
      </c>
      <c r="O111" s="124">
        <v>103.85549</v>
      </c>
      <c r="P111" s="124">
        <v>105.34768</v>
      </c>
      <c r="Q111" s="124">
        <v>104.34944</v>
      </c>
      <c r="R111" s="124">
        <v>110.828</v>
      </c>
      <c r="S111" s="117"/>
      <c r="T111" s="112"/>
      <c r="U111" s="7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/>
      <c r="BC111" s="112"/>
      <c r="BD111" s="112"/>
      <c r="BE111" s="112"/>
      <c r="BF111" s="112"/>
      <c r="BG111" s="112"/>
      <c r="BH111" s="112"/>
      <c r="BI111" s="112"/>
      <c r="BJ111" s="112"/>
      <c r="BK111" s="112"/>
      <c r="BL111" s="112"/>
      <c r="BM111" s="112"/>
      <c r="BN111" s="112"/>
      <c r="BO111" s="112"/>
      <c r="BP111" s="112"/>
      <c r="BQ111" s="112"/>
      <c r="BR111" s="112"/>
      <c r="BS111" s="112"/>
      <c r="BT111" s="112"/>
      <c r="BU111" s="112"/>
      <c r="BV111" s="112"/>
      <c r="BW111" s="112"/>
      <c r="BX111" s="112"/>
      <c r="BY111" s="112"/>
      <c r="BZ111" s="112"/>
      <c r="CA111" s="112"/>
      <c r="CB111" s="112"/>
      <c r="CC111" s="112"/>
      <c r="CD111" s="112"/>
      <c r="CE111" s="112"/>
      <c r="CF111" s="112"/>
      <c r="CG111" s="112"/>
      <c r="CH111" s="112"/>
      <c r="CI111" s="112"/>
      <c r="CJ111" s="112"/>
      <c r="CK111" s="112"/>
      <c r="CL111" s="112"/>
      <c r="CM111" s="112"/>
      <c r="CN111" s="112"/>
      <c r="CO111" s="112"/>
      <c r="CP111" s="112"/>
      <c r="CQ111" s="112"/>
      <c r="CR111" s="112"/>
      <c r="CS111" s="112"/>
      <c r="CT111" s="112"/>
      <c r="CU111" s="112"/>
      <c r="CV111" s="112"/>
      <c r="CW111" s="112"/>
      <c r="CX111" s="112"/>
      <c r="CY111" s="112"/>
      <c r="CZ111" s="112"/>
      <c r="DA111" s="112"/>
      <c r="DB111" s="112"/>
      <c r="DC111" s="112"/>
      <c r="DD111" s="112"/>
      <c r="DE111" s="112"/>
      <c r="DF111" s="112"/>
      <c r="DG111" s="112"/>
      <c r="DH111" s="112"/>
      <c r="DI111" s="112"/>
      <c r="DJ111" s="112"/>
      <c r="DK111" s="112"/>
      <c r="DL111" s="112"/>
      <c r="DM111" s="112"/>
      <c r="DN111" s="112"/>
      <c r="DO111" s="112"/>
      <c r="DP111" s="112"/>
      <c r="DQ111" s="112"/>
      <c r="DR111" s="112"/>
      <c r="DS111" s="112"/>
      <c r="DT111" s="112"/>
      <c r="DU111" s="112"/>
      <c r="DV111" s="112"/>
      <c r="DW111" s="112"/>
      <c r="DX111" s="112"/>
      <c r="DY111" s="112"/>
      <c r="DZ111" s="112"/>
      <c r="EA111" s="112"/>
      <c r="EB111" s="112"/>
      <c r="EC111" s="112"/>
      <c r="ED111" s="112"/>
      <c r="EE111" s="112"/>
      <c r="EF111" s="112"/>
      <c r="EG111" s="112"/>
      <c r="EH111" s="112"/>
      <c r="EI111" s="112"/>
      <c r="EJ111" s="112"/>
      <c r="EK111" s="112"/>
      <c r="EL111" s="112"/>
      <c r="EM111" s="112"/>
      <c r="EN111" s="112"/>
      <c r="EO111" s="112"/>
      <c r="EP111" s="112"/>
      <c r="EQ111" s="112"/>
      <c r="ER111" s="112"/>
      <c r="ES111" s="112"/>
      <c r="ET111" s="112"/>
      <c r="EU111" s="112"/>
      <c r="EV111" s="112"/>
      <c r="EW111" s="112"/>
      <c r="EX111" s="112"/>
      <c r="EY111" s="112"/>
      <c r="EZ111" s="112"/>
      <c r="FA111" s="112"/>
      <c r="FB111" s="112"/>
      <c r="FC111" s="112"/>
      <c r="FD111" s="112"/>
      <c r="FE111" s="112"/>
      <c r="FF111" s="112"/>
      <c r="FG111" s="112"/>
      <c r="FH111" s="112"/>
      <c r="FI111" s="112"/>
      <c r="FJ111" s="112"/>
      <c r="FK111" s="112"/>
      <c r="FL111" s="112"/>
      <c r="FM111" s="112"/>
      <c r="FN111" s="112"/>
      <c r="FO111" s="112"/>
      <c r="FP111" s="112"/>
      <c r="FQ111" s="112"/>
      <c r="FR111" s="112"/>
      <c r="FS111" s="112"/>
      <c r="FT111" s="112"/>
      <c r="FU111" s="112"/>
      <c r="FV111" s="112"/>
      <c r="FW111" s="112"/>
      <c r="FX111" s="112"/>
      <c r="FY111" s="112"/>
      <c r="FZ111" s="112"/>
      <c r="GA111" s="112"/>
      <c r="GB111" s="112"/>
      <c r="GC111" s="112"/>
      <c r="GD111" s="112"/>
      <c r="GE111" s="112"/>
      <c r="GF111" s="112"/>
      <c r="GG111" s="112"/>
      <c r="GH111" s="112"/>
      <c r="GI111" s="112"/>
      <c r="GJ111" s="112"/>
      <c r="GK111" s="112"/>
      <c r="GL111" s="112"/>
      <c r="GM111" s="112"/>
      <c r="GN111" s="112"/>
      <c r="GO111" s="112"/>
      <c r="GP111" s="112"/>
      <c r="GQ111" s="112"/>
      <c r="GR111" s="112"/>
      <c r="GS111" s="112"/>
      <c r="GT111" s="112"/>
      <c r="GU111" s="112"/>
      <c r="GV111" s="112"/>
      <c r="GW111" s="112"/>
      <c r="GX111" s="112"/>
      <c r="GY111" s="112"/>
      <c r="GZ111" s="112"/>
      <c r="HA111" s="112"/>
      <c r="HB111" s="112"/>
      <c r="HC111" s="112"/>
      <c r="HD111" s="112"/>
      <c r="HE111" s="112"/>
      <c r="HF111" s="112"/>
      <c r="HG111" s="112"/>
      <c r="HH111" s="112"/>
      <c r="HI111" s="112"/>
      <c r="HJ111" s="112"/>
      <c r="HK111" s="112"/>
      <c r="HL111" s="112"/>
      <c r="HM111" s="112"/>
      <c r="HN111" s="112"/>
      <c r="HO111" s="112"/>
      <c r="HP111" s="112"/>
      <c r="HQ111" s="112"/>
      <c r="HR111" s="112"/>
      <c r="HS111" s="112"/>
      <c r="HT111" s="112"/>
      <c r="HU111" s="112"/>
      <c r="HV111" s="112"/>
      <c r="HW111" s="112"/>
      <c r="HX111" s="112"/>
      <c r="HY111" s="112"/>
      <c r="HZ111" s="112"/>
      <c r="IA111" s="112"/>
      <c r="IB111" s="112"/>
      <c r="IC111" s="112"/>
      <c r="ID111" s="112"/>
      <c r="IE111" s="112"/>
      <c r="IF111" s="112"/>
      <c r="IG111" s="112"/>
      <c r="IH111" s="112"/>
      <c r="II111" s="112"/>
      <c r="IJ111" s="112"/>
      <c r="IK111" s="112"/>
      <c r="IL111" s="112"/>
      <c r="IM111" s="112"/>
      <c r="IN111" s="112"/>
      <c r="IO111" s="112"/>
      <c r="IP111" s="112"/>
      <c r="IQ111" s="112"/>
      <c r="IR111" s="112"/>
      <c r="IS111" s="112"/>
    </row>
    <row r="112" spans="1:253" ht="20.25" hidden="1">
      <c r="A112" s="113"/>
      <c r="B112" s="113"/>
      <c r="C112" s="122"/>
      <c r="D112" s="122"/>
      <c r="E112" s="122"/>
      <c r="F112" s="124"/>
      <c r="G112" s="124"/>
      <c r="H112" s="124"/>
      <c r="I112" s="124"/>
      <c r="J112" s="124"/>
      <c r="K112" s="124"/>
      <c r="L112" s="125"/>
      <c r="M112" s="124"/>
      <c r="N112" s="124"/>
      <c r="O112" s="124"/>
      <c r="P112" s="124"/>
      <c r="Q112" s="124"/>
      <c r="R112" s="124"/>
      <c r="S112" s="117"/>
      <c r="T112" s="112"/>
      <c r="U112" s="7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12"/>
      <c r="CN112" s="112"/>
      <c r="CO112" s="112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  <c r="EQ112" s="112"/>
      <c r="ER112" s="112"/>
      <c r="ES112" s="112"/>
      <c r="ET112" s="112"/>
      <c r="EU112" s="112"/>
      <c r="EV112" s="112"/>
      <c r="EW112" s="112"/>
      <c r="EX112" s="112"/>
      <c r="EY112" s="112"/>
      <c r="EZ112" s="112"/>
      <c r="FA112" s="112"/>
      <c r="FB112" s="112"/>
      <c r="FC112" s="112"/>
      <c r="FD112" s="112"/>
      <c r="FE112" s="112"/>
      <c r="FF112" s="112"/>
      <c r="FG112" s="112"/>
      <c r="FH112" s="112"/>
      <c r="FI112" s="112"/>
      <c r="FJ112" s="112"/>
      <c r="FK112" s="112"/>
      <c r="FL112" s="112"/>
      <c r="FM112" s="112"/>
      <c r="FN112" s="112"/>
      <c r="FO112" s="112"/>
      <c r="FP112" s="112"/>
      <c r="FQ112" s="112"/>
      <c r="FR112" s="112"/>
      <c r="FS112" s="112"/>
      <c r="FT112" s="112"/>
      <c r="FU112" s="112"/>
      <c r="FV112" s="112"/>
      <c r="FW112" s="112"/>
      <c r="FX112" s="112"/>
      <c r="FY112" s="112"/>
      <c r="FZ112" s="112"/>
      <c r="GA112" s="112"/>
      <c r="GB112" s="112"/>
      <c r="GC112" s="112"/>
      <c r="GD112" s="112"/>
      <c r="GE112" s="112"/>
      <c r="GF112" s="112"/>
      <c r="GG112" s="112"/>
      <c r="GH112" s="112"/>
      <c r="GI112" s="112"/>
      <c r="GJ112" s="112"/>
      <c r="GK112" s="112"/>
      <c r="GL112" s="112"/>
      <c r="GM112" s="112"/>
      <c r="GN112" s="112"/>
      <c r="GO112" s="112"/>
      <c r="GP112" s="112"/>
      <c r="GQ112" s="112"/>
      <c r="GR112" s="112"/>
      <c r="GS112" s="112"/>
      <c r="GT112" s="112"/>
      <c r="GU112" s="112"/>
      <c r="GV112" s="112"/>
      <c r="GW112" s="112"/>
      <c r="GX112" s="112"/>
      <c r="GY112" s="112"/>
      <c r="GZ112" s="112"/>
      <c r="HA112" s="112"/>
      <c r="HB112" s="112"/>
      <c r="HC112" s="112"/>
      <c r="HD112" s="112"/>
      <c r="HE112" s="112"/>
      <c r="HF112" s="112"/>
      <c r="HG112" s="112"/>
      <c r="HH112" s="112"/>
      <c r="HI112" s="112"/>
      <c r="HJ112" s="112"/>
      <c r="HK112" s="112"/>
      <c r="HL112" s="112"/>
      <c r="HM112" s="112"/>
      <c r="HN112" s="112"/>
      <c r="HO112" s="112"/>
      <c r="HP112" s="112"/>
      <c r="HQ112" s="112"/>
      <c r="HR112" s="112"/>
      <c r="HS112" s="112"/>
      <c r="HT112" s="112"/>
      <c r="HU112" s="112"/>
      <c r="HV112" s="112"/>
      <c r="HW112" s="112"/>
      <c r="HX112" s="112"/>
      <c r="HY112" s="112"/>
      <c r="HZ112" s="112"/>
      <c r="IA112" s="112"/>
      <c r="IB112" s="112"/>
      <c r="IC112" s="112"/>
      <c r="ID112" s="112"/>
      <c r="IE112" s="112"/>
      <c r="IF112" s="112"/>
      <c r="IG112" s="112"/>
      <c r="IH112" s="112"/>
      <c r="II112" s="112"/>
      <c r="IJ112" s="112"/>
      <c r="IK112" s="112"/>
      <c r="IL112" s="112"/>
      <c r="IM112" s="112"/>
      <c r="IN112" s="112"/>
      <c r="IO112" s="112"/>
      <c r="IP112" s="112"/>
      <c r="IQ112" s="112"/>
      <c r="IR112" s="112"/>
      <c r="IS112" s="112"/>
    </row>
    <row r="113" spans="1:253" ht="20.25" hidden="1">
      <c r="A113" s="113" t="s">
        <v>2014</v>
      </c>
      <c r="B113" s="113"/>
      <c r="C113" s="122">
        <v>1.9031400000000001</v>
      </c>
      <c r="D113" s="122">
        <v>0.26119999999999999</v>
      </c>
      <c r="E113" s="122">
        <v>1.6950939559016609</v>
      </c>
      <c r="F113" s="124">
        <v>103.39521999999999</v>
      </c>
      <c r="G113" s="124">
        <v>107.93465</v>
      </c>
      <c r="H113" s="124">
        <v>102.34215</v>
      </c>
      <c r="I113" s="124">
        <v>105.67554</v>
      </c>
      <c r="J113" s="124">
        <v>92.901340000000005</v>
      </c>
      <c r="K113" s="124">
        <v>101.17261000000001</v>
      </c>
      <c r="L113" s="124">
        <v>102.60129999999999</v>
      </c>
      <c r="M113" s="124">
        <v>102.46829</v>
      </c>
      <c r="N113" s="124">
        <v>99.866739999999993</v>
      </c>
      <c r="O113" s="124">
        <v>103.85549</v>
      </c>
      <c r="P113" s="124">
        <v>105.34768</v>
      </c>
      <c r="Q113" s="124">
        <v>104.00373</v>
      </c>
      <c r="R113" s="124">
        <v>111.27298999999999</v>
      </c>
      <c r="S113" s="117"/>
      <c r="T113" s="112"/>
      <c r="U113" s="7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/>
      <c r="BI113" s="112"/>
      <c r="BJ113" s="112"/>
      <c r="BK113" s="112"/>
      <c r="BL113" s="112"/>
      <c r="BM113" s="112"/>
      <c r="BN113" s="112"/>
      <c r="BO113" s="112"/>
      <c r="BP113" s="112"/>
      <c r="BQ113" s="112"/>
      <c r="BR113" s="112"/>
      <c r="BS113" s="112"/>
      <c r="BT113" s="112"/>
      <c r="BU113" s="112"/>
      <c r="BV113" s="112"/>
      <c r="BW113" s="112"/>
      <c r="BX113" s="112"/>
      <c r="BY113" s="112"/>
      <c r="BZ113" s="112"/>
      <c r="CA113" s="112"/>
      <c r="CB113" s="112"/>
      <c r="CC113" s="112"/>
      <c r="CD113" s="112"/>
      <c r="CE113" s="112"/>
      <c r="CF113" s="112"/>
      <c r="CG113" s="112"/>
      <c r="CH113" s="112"/>
      <c r="CI113" s="112"/>
      <c r="CJ113" s="112"/>
      <c r="CK113" s="112"/>
      <c r="CL113" s="112"/>
      <c r="CM113" s="112"/>
      <c r="CN113" s="112"/>
      <c r="CO113" s="112"/>
      <c r="CP113" s="112"/>
      <c r="CQ113" s="112"/>
      <c r="CR113" s="112"/>
      <c r="CS113" s="112"/>
      <c r="CT113" s="112"/>
      <c r="CU113" s="112"/>
      <c r="CV113" s="112"/>
      <c r="CW113" s="112"/>
      <c r="CX113" s="112"/>
      <c r="CY113" s="112"/>
      <c r="CZ113" s="112"/>
      <c r="DA113" s="112"/>
      <c r="DB113" s="112"/>
      <c r="DC113" s="112"/>
      <c r="DD113" s="112"/>
      <c r="DE113" s="112"/>
      <c r="DF113" s="112"/>
      <c r="DG113" s="112"/>
      <c r="DH113" s="112"/>
      <c r="DI113" s="112"/>
      <c r="DJ113" s="112"/>
      <c r="DK113" s="112"/>
      <c r="DL113" s="112"/>
      <c r="DM113" s="112"/>
      <c r="DN113" s="112"/>
      <c r="DO113" s="112"/>
      <c r="DP113" s="112"/>
      <c r="DQ113" s="112"/>
      <c r="DR113" s="112"/>
      <c r="DS113" s="112"/>
      <c r="DT113" s="112"/>
      <c r="DU113" s="112"/>
      <c r="DV113" s="112"/>
      <c r="DW113" s="112"/>
      <c r="DX113" s="112"/>
      <c r="DY113" s="112"/>
      <c r="DZ113" s="112"/>
      <c r="EA113" s="112"/>
      <c r="EB113" s="112"/>
      <c r="EC113" s="112"/>
      <c r="ED113" s="112"/>
      <c r="EE113" s="112"/>
      <c r="EF113" s="112"/>
      <c r="EG113" s="112"/>
      <c r="EH113" s="112"/>
      <c r="EI113" s="112"/>
      <c r="EJ113" s="112"/>
      <c r="EK113" s="112"/>
      <c r="EL113" s="112"/>
      <c r="EM113" s="112"/>
      <c r="EN113" s="112"/>
      <c r="EO113" s="112"/>
      <c r="EP113" s="112"/>
      <c r="EQ113" s="112"/>
      <c r="ER113" s="112"/>
      <c r="ES113" s="112"/>
      <c r="ET113" s="112"/>
      <c r="EU113" s="112"/>
      <c r="EV113" s="112"/>
      <c r="EW113" s="112"/>
      <c r="EX113" s="112"/>
      <c r="EY113" s="112"/>
      <c r="EZ113" s="112"/>
      <c r="FA113" s="112"/>
      <c r="FB113" s="112"/>
      <c r="FC113" s="112"/>
      <c r="FD113" s="112"/>
      <c r="FE113" s="112"/>
      <c r="FF113" s="112"/>
      <c r="FG113" s="112"/>
      <c r="FH113" s="112"/>
      <c r="FI113" s="112"/>
      <c r="FJ113" s="112"/>
      <c r="FK113" s="112"/>
      <c r="FL113" s="112"/>
      <c r="FM113" s="112"/>
      <c r="FN113" s="112"/>
      <c r="FO113" s="112"/>
      <c r="FP113" s="112"/>
      <c r="FQ113" s="112"/>
      <c r="FR113" s="112"/>
      <c r="FS113" s="112"/>
      <c r="FT113" s="112"/>
      <c r="FU113" s="112"/>
      <c r="FV113" s="112"/>
      <c r="FW113" s="112"/>
      <c r="FX113" s="112"/>
      <c r="FY113" s="112"/>
      <c r="FZ113" s="112"/>
      <c r="GA113" s="112"/>
      <c r="GB113" s="112"/>
      <c r="GC113" s="112"/>
      <c r="GD113" s="112"/>
      <c r="GE113" s="112"/>
      <c r="GF113" s="112"/>
      <c r="GG113" s="112"/>
      <c r="GH113" s="112"/>
      <c r="GI113" s="112"/>
      <c r="GJ113" s="112"/>
      <c r="GK113" s="112"/>
      <c r="GL113" s="112"/>
      <c r="GM113" s="112"/>
      <c r="GN113" s="112"/>
      <c r="GO113" s="112"/>
      <c r="GP113" s="112"/>
      <c r="GQ113" s="112"/>
      <c r="GR113" s="112"/>
      <c r="GS113" s="112"/>
      <c r="GT113" s="112"/>
      <c r="GU113" s="112"/>
      <c r="GV113" s="112"/>
      <c r="GW113" s="112"/>
      <c r="GX113" s="112"/>
      <c r="GY113" s="112"/>
      <c r="GZ113" s="112"/>
      <c r="HA113" s="112"/>
      <c r="HB113" s="112"/>
      <c r="HC113" s="112"/>
      <c r="HD113" s="112"/>
      <c r="HE113" s="112"/>
      <c r="HF113" s="112"/>
      <c r="HG113" s="112"/>
      <c r="HH113" s="112"/>
      <c r="HI113" s="112"/>
      <c r="HJ113" s="112"/>
      <c r="HK113" s="112"/>
      <c r="HL113" s="112"/>
      <c r="HM113" s="112"/>
      <c r="HN113" s="112"/>
      <c r="HO113" s="112"/>
      <c r="HP113" s="112"/>
      <c r="HQ113" s="112"/>
      <c r="HR113" s="112"/>
      <c r="HS113" s="112"/>
      <c r="HT113" s="112"/>
      <c r="HU113" s="112"/>
      <c r="HV113" s="112"/>
      <c r="HW113" s="112"/>
      <c r="HX113" s="112"/>
      <c r="HY113" s="112"/>
      <c r="HZ113" s="112"/>
      <c r="IA113" s="112"/>
      <c r="IB113" s="112"/>
      <c r="IC113" s="112"/>
      <c r="ID113" s="112"/>
      <c r="IE113" s="112"/>
      <c r="IF113" s="112"/>
      <c r="IG113" s="112"/>
      <c r="IH113" s="112"/>
      <c r="II113" s="112"/>
      <c r="IJ113" s="112"/>
      <c r="IK113" s="112"/>
      <c r="IL113" s="112"/>
      <c r="IM113" s="112"/>
      <c r="IN113" s="112"/>
      <c r="IO113" s="112"/>
      <c r="IP113" s="112"/>
      <c r="IQ113" s="112"/>
      <c r="IR113" s="112"/>
      <c r="IS113" s="112"/>
    </row>
    <row r="114" spans="1:253" ht="20.25" hidden="1">
      <c r="A114" s="113"/>
      <c r="B114" s="113"/>
      <c r="C114" s="122"/>
      <c r="D114" s="122"/>
      <c r="E114" s="122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17"/>
      <c r="T114" s="112"/>
      <c r="U114" s="7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/>
      <c r="BL114" s="112"/>
      <c r="BM114" s="112"/>
      <c r="BN114" s="112"/>
      <c r="BO114" s="112"/>
      <c r="BP114" s="112"/>
      <c r="BQ114" s="112"/>
      <c r="BR114" s="112"/>
      <c r="BS114" s="112"/>
      <c r="BT114" s="112"/>
      <c r="BU114" s="112"/>
      <c r="BV114" s="112"/>
      <c r="BW114" s="112"/>
      <c r="BX114" s="112"/>
      <c r="BY114" s="112"/>
      <c r="BZ114" s="112"/>
      <c r="CA114" s="112"/>
      <c r="CB114" s="112"/>
      <c r="CC114" s="112"/>
      <c r="CD114" s="112"/>
      <c r="CE114" s="112"/>
      <c r="CF114" s="112"/>
      <c r="CG114" s="112"/>
      <c r="CH114" s="112"/>
      <c r="CI114" s="112"/>
      <c r="CJ114" s="112"/>
      <c r="CK114" s="112"/>
      <c r="CL114" s="112"/>
      <c r="CM114" s="112"/>
      <c r="CN114" s="112"/>
      <c r="CO114" s="112"/>
      <c r="CP114" s="112"/>
      <c r="CQ114" s="112"/>
      <c r="CR114" s="112"/>
      <c r="CS114" s="112"/>
      <c r="CT114" s="112"/>
      <c r="CU114" s="112"/>
      <c r="CV114" s="112"/>
      <c r="CW114" s="112"/>
      <c r="CX114" s="112"/>
      <c r="CY114" s="112"/>
      <c r="CZ114" s="112"/>
      <c r="DA114" s="112"/>
      <c r="DB114" s="112"/>
      <c r="DC114" s="112"/>
      <c r="DD114" s="112"/>
      <c r="DE114" s="112"/>
      <c r="DF114" s="112"/>
      <c r="DG114" s="112"/>
      <c r="DH114" s="112"/>
      <c r="DI114" s="112"/>
      <c r="DJ114" s="112"/>
      <c r="DK114" s="112"/>
      <c r="DL114" s="112"/>
      <c r="DM114" s="112"/>
      <c r="DN114" s="112"/>
      <c r="DO114" s="112"/>
      <c r="DP114" s="112"/>
      <c r="DQ114" s="112"/>
      <c r="DR114" s="112"/>
      <c r="DS114" s="112"/>
      <c r="DT114" s="112"/>
      <c r="DU114" s="112"/>
      <c r="DV114" s="112"/>
      <c r="DW114" s="112"/>
      <c r="DX114" s="112"/>
      <c r="DY114" s="112"/>
      <c r="DZ114" s="112"/>
      <c r="EA114" s="112"/>
      <c r="EB114" s="112"/>
      <c r="EC114" s="112"/>
      <c r="ED114" s="112"/>
      <c r="EE114" s="112"/>
      <c r="EF114" s="112"/>
      <c r="EG114" s="112"/>
      <c r="EH114" s="112"/>
      <c r="EI114" s="112"/>
      <c r="EJ114" s="112"/>
      <c r="EK114" s="112"/>
      <c r="EL114" s="112"/>
      <c r="EM114" s="112"/>
      <c r="EN114" s="112"/>
      <c r="EO114" s="112"/>
      <c r="EP114" s="112"/>
      <c r="EQ114" s="112"/>
      <c r="ER114" s="112"/>
      <c r="ES114" s="112"/>
      <c r="ET114" s="112"/>
      <c r="EU114" s="112"/>
      <c r="EV114" s="112"/>
      <c r="EW114" s="112"/>
      <c r="EX114" s="112"/>
      <c r="EY114" s="112"/>
      <c r="EZ114" s="112"/>
      <c r="FA114" s="112"/>
      <c r="FB114" s="112"/>
      <c r="FC114" s="112"/>
      <c r="FD114" s="112"/>
      <c r="FE114" s="112"/>
      <c r="FF114" s="112"/>
      <c r="FG114" s="112"/>
      <c r="FH114" s="112"/>
      <c r="FI114" s="112"/>
      <c r="FJ114" s="112"/>
      <c r="FK114" s="112"/>
      <c r="FL114" s="112"/>
      <c r="FM114" s="112"/>
      <c r="FN114" s="112"/>
      <c r="FO114" s="112"/>
      <c r="FP114" s="112"/>
      <c r="FQ114" s="112"/>
      <c r="FR114" s="112"/>
      <c r="FS114" s="112"/>
      <c r="FT114" s="112"/>
      <c r="FU114" s="112"/>
      <c r="FV114" s="112"/>
      <c r="FW114" s="112"/>
      <c r="FX114" s="112"/>
      <c r="FY114" s="112"/>
      <c r="FZ114" s="112"/>
      <c r="GA114" s="112"/>
      <c r="GB114" s="112"/>
      <c r="GC114" s="112"/>
      <c r="GD114" s="112"/>
      <c r="GE114" s="112"/>
      <c r="GF114" s="112"/>
      <c r="GG114" s="112"/>
      <c r="GH114" s="112"/>
      <c r="GI114" s="112"/>
      <c r="GJ114" s="112"/>
      <c r="GK114" s="112"/>
      <c r="GL114" s="112"/>
      <c r="GM114" s="112"/>
      <c r="GN114" s="112"/>
      <c r="GO114" s="112"/>
      <c r="GP114" s="112"/>
      <c r="GQ114" s="112"/>
      <c r="GR114" s="112"/>
      <c r="GS114" s="112"/>
      <c r="GT114" s="112"/>
      <c r="GU114" s="112"/>
      <c r="GV114" s="112"/>
      <c r="GW114" s="112"/>
      <c r="GX114" s="112"/>
      <c r="GY114" s="112"/>
      <c r="GZ114" s="112"/>
      <c r="HA114" s="112"/>
      <c r="HB114" s="112"/>
      <c r="HC114" s="112"/>
      <c r="HD114" s="112"/>
      <c r="HE114" s="112"/>
      <c r="HF114" s="112"/>
      <c r="HG114" s="112"/>
      <c r="HH114" s="112"/>
      <c r="HI114" s="112"/>
      <c r="HJ114" s="112"/>
      <c r="HK114" s="112"/>
      <c r="HL114" s="112"/>
      <c r="HM114" s="112"/>
      <c r="HN114" s="112"/>
      <c r="HO114" s="112"/>
      <c r="HP114" s="112"/>
      <c r="HQ114" s="112"/>
      <c r="HR114" s="112"/>
      <c r="HS114" s="112"/>
      <c r="HT114" s="112"/>
      <c r="HU114" s="112"/>
      <c r="HV114" s="112"/>
      <c r="HW114" s="112"/>
      <c r="HX114" s="112"/>
      <c r="HY114" s="112"/>
      <c r="HZ114" s="112"/>
      <c r="IA114" s="112"/>
      <c r="IB114" s="112"/>
      <c r="IC114" s="112"/>
      <c r="ID114" s="112"/>
      <c r="IE114" s="112"/>
      <c r="IF114" s="112"/>
      <c r="IG114" s="112"/>
      <c r="IH114" s="112"/>
      <c r="II114" s="112"/>
      <c r="IJ114" s="112"/>
      <c r="IK114" s="112"/>
      <c r="IL114" s="112"/>
      <c r="IM114" s="112"/>
      <c r="IN114" s="112"/>
      <c r="IO114" s="112"/>
      <c r="IP114" s="112"/>
      <c r="IQ114" s="112"/>
      <c r="IR114" s="112"/>
      <c r="IS114" s="112"/>
    </row>
    <row r="115" spans="1:253" ht="20.25" hidden="1">
      <c r="A115" s="113" t="s">
        <v>2015</v>
      </c>
      <c r="B115" s="113"/>
      <c r="C115" s="122">
        <v>2.1863700000000001</v>
      </c>
      <c r="D115" s="122">
        <v>0.19116</v>
      </c>
      <c r="E115" s="122">
        <v>1.7362269502130712</v>
      </c>
      <c r="F115" s="124">
        <v>103.59287</v>
      </c>
      <c r="G115" s="124">
        <v>108.63766</v>
      </c>
      <c r="H115" s="124">
        <v>102.42258</v>
      </c>
      <c r="I115" s="124">
        <v>101.57505999999999</v>
      </c>
      <c r="J115" s="124">
        <v>92.901340000000005</v>
      </c>
      <c r="K115" s="124">
        <v>101.38948000000001</v>
      </c>
      <c r="L115" s="124">
        <v>102.60687</v>
      </c>
      <c r="M115" s="124">
        <v>103.55013</v>
      </c>
      <c r="N115" s="124">
        <v>99.866739999999993</v>
      </c>
      <c r="O115" s="124">
        <v>103.62563</v>
      </c>
      <c r="P115" s="124">
        <v>105.34768</v>
      </c>
      <c r="Q115" s="124">
        <v>104.13388</v>
      </c>
      <c r="R115" s="124">
        <v>111.33105</v>
      </c>
      <c r="S115" s="117"/>
      <c r="T115" s="112"/>
      <c r="U115" s="7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2"/>
      <c r="BC115" s="112"/>
      <c r="BD115" s="112"/>
      <c r="BE115" s="112"/>
      <c r="BF115" s="112"/>
      <c r="BG115" s="112"/>
      <c r="BH115" s="112"/>
      <c r="BI115" s="112"/>
      <c r="BJ115" s="112"/>
      <c r="BK115" s="112"/>
      <c r="BL115" s="112"/>
      <c r="BM115" s="112"/>
      <c r="BN115" s="112"/>
      <c r="BO115" s="112"/>
      <c r="BP115" s="112"/>
      <c r="BQ115" s="112"/>
      <c r="BR115" s="112"/>
      <c r="BS115" s="112"/>
      <c r="BT115" s="112"/>
      <c r="BU115" s="112"/>
      <c r="BV115" s="112"/>
      <c r="BW115" s="112"/>
      <c r="BX115" s="112"/>
      <c r="BY115" s="112"/>
      <c r="BZ115" s="112"/>
      <c r="CA115" s="112"/>
      <c r="CB115" s="112"/>
      <c r="CC115" s="112"/>
      <c r="CD115" s="112"/>
      <c r="CE115" s="112"/>
      <c r="CF115" s="112"/>
      <c r="CG115" s="112"/>
      <c r="CH115" s="112"/>
      <c r="CI115" s="112"/>
      <c r="CJ115" s="112"/>
      <c r="CK115" s="112"/>
      <c r="CL115" s="112"/>
      <c r="CM115" s="112"/>
      <c r="CN115" s="112"/>
      <c r="CO115" s="112"/>
      <c r="CP115" s="112"/>
      <c r="CQ115" s="112"/>
      <c r="CR115" s="112"/>
      <c r="CS115" s="112"/>
      <c r="CT115" s="112"/>
      <c r="CU115" s="112"/>
      <c r="CV115" s="112"/>
      <c r="CW115" s="112"/>
      <c r="CX115" s="112"/>
      <c r="CY115" s="112"/>
      <c r="CZ115" s="112"/>
      <c r="DA115" s="112"/>
      <c r="DB115" s="112"/>
      <c r="DC115" s="112"/>
      <c r="DD115" s="112"/>
      <c r="DE115" s="112"/>
      <c r="DF115" s="112"/>
      <c r="DG115" s="112"/>
      <c r="DH115" s="112"/>
      <c r="DI115" s="112"/>
      <c r="DJ115" s="112"/>
      <c r="DK115" s="112"/>
      <c r="DL115" s="112"/>
      <c r="DM115" s="112"/>
      <c r="DN115" s="112"/>
      <c r="DO115" s="112"/>
      <c r="DP115" s="112"/>
      <c r="DQ115" s="112"/>
      <c r="DR115" s="112"/>
      <c r="DS115" s="112"/>
      <c r="DT115" s="112"/>
      <c r="DU115" s="112"/>
      <c r="DV115" s="112"/>
      <c r="DW115" s="112"/>
      <c r="DX115" s="112"/>
      <c r="DY115" s="112"/>
      <c r="DZ115" s="112"/>
      <c r="EA115" s="112"/>
      <c r="EB115" s="112"/>
      <c r="EC115" s="112"/>
      <c r="ED115" s="112"/>
      <c r="EE115" s="112"/>
      <c r="EF115" s="112"/>
      <c r="EG115" s="112"/>
      <c r="EH115" s="112"/>
      <c r="EI115" s="112"/>
      <c r="EJ115" s="112"/>
      <c r="EK115" s="112"/>
      <c r="EL115" s="112"/>
      <c r="EM115" s="112"/>
      <c r="EN115" s="112"/>
      <c r="EO115" s="112"/>
      <c r="EP115" s="112"/>
      <c r="EQ115" s="112"/>
      <c r="ER115" s="112"/>
      <c r="ES115" s="112"/>
      <c r="ET115" s="112"/>
      <c r="EU115" s="112"/>
      <c r="EV115" s="112"/>
      <c r="EW115" s="112"/>
      <c r="EX115" s="112"/>
      <c r="EY115" s="112"/>
      <c r="EZ115" s="112"/>
      <c r="FA115" s="112"/>
      <c r="FB115" s="112"/>
      <c r="FC115" s="112"/>
      <c r="FD115" s="112"/>
      <c r="FE115" s="112"/>
      <c r="FF115" s="112"/>
      <c r="FG115" s="112"/>
      <c r="FH115" s="112"/>
      <c r="FI115" s="112"/>
      <c r="FJ115" s="112"/>
      <c r="FK115" s="112"/>
      <c r="FL115" s="112"/>
      <c r="FM115" s="112"/>
      <c r="FN115" s="112"/>
      <c r="FO115" s="112"/>
      <c r="FP115" s="112"/>
      <c r="FQ115" s="112"/>
      <c r="FR115" s="112"/>
      <c r="FS115" s="112"/>
      <c r="FT115" s="112"/>
      <c r="FU115" s="112"/>
      <c r="FV115" s="112"/>
      <c r="FW115" s="112"/>
      <c r="FX115" s="112"/>
      <c r="FY115" s="112"/>
      <c r="FZ115" s="112"/>
      <c r="GA115" s="112"/>
      <c r="GB115" s="112"/>
      <c r="GC115" s="112"/>
      <c r="GD115" s="112"/>
      <c r="GE115" s="112"/>
      <c r="GF115" s="112"/>
      <c r="GG115" s="112"/>
      <c r="GH115" s="112"/>
      <c r="GI115" s="112"/>
      <c r="GJ115" s="112"/>
      <c r="GK115" s="112"/>
      <c r="GL115" s="112"/>
      <c r="GM115" s="112"/>
      <c r="GN115" s="112"/>
      <c r="GO115" s="112"/>
      <c r="GP115" s="112"/>
      <c r="GQ115" s="112"/>
      <c r="GR115" s="112"/>
      <c r="GS115" s="112"/>
      <c r="GT115" s="112"/>
      <c r="GU115" s="112"/>
      <c r="GV115" s="112"/>
      <c r="GW115" s="112"/>
      <c r="GX115" s="112"/>
      <c r="GY115" s="112"/>
      <c r="GZ115" s="112"/>
      <c r="HA115" s="112"/>
      <c r="HB115" s="112"/>
      <c r="HC115" s="112"/>
      <c r="HD115" s="112"/>
      <c r="HE115" s="112"/>
      <c r="HF115" s="112"/>
      <c r="HG115" s="112"/>
      <c r="HH115" s="112"/>
      <c r="HI115" s="112"/>
      <c r="HJ115" s="112"/>
      <c r="HK115" s="112"/>
      <c r="HL115" s="112"/>
      <c r="HM115" s="112"/>
      <c r="HN115" s="112"/>
      <c r="HO115" s="112"/>
      <c r="HP115" s="112"/>
      <c r="HQ115" s="112"/>
      <c r="HR115" s="112"/>
      <c r="HS115" s="112"/>
      <c r="HT115" s="112"/>
      <c r="HU115" s="112"/>
      <c r="HV115" s="112"/>
      <c r="HW115" s="112"/>
      <c r="HX115" s="112"/>
      <c r="HY115" s="112"/>
      <c r="HZ115" s="112"/>
      <c r="IA115" s="112"/>
      <c r="IB115" s="112"/>
      <c r="IC115" s="112"/>
      <c r="ID115" s="112"/>
      <c r="IE115" s="112"/>
      <c r="IF115" s="112"/>
      <c r="IG115" s="112"/>
      <c r="IH115" s="112"/>
      <c r="II115" s="112"/>
      <c r="IJ115" s="112"/>
      <c r="IK115" s="112"/>
      <c r="IL115" s="112"/>
      <c r="IM115" s="112"/>
      <c r="IN115" s="112"/>
      <c r="IO115" s="112"/>
      <c r="IP115" s="112"/>
      <c r="IQ115" s="112"/>
      <c r="IR115" s="112"/>
      <c r="IS115" s="112"/>
    </row>
    <row r="116" spans="1:253" ht="20.25">
      <c r="A116" s="113"/>
      <c r="B116" s="113"/>
      <c r="C116" s="122"/>
      <c r="D116" s="122"/>
      <c r="E116" s="122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17"/>
      <c r="T116" s="112"/>
      <c r="U116" s="7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/>
      <c r="BE116" s="112"/>
      <c r="BF116" s="112"/>
      <c r="BG116" s="112"/>
      <c r="BH116" s="112"/>
      <c r="BI116" s="112"/>
      <c r="BJ116" s="112"/>
      <c r="BK116" s="112"/>
      <c r="BL116" s="112"/>
      <c r="BM116" s="112"/>
      <c r="BN116" s="112"/>
      <c r="BO116" s="112"/>
      <c r="BP116" s="112"/>
      <c r="BQ116" s="112"/>
      <c r="BR116" s="112"/>
      <c r="BS116" s="112"/>
      <c r="BT116" s="112"/>
      <c r="BU116" s="112"/>
      <c r="BV116" s="112"/>
      <c r="BW116" s="112"/>
      <c r="BX116" s="112"/>
      <c r="BY116" s="112"/>
      <c r="BZ116" s="112"/>
      <c r="CA116" s="112"/>
      <c r="CB116" s="112"/>
      <c r="CC116" s="112"/>
      <c r="CD116" s="112"/>
      <c r="CE116" s="112"/>
      <c r="CF116" s="112"/>
      <c r="CG116" s="112"/>
      <c r="CH116" s="112"/>
      <c r="CI116" s="112"/>
      <c r="CJ116" s="112"/>
      <c r="CK116" s="112"/>
      <c r="CL116" s="112"/>
      <c r="CM116" s="112"/>
      <c r="CN116" s="112"/>
      <c r="CO116" s="112"/>
      <c r="CP116" s="112"/>
      <c r="CQ116" s="112"/>
      <c r="CR116" s="112"/>
      <c r="CS116" s="112"/>
      <c r="CT116" s="112"/>
      <c r="CU116" s="112"/>
      <c r="CV116" s="112"/>
      <c r="CW116" s="112"/>
      <c r="CX116" s="112"/>
      <c r="CY116" s="112"/>
      <c r="CZ116" s="112"/>
      <c r="DA116" s="112"/>
      <c r="DB116" s="112"/>
      <c r="DC116" s="112"/>
      <c r="DD116" s="112"/>
      <c r="DE116" s="112"/>
      <c r="DF116" s="112"/>
      <c r="DG116" s="112"/>
      <c r="DH116" s="112"/>
      <c r="DI116" s="112"/>
      <c r="DJ116" s="112"/>
      <c r="DK116" s="112"/>
      <c r="DL116" s="112"/>
      <c r="DM116" s="112"/>
      <c r="DN116" s="112"/>
      <c r="DO116" s="112"/>
      <c r="DP116" s="112"/>
      <c r="DQ116" s="112"/>
      <c r="DR116" s="112"/>
      <c r="DS116" s="112"/>
      <c r="DT116" s="112"/>
      <c r="DU116" s="112"/>
      <c r="DV116" s="112"/>
      <c r="DW116" s="112"/>
      <c r="DX116" s="112"/>
      <c r="DY116" s="112"/>
      <c r="DZ116" s="112"/>
      <c r="EA116" s="112"/>
      <c r="EB116" s="112"/>
      <c r="EC116" s="112"/>
      <c r="ED116" s="112"/>
      <c r="EE116" s="112"/>
      <c r="EF116" s="112"/>
      <c r="EG116" s="112"/>
      <c r="EH116" s="112"/>
      <c r="EI116" s="112"/>
      <c r="EJ116" s="112"/>
      <c r="EK116" s="112"/>
      <c r="EL116" s="112"/>
      <c r="EM116" s="112"/>
      <c r="EN116" s="112"/>
      <c r="EO116" s="112"/>
      <c r="EP116" s="112"/>
      <c r="EQ116" s="112"/>
      <c r="ER116" s="112"/>
      <c r="ES116" s="112"/>
      <c r="ET116" s="112"/>
      <c r="EU116" s="112"/>
      <c r="EV116" s="112"/>
      <c r="EW116" s="112"/>
      <c r="EX116" s="112"/>
      <c r="EY116" s="112"/>
      <c r="EZ116" s="112"/>
      <c r="FA116" s="112"/>
      <c r="FB116" s="112"/>
      <c r="FC116" s="112"/>
      <c r="FD116" s="112"/>
      <c r="FE116" s="112"/>
      <c r="FF116" s="112"/>
      <c r="FG116" s="112"/>
      <c r="FH116" s="112"/>
      <c r="FI116" s="112"/>
      <c r="FJ116" s="112"/>
      <c r="FK116" s="112"/>
      <c r="FL116" s="112"/>
      <c r="FM116" s="112"/>
      <c r="FN116" s="112"/>
      <c r="FO116" s="112"/>
      <c r="FP116" s="112"/>
      <c r="FQ116" s="112"/>
      <c r="FR116" s="112"/>
      <c r="FS116" s="112"/>
      <c r="FT116" s="112"/>
      <c r="FU116" s="112"/>
      <c r="FV116" s="112"/>
      <c r="FW116" s="112"/>
      <c r="FX116" s="112"/>
      <c r="FY116" s="112"/>
      <c r="FZ116" s="112"/>
      <c r="GA116" s="112"/>
      <c r="GB116" s="112"/>
      <c r="GC116" s="112"/>
      <c r="GD116" s="112"/>
      <c r="GE116" s="112"/>
      <c r="GF116" s="112"/>
      <c r="GG116" s="112"/>
      <c r="GH116" s="112"/>
      <c r="GI116" s="112"/>
      <c r="GJ116" s="112"/>
      <c r="GK116" s="112"/>
      <c r="GL116" s="112"/>
      <c r="GM116" s="112"/>
      <c r="GN116" s="112"/>
      <c r="GO116" s="112"/>
      <c r="GP116" s="112"/>
      <c r="GQ116" s="112"/>
      <c r="GR116" s="112"/>
      <c r="GS116" s="112"/>
      <c r="GT116" s="112"/>
      <c r="GU116" s="112"/>
      <c r="GV116" s="112"/>
      <c r="GW116" s="112"/>
      <c r="GX116" s="112"/>
      <c r="GY116" s="112"/>
      <c r="GZ116" s="112"/>
      <c r="HA116" s="112"/>
      <c r="HB116" s="112"/>
      <c r="HC116" s="112"/>
      <c r="HD116" s="112"/>
      <c r="HE116" s="112"/>
      <c r="HF116" s="112"/>
      <c r="HG116" s="112"/>
      <c r="HH116" s="112"/>
      <c r="HI116" s="112"/>
      <c r="HJ116" s="112"/>
      <c r="HK116" s="112"/>
      <c r="HL116" s="112"/>
      <c r="HM116" s="112"/>
      <c r="HN116" s="112"/>
      <c r="HO116" s="112"/>
      <c r="HP116" s="112"/>
      <c r="HQ116" s="112"/>
      <c r="HR116" s="112"/>
      <c r="HS116" s="112"/>
      <c r="HT116" s="112"/>
      <c r="HU116" s="112"/>
      <c r="HV116" s="112"/>
      <c r="HW116" s="112"/>
      <c r="HX116" s="112"/>
      <c r="HY116" s="112"/>
      <c r="HZ116" s="112"/>
      <c r="IA116" s="112"/>
      <c r="IB116" s="112"/>
      <c r="IC116" s="112"/>
      <c r="ID116" s="112"/>
      <c r="IE116" s="112"/>
      <c r="IF116" s="112"/>
      <c r="IG116" s="112"/>
      <c r="IH116" s="112"/>
      <c r="II116" s="112"/>
      <c r="IJ116" s="112"/>
      <c r="IK116" s="112"/>
      <c r="IL116" s="112"/>
      <c r="IM116" s="112"/>
      <c r="IN116" s="112"/>
      <c r="IO116" s="112"/>
      <c r="IP116" s="112"/>
      <c r="IQ116" s="112"/>
      <c r="IR116" s="112"/>
      <c r="IS116" s="112"/>
    </row>
    <row r="117" spans="1:253" ht="20.25">
      <c r="A117" s="113">
        <v>2022</v>
      </c>
      <c r="B117" s="121">
        <v>3.6867000000000001</v>
      </c>
      <c r="C117" s="122"/>
      <c r="D117" s="122"/>
      <c r="E117" s="122"/>
      <c r="F117" s="124">
        <v>106.43096</v>
      </c>
      <c r="G117" s="124">
        <v>112.25752</v>
      </c>
      <c r="H117" s="124">
        <v>105.07930083333336</v>
      </c>
      <c r="I117" s="124">
        <v>100.70544</v>
      </c>
      <c r="J117" s="124">
        <v>94.843090000000004</v>
      </c>
      <c r="K117" s="124">
        <v>101.40028</v>
      </c>
      <c r="L117" s="124">
        <v>102.65858</v>
      </c>
      <c r="M117" s="124">
        <v>106.10204</v>
      </c>
      <c r="N117" s="124">
        <v>99.021910000000005</v>
      </c>
      <c r="O117" s="124">
        <v>105.2449</v>
      </c>
      <c r="P117" s="124">
        <v>105.33750999999999</v>
      </c>
      <c r="Q117" s="124">
        <v>106.75979</v>
      </c>
      <c r="R117" s="124">
        <v>126.00288</v>
      </c>
      <c r="S117" s="117"/>
      <c r="T117" s="112"/>
      <c r="U117" s="7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  <c r="AR117" s="112"/>
      <c r="AS117" s="112"/>
      <c r="AT117" s="112"/>
      <c r="AU117" s="112"/>
      <c r="AV117" s="112"/>
      <c r="AW117" s="112"/>
      <c r="AX117" s="112"/>
      <c r="AY117" s="112"/>
      <c r="AZ117" s="112"/>
      <c r="BA117" s="112"/>
      <c r="BB117" s="112"/>
      <c r="BC117" s="112"/>
      <c r="BD117" s="112"/>
      <c r="BE117" s="112"/>
      <c r="BF117" s="112"/>
      <c r="BG117" s="112"/>
      <c r="BH117" s="112"/>
      <c r="BI117" s="112"/>
      <c r="BJ117" s="112"/>
      <c r="BK117" s="112"/>
      <c r="BL117" s="112"/>
      <c r="BM117" s="112"/>
      <c r="BN117" s="112"/>
      <c r="BO117" s="112"/>
      <c r="BP117" s="112"/>
      <c r="BQ117" s="112"/>
      <c r="BR117" s="112"/>
      <c r="BS117" s="112"/>
      <c r="BT117" s="112"/>
      <c r="BU117" s="112"/>
      <c r="BV117" s="112"/>
      <c r="BW117" s="112"/>
      <c r="BX117" s="112"/>
      <c r="BY117" s="112"/>
      <c r="BZ117" s="112"/>
      <c r="CA117" s="112"/>
      <c r="CB117" s="112"/>
      <c r="CC117" s="112"/>
      <c r="CD117" s="112"/>
      <c r="CE117" s="112"/>
      <c r="CF117" s="112"/>
      <c r="CG117" s="112"/>
      <c r="CH117" s="112"/>
      <c r="CI117" s="112"/>
      <c r="CJ117" s="112"/>
      <c r="CK117" s="112"/>
      <c r="CL117" s="112"/>
      <c r="CM117" s="112"/>
      <c r="CN117" s="112"/>
      <c r="CO117" s="112"/>
      <c r="CP117" s="112"/>
      <c r="CQ117" s="112"/>
      <c r="CR117" s="112"/>
      <c r="CS117" s="112"/>
      <c r="CT117" s="112"/>
      <c r="CU117" s="112"/>
      <c r="CV117" s="112"/>
      <c r="CW117" s="112"/>
      <c r="CX117" s="112"/>
      <c r="CY117" s="112"/>
      <c r="CZ117" s="112"/>
      <c r="DA117" s="112"/>
      <c r="DB117" s="112"/>
      <c r="DC117" s="112"/>
      <c r="DD117" s="112"/>
      <c r="DE117" s="112"/>
      <c r="DF117" s="112"/>
      <c r="DG117" s="112"/>
      <c r="DH117" s="112"/>
      <c r="DI117" s="112"/>
      <c r="DJ117" s="112"/>
      <c r="DK117" s="112"/>
      <c r="DL117" s="112"/>
      <c r="DM117" s="112"/>
      <c r="DN117" s="112"/>
      <c r="DO117" s="112"/>
      <c r="DP117" s="112"/>
      <c r="DQ117" s="112"/>
      <c r="DR117" s="112"/>
      <c r="DS117" s="112"/>
      <c r="DT117" s="112"/>
      <c r="DU117" s="112"/>
      <c r="DV117" s="112"/>
      <c r="DW117" s="112"/>
      <c r="DX117" s="112"/>
      <c r="DY117" s="112"/>
      <c r="DZ117" s="112"/>
      <c r="EA117" s="112"/>
      <c r="EB117" s="112"/>
      <c r="EC117" s="112"/>
      <c r="ED117" s="112"/>
      <c r="EE117" s="112"/>
      <c r="EF117" s="112"/>
      <c r="EG117" s="112"/>
      <c r="EH117" s="112"/>
      <c r="EI117" s="112"/>
      <c r="EJ117" s="112"/>
      <c r="EK117" s="112"/>
      <c r="EL117" s="112"/>
      <c r="EM117" s="112"/>
      <c r="EN117" s="112"/>
      <c r="EO117" s="112"/>
      <c r="EP117" s="112"/>
      <c r="EQ117" s="112"/>
      <c r="ER117" s="112"/>
      <c r="ES117" s="112"/>
      <c r="ET117" s="112"/>
      <c r="EU117" s="112"/>
      <c r="EV117" s="112"/>
      <c r="EW117" s="112"/>
      <c r="EX117" s="112"/>
      <c r="EY117" s="112"/>
      <c r="EZ117" s="112"/>
      <c r="FA117" s="112"/>
      <c r="FB117" s="112"/>
      <c r="FC117" s="112"/>
      <c r="FD117" s="112"/>
      <c r="FE117" s="112"/>
      <c r="FF117" s="112"/>
      <c r="FG117" s="112"/>
      <c r="FH117" s="112"/>
      <c r="FI117" s="112"/>
      <c r="FJ117" s="112"/>
      <c r="FK117" s="112"/>
      <c r="FL117" s="112"/>
      <c r="FM117" s="112"/>
      <c r="FN117" s="112"/>
      <c r="FO117" s="112"/>
      <c r="FP117" s="112"/>
      <c r="FQ117" s="112"/>
      <c r="FR117" s="112"/>
      <c r="FS117" s="112"/>
      <c r="FT117" s="112"/>
      <c r="FU117" s="112"/>
      <c r="FV117" s="112"/>
      <c r="FW117" s="112"/>
      <c r="FX117" s="112"/>
      <c r="FY117" s="112"/>
      <c r="FZ117" s="112"/>
      <c r="GA117" s="112"/>
      <c r="GB117" s="112"/>
      <c r="GC117" s="112"/>
      <c r="GD117" s="112"/>
      <c r="GE117" s="112"/>
      <c r="GF117" s="112"/>
      <c r="GG117" s="112"/>
      <c r="GH117" s="112"/>
      <c r="GI117" s="112"/>
      <c r="GJ117" s="112"/>
      <c r="GK117" s="112"/>
      <c r="GL117" s="112"/>
      <c r="GM117" s="112"/>
      <c r="GN117" s="112"/>
      <c r="GO117" s="112"/>
      <c r="GP117" s="112"/>
      <c r="GQ117" s="112"/>
      <c r="GR117" s="112"/>
      <c r="GS117" s="112"/>
      <c r="GT117" s="112"/>
      <c r="GU117" s="112"/>
      <c r="GV117" s="112"/>
      <c r="GW117" s="112"/>
      <c r="GX117" s="112"/>
      <c r="GY117" s="112"/>
      <c r="GZ117" s="112"/>
      <c r="HA117" s="112"/>
      <c r="HB117" s="112"/>
      <c r="HC117" s="112"/>
      <c r="HD117" s="112"/>
      <c r="HE117" s="112"/>
      <c r="HF117" s="112"/>
      <c r="HG117" s="112"/>
      <c r="HH117" s="112"/>
      <c r="HI117" s="112"/>
      <c r="HJ117" s="112"/>
      <c r="HK117" s="112"/>
      <c r="HL117" s="112"/>
      <c r="HM117" s="112"/>
      <c r="HN117" s="112"/>
      <c r="HO117" s="112"/>
      <c r="HP117" s="112"/>
      <c r="HQ117" s="112"/>
      <c r="HR117" s="112"/>
      <c r="HS117" s="112"/>
      <c r="HT117" s="112"/>
      <c r="HU117" s="112"/>
      <c r="HV117" s="112"/>
      <c r="HW117" s="112"/>
      <c r="HX117" s="112"/>
      <c r="HY117" s="112"/>
      <c r="HZ117" s="112"/>
      <c r="IA117" s="112"/>
      <c r="IB117" s="112"/>
      <c r="IC117" s="112"/>
      <c r="ID117" s="112"/>
      <c r="IE117" s="112"/>
      <c r="IF117" s="112"/>
      <c r="IG117" s="112"/>
      <c r="IH117" s="112"/>
      <c r="II117" s="112"/>
      <c r="IJ117" s="112"/>
      <c r="IK117" s="112"/>
      <c r="IL117" s="112"/>
      <c r="IM117" s="112"/>
      <c r="IN117" s="112"/>
      <c r="IO117" s="112"/>
      <c r="IP117" s="112"/>
      <c r="IQ117" s="112"/>
      <c r="IR117" s="112"/>
      <c r="IS117" s="112"/>
    </row>
    <row r="118" spans="1:253" ht="20.25" hidden="1">
      <c r="A118" s="113"/>
      <c r="B118" s="113"/>
      <c r="C118" s="122"/>
      <c r="D118" s="122"/>
      <c r="E118" s="122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17"/>
      <c r="T118" s="112"/>
      <c r="U118" s="7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2"/>
      <c r="BI118" s="112"/>
      <c r="BJ118" s="112"/>
      <c r="BK118" s="112"/>
      <c r="BL118" s="112"/>
      <c r="BM118" s="112"/>
      <c r="BN118" s="112"/>
      <c r="BO118" s="112"/>
      <c r="BP118" s="112"/>
      <c r="BQ118" s="112"/>
      <c r="BR118" s="112"/>
      <c r="BS118" s="112"/>
      <c r="BT118" s="112"/>
      <c r="BU118" s="112"/>
      <c r="BV118" s="112"/>
      <c r="BW118" s="112"/>
      <c r="BX118" s="112"/>
      <c r="BY118" s="112"/>
      <c r="BZ118" s="112"/>
      <c r="CA118" s="112"/>
      <c r="CB118" s="112"/>
      <c r="CC118" s="112"/>
      <c r="CD118" s="112"/>
      <c r="CE118" s="112"/>
      <c r="CF118" s="112"/>
      <c r="CG118" s="112"/>
      <c r="CH118" s="112"/>
      <c r="CI118" s="112"/>
      <c r="CJ118" s="112"/>
      <c r="CK118" s="112"/>
      <c r="CL118" s="112"/>
      <c r="CM118" s="112"/>
      <c r="CN118" s="112"/>
      <c r="CO118" s="112"/>
      <c r="CP118" s="112"/>
      <c r="CQ118" s="112"/>
      <c r="CR118" s="112"/>
      <c r="CS118" s="112"/>
      <c r="CT118" s="112"/>
      <c r="CU118" s="112"/>
      <c r="CV118" s="112"/>
      <c r="CW118" s="112"/>
      <c r="CX118" s="112"/>
      <c r="CY118" s="112"/>
      <c r="CZ118" s="112"/>
      <c r="DA118" s="112"/>
      <c r="DB118" s="112"/>
      <c r="DC118" s="112"/>
      <c r="DD118" s="112"/>
      <c r="DE118" s="112"/>
      <c r="DF118" s="112"/>
      <c r="DG118" s="112"/>
      <c r="DH118" s="112"/>
      <c r="DI118" s="112"/>
      <c r="DJ118" s="112"/>
      <c r="DK118" s="112"/>
      <c r="DL118" s="112"/>
      <c r="DM118" s="112"/>
      <c r="DN118" s="112"/>
      <c r="DO118" s="112"/>
      <c r="DP118" s="112"/>
      <c r="DQ118" s="112"/>
      <c r="DR118" s="112"/>
      <c r="DS118" s="112"/>
      <c r="DT118" s="112"/>
      <c r="DU118" s="112"/>
      <c r="DV118" s="112"/>
      <c r="DW118" s="112"/>
      <c r="DX118" s="112"/>
      <c r="DY118" s="112"/>
      <c r="DZ118" s="112"/>
      <c r="EA118" s="112"/>
      <c r="EB118" s="112"/>
      <c r="EC118" s="112"/>
      <c r="ED118" s="112"/>
      <c r="EE118" s="112"/>
      <c r="EF118" s="112"/>
      <c r="EG118" s="112"/>
      <c r="EH118" s="112"/>
      <c r="EI118" s="112"/>
      <c r="EJ118" s="112"/>
      <c r="EK118" s="112"/>
      <c r="EL118" s="112"/>
      <c r="EM118" s="112"/>
      <c r="EN118" s="112"/>
      <c r="EO118" s="112"/>
      <c r="EP118" s="112"/>
      <c r="EQ118" s="112"/>
      <c r="ER118" s="112"/>
      <c r="ES118" s="112"/>
      <c r="ET118" s="112"/>
      <c r="EU118" s="112"/>
      <c r="EV118" s="112"/>
      <c r="EW118" s="112"/>
      <c r="EX118" s="112"/>
      <c r="EY118" s="112"/>
      <c r="EZ118" s="112"/>
      <c r="FA118" s="112"/>
      <c r="FB118" s="112"/>
      <c r="FC118" s="112"/>
      <c r="FD118" s="112"/>
      <c r="FE118" s="112"/>
      <c r="FF118" s="112"/>
      <c r="FG118" s="112"/>
      <c r="FH118" s="112"/>
      <c r="FI118" s="112"/>
      <c r="FJ118" s="112"/>
      <c r="FK118" s="112"/>
      <c r="FL118" s="112"/>
      <c r="FM118" s="112"/>
      <c r="FN118" s="112"/>
      <c r="FO118" s="112"/>
      <c r="FP118" s="112"/>
      <c r="FQ118" s="112"/>
      <c r="FR118" s="112"/>
      <c r="FS118" s="112"/>
      <c r="FT118" s="112"/>
      <c r="FU118" s="112"/>
      <c r="FV118" s="112"/>
      <c r="FW118" s="112"/>
      <c r="FX118" s="112"/>
      <c r="FY118" s="112"/>
      <c r="FZ118" s="112"/>
      <c r="GA118" s="112"/>
      <c r="GB118" s="112"/>
      <c r="GC118" s="112"/>
      <c r="GD118" s="112"/>
      <c r="GE118" s="112"/>
      <c r="GF118" s="112"/>
      <c r="GG118" s="112"/>
      <c r="GH118" s="112"/>
      <c r="GI118" s="112"/>
      <c r="GJ118" s="112"/>
      <c r="GK118" s="112"/>
      <c r="GL118" s="112"/>
      <c r="GM118" s="112"/>
      <c r="GN118" s="112"/>
      <c r="GO118" s="112"/>
      <c r="GP118" s="112"/>
      <c r="GQ118" s="112"/>
      <c r="GR118" s="112"/>
      <c r="GS118" s="112"/>
      <c r="GT118" s="112"/>
      <c r="GU118" s="112"/>
      <c r="GV118" s="112"/>
      <c r="GW118" s="112"/>
      <c r="GX118" s="112"/>
      <c r="GY118" s="112"/>
      <c r="GZ118" s="112"/>
      <c r="HA118" s="112"/>
      <c r="HB118" s="112"/>
      <c r="HC118" s="112"/>
      <c r="HD118" s="112"/>
      <c r="HE118" s="112"/>
      <c r="HF118" s="112"/>
      <c r="HG118" s="112"/>
      <c r="HH118" s="112"/>
      <c r="HI118" s="112"/>
      <c r="HJ118" s="112"/>
      <c r="HK118" s="112"/>
      <c r="HL118" s="112"/>
      <c r="HM118" s="112"/>
      <c r="HN118" s="112"/>
      <c r="HO118" s="112"/>
      <c r="HP118" s="112"/>
      <c r="HQ118" s="112"/>
      <c r="HR118" s="112"/>
      <c r="HS118" s="112"/>
      <c r="HT118" s="112"/>
      <c r="HU118" s="112"/>
      <c r="HV118" s="112"/>
      <c r="HW118" s="112"/>
      <c r="HX118" s="112"/>
      <c r="HY118" s="112"/>
      <c r="HZ118" s="112"/>
      <c r="IA118" s="112"/>
      <c r="IB118" s="112"/>
      <c r="IC118" s="112"/>
      <c r="ID118" s="112"/>
      <c r="IE118" s="112"/>
      <c r="IF118" s="112"/>
      <c r="IG118" s="112"/>
      <c r="IH118" s="112"/>
      <c r="II118" s="112"/>
      <c r="IJ118" s="112"/>
      <c r="IK118" s="112"/>
      <c r="IL118" s="112"/>
      <c r="IM118" s="112"/>
      <c r="IN118" s="112"/>
      <c r="IO118" s="112"/>
      <c r="IP118" s="112"/>
      <c r="IQ118" s="112"/>
      <c r="IR118" s="112"/>
      <c r="IS118" s="112"/>
    </row>
    <row r="119" spans="1:253" ht="20.25" hidden="1">
      <c r="A119" s="113" t="s">
        <v>2004</v>
      </c>
      <c r="B119" s="113"/>
      <c r="C119" s="122">
        <v>2.8</v>
      </c>
      <c r="D119" s="122">
        <v>1.1000000000000001</v>
      </c>
      <c r="E119" s="122">
        <v>2.8</v>
      </c>
      <c r="F119" s="124">
        <v>104.74994118581384</v>
      </c>
      <c r="G119" s="124">
        <v>109.28634233597482</v>
      </c>
      <c r="H119" s="124">
        <v>103.69758</v>
      </c>
      <c r="I119" s="124">
        <v>100.81690695433065</v>
      </c>
      <c r="J119" s="124">
        <v>93.180932800016762</v>
      </c>
      <c r="K119" s="124">
        <v>101.51488635930281</v>
      </c>
      <c r="L119" s="124">
        <v>103.09681140121181</v>
      </c>
      <c r="M119" s="124">
        <v>104.94671415874386</v>
      </c>
      <c r="N119" s="124">
        <v>99.870517045221263</v>
      </c>
      <c r="O119" s="124">
        <v>103.473315987913</v>
      </c>
      <c r="P119" s="124">
        <v>105.22019098017421</v>
      </c>
      <c r="Q119" s="124">
        <v>104.63651573528573</v>
      </c>
      <c r="R119" s="124">
        <v>120.59648063857615</v>
      </c>
      <c r="S119" s="117"/>
      <c r="T119" s="112"/>
      <c r="U119" s="7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  <c r="AR119" s="112"/>
      <c r="AS119" s="112"/>
      <c r="AT119" s="112"/>
      <c r="AU119" s="112"/>
      <c r="AV119" s="112"/>
      <c r="AW119" s="112"/>
      <c r="AX119" s="112"/>
      <c r="AY119" s="112"/>
      <c r="AZ119" s="112"/>
      <c r="BA119" s="112"/>
      <c r="BB119" s="112"/>
      <c r="BC119" s="112"/>
      <c r="BD119" s="112"/>
      <c r="BE119" s="112"/>
      <c r="BF119" s="112"/>
      <c r="BG119" s="112"/>
      <c r="BH119" s="112"/>
      <c r="BI119" s="112"/>
      <c r="BJ119" s="112"/>
      <c r="BK119" s="112"/>
      <c r="BL119" s="112"/>
      <c r="BM119" s="112"/>
      <c r="BN119" s="112"/>
      <c r="BO119" s="112"/>
      <c r="BP119" s="112"/>
      <c r="BQ119" s="112"/>
      <c r="BR119" s="112"/>
      <c r="BS119" s="112"/>
      <c r="BT119" s="112"/>
      <c r="BU119" s="112"/>
      <c r="BV119" s="112"/>
      <c r="BW119" s="112"/>
      <c r="BX119" s="112"/>
      <c r="BY119" s="112"/>
      <c r="BZ119" s="112"/>
      <c r="CA119" s="112"/>
      <c r="CB119" s="112"/>
      <c r="CC119" s="112"/>
      <c r="CD119" s="112"/>
      <c r="CE119" s="112"/>
      <c r="CF119" s="112"/>
      <c r="CG119" s="112"/>
      <c r="CH119" s="112"/>
      <c r="CI119" s="112"/>
      <c r="CJ119" s="112"/>
      <c r="CK119" s="112"/>
      <c r="CL119" s="112"/>
      <c r="CM119" s="112"/>
      <c r="CN119" s="112"/>
      <c r="CO119" s="112"/>
      <c r="CP119" s="112"/>
      <c r="CQ119" s="112"/>
      <c r="CR119" s="112"/>
      <c r="CS119" s="112"/>
      <c r="CT119" s="112"/>
      <c r="CU119" s="112"/>
      <c r="CV119" s="112"/>
      <c r="CW119" s="112"/>
      <c r="CX119" s="112"/>
      <c r="CY119" s="112"/>
      <c r="CZ119" s="112"/>
      <c r="DA119" s="112"/>
      <c r="DB119" s="112"/>
      <c r="DC119" s="112"/>
      <c r="DD119" s="112"/>
      <c r="DE119" s="112"/>
      <c r="DF119" s="112"/>
      <c r="DG119" s="112"/>
      <c r="DH119" s="112"/>
      <c r="DI119" s="112"/>
      <c r="DJ119" s="112"/>
      <c r="DK119" s="112"/>
      <c r="DL119" s="112"/>
      <c r="DM119" s="112"/>
      <c r="DN119" s="112"/>
      <c r="DO119" s="112"/>
      <c r="DP119" s="112"/>
      <c r="DQ119" s="112"/>
      <c r="DR119" s="112"/>
      <c r="DS119" s="112"/>
      <c r="DT119" s="112"/>
      <c r="DU119" s="112"/>
      <c r="DV119" s="112"/>
      <c r="DW119" s="112"/>
      <c r="DX119" s="112"/>
      <c r="DY119" s="112"/>
      <c r="DZ119" s="112"/>
      <c r="EA119" s="112"/>
      <c r="EB119" s="112"/>
      <c r="EC119" s="112"/>
      <c r="ED119" s="112"/>
      <c r="EE119" s="112"/>
      <c r="EF119" s="112"/>
      <c r="EG119" s="112"/>
      <c r="EH119" s="112"/>
      <c r="EI119" s="112"/>
      <c r="EJ119" s="112"/>
      <c r="EK119" s="112"/>
      <c r="EL119" s="112"/>
      <c r="EM119" s="112"/>
      <c r="EN119" s="112"/>
      <c r="EO119" s="112"/>
      <c r="EP119" s="112"/>
      <c r="EQ119" s="112"/>
      <c r="ER119" s="112"/>
      <c r="ES119" s="112"/>
      <c r="ET119" s="112"/>
      <c r="EU119" s="112"/>
      <c r="EV119" s="112"/>
      <c r="EW119" s="112"/>
      <c r="EX119" s="112"/>
      <c r="EY119" s="112"/>
      <c r="EZ119" s="112"/>
      <c r="FA119" s="112"/>
      <c r="FB119" s="112"/>
      <c r="FC119" s="112"/>
      <c r="FD119" s="112"/>
      <c r="FE119" s="112"/>
      <c r="FF119" s="112"/>
      <c r="FG119" s="112"/>
      <c r="FH119" s="112"/>
      <c r="FI119" s="112"/>
      <c r="FJ119" s="112"/>
      <c r="FK119" s="112"/>
      <c r="FL119" s="112"/>
      <c r="FM119" s="112"/>
      <c r="FN119" s="112"/>
      <c r="FO119" s="112"/>
      <c r="FP119" s="112"/>
      <c r="FQ119" s="112"/>
      <c r="FR119" s="112"/>
      <c r="FS119" s="112"/>
      <c r="FT119" s="112"/>
      <c r="FU119" s="112"/>
      <c r="FV119" s="112"/>
      <c r="FW119" s="112"/>
      <c r="FX119" s="112"/>
      <c r="FY119" s="112"/>
      <c r="FZ119" s="112"/>
      <c r="GA119" s="112"/>
      <c r="GB119" s="112"/>
      <c r="GC119" s="112"/>
      <c r="GD119" s="112"/>
      <c r="GE119" s="112"/>
      <c r="GF119" s="112"/>
      <c r="GG119" s="112"/>
      <c r="GH119" s="112"/>
      <c r="GI119" s="112"/>
      <c r="GJ119" s="112"/>
      <c r="GK119" s="112"/>
      <c r="GL119" s="112"/>
      <c r="GM119" s="112"/>
      <c r="GN119" s="112"/>
      <c r="GO119" s="112"/>
      <c r="GP119" s="112"/>
      <c r="GQ119" s="112"/>
      <c r="GR119" s="112"/>
      <c r="GS119" s="112"/>
      <c r="GT119" s="112"/>
      <c r="GU119" s="112"/>
      <c r="GV119" s="112"/>
      <c r="GW119" s="112"/>
      <c r="GX119" s="112"/>
      <c r="GY119" s="112"/>
      <c r="GZ119" s="112"/>
      <c r="HA119" s="112"/>
      <c r="HB119" s="112"/>
      <c r="HC119" s="112"/>
      <c r="HD119" s="112"/>
      <c r="HE119" s="112"/>
      <c r="HF119" s="112"/>
      <c r="HG119" s="112"/>
      <c r="HH119" s="112"/>
      <c r="HI119" s="112"/>
      <c r="HJ119" s="112"/>
      <c r="HK119" s="112"/>
      <c r="HL119" s="112"/>
      <c r="HM119" s="112"/>
      <c r="HN119" s="112"/>
      <c r="HO119" s="112"/>
      <c r="HP119" s="112"/>
      <c r="HQ119" s="112"/>
      <c r="HR119" s="112"/>
      <c r="HS119" s="112"/>
      <c r="HT119" s="112"/>
      <c r="HU119" s="112"/>
      <c r="HV119" s="112"/>
      <c r="HW119" s="112"/>
      <c r="HX119" s="112"/>
      <c r="HY119" s="112"/>
      <c r="HZ119" s="112"/>
      <c r="IA119" s="112"/>
      <c r="IB119" s="112"/>
      <c r="IC119" s="112"/>
      <c r="ID119" s="112"/>
      <c r="IE119" s="112"/>
      <c r="IF119" s="112"/>
      <c r="IG119" s="112"/>
      <c r="IH119" s="112"/>
      <c r="II119" s="112"/>
      <c r="IJ119" s="112"/>
      <c r="IK119" s="112"/>
      <c r="IL119" s="112"/>
      <c r="IM119" s="112"/>
      <c r="IN119" s="112"/>
      <c r="IO119" s="112"/>
      <c r="IP119" s="112"/>
      <c r="IQ119" s="112"/>
      <c r="IR119" s="112"/>
      <c r="IS119" s="112"/>
    </row>
    <row r="120" spans="1:253" ht="20.25" hidden="1">
      <c r="A120" s="113"/>
      <c r="B120" s="113"/>
      <c r="C120" s="122" t="s">
        <v>4</v>
      </c>
      <c r="D120" s="122" t="s">
        <v>4</v>
      </c>
      <c r="E120" s="122" t="s">
        <v>4</v>
      </c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17"/>
      <c r="T120" s="112"/>
      <c r="U120" s="7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BJ120" s="112"/>
      <c r="BK120" s="112"/>
      <c r="BL120" s="112"/>
      <c r="BM120" s="112"/>
      <c r="BN120" s="112"/>
      <c r="BO120" s="112"/>
      <c r="BP120" s="112"/>
      <c r="BQ120" s="112"/>
      <c r="BR120" s="112"/>
      <c r="BS120" s="112"/>
      <c r="BT120" s="112"/>
      <c r="BU120" s="112"/>
      <c r="BV120" s="112"/>
      <c r="BW120" s="112"/>
      <c r="BX120" s="112"/>
      <c r="BY120" s="112"/>
      <c r="BZ120" s="112"/>
      <c r="CA120" s="112"/>
      <c r="CB120" s="112"/>
      <c r="CC120" s="112"/>
      <c r="CD120" s="112"/>
      <c r="CE120" s="112"/>
      <c r="CF120" s="112"/>
      <c r="CG120" s="112"/>
      <c r="CH120" s="112"/>
      <c r="CI120" s="112"/>
      <c r="CJ120" s="112"/>
      <c r="CK120" s="112"/>
      <c r="CL120" s="112"/>
      <c r="CM120" s="112"/>
      <c r="CN120" s="112"/>
      <c r="CO120" s="112"/>
      <c r="CP120" s="112"/>
      <c r="CQ120" s="112"/>
      <c r="CR120" s="112"/>
      <c r="CS120" s="112"/>
      <c r="CT120" s="112"/>
      <c r="CU120" s="112"/>
      <c r="CV120" s="112"/>
      <c r="CW120" s="112"/>
      <c r="CX120" s="112"/>
      <c r="CY120" s="112"/>
      <c r="CZ120" s="112"/>
      <c r="DA120" s="112"/>
      <c r="DB120" s="112"/>
      <c r="DC120" s="112"/>
      <c r="DD120" s="112"/>
      <c r="DE120" s="112"/>
      <c r="DF120" s="112"/>
      <c r="DG120" s="112"/>
      <c r="DH120" s="112"/>
      <c r="DI120" s="112"/>
      <c r="DJ120" s="112"/>
      <c r="DK120" s="112"/>
      <c r="DL120" s="112"/>
      <c r="DM120" s="112"/>
      <c r="DN120" s="112"/>
      <c r="DO120" s="112"/>
      <c r="DP120" s="112"/>
      <c r="DQ120" s="112"/>
      <c r="DR120" s="112"/>
      <c r="DS120" s="112"/>
      <c r="DT120" s="112"/>
      <c r="DU120" s="112"/>
      <c r="DV120" s="112"/>
      <c r="DW120" s="112"/>
      <c r="DX120" s="112"/>
      <c r="DY120" s="112"/>
      <c r="DZ120" s="112"/>
      <c r="EA120" s="112"/>
      <c r="EB120" s="112"/>
      <c r="EC120" s="112"/>
      <c r="ED120" s="112"/>
      <c r="EE120" s="112"/>
      <c r="EF120" s="112"/>
      <c r="EG120" s="112"/>
      <c r="EH120" s="112"/>
      <c r="EI120" s="112"/>
      <c r="EJ120" s="112"/>
      <c r="EK120" s="112"/>
      <c r="EL120" s="112"/>
      <c r="EM120" s="112"/>
      <c r="EN120" s="112"/>
      <c r="EO120" s="112"/>
      <c r="EP120" s="112"/>
      <c r="EQ120" s="112"/>
      <c r="ER120" s="112"/>
      <c r="ES120" s="112"/>
      <c r="ET120" s="112"/>
      <c r="EU120" s="112"/>
      <c r="EV120" s="112"/>
      <c r="EW120" s="112"/>
      <c r="EX120" s="112"/>
      <c r="EY120" s="112"/>
      <c r="EZ120" s="112"/>
      <c r="FA120" s="112"/>
      <c r="FB120" s="112"/>
      <c r="FC120" s="112"/>
      <c r="FD120" s="112"/>
      <c r="FE120" s="112"/>
      <c r="FF120" s="112"/>
      <c r="FG120" s="112"/>
      <c r="FH120" s="112"/>
      <c r="FI120" s="112"/>
      <c r="FJ120" s="112"/>
      <c r="FK120" s="112"/>
      <c r="FL120" s="112"/>
      <c r="FM120" s="112"/>
      <c r="FN120" s="112"/>
      <c r="FO120" s="112"/>
      <c r="FP120" s="112"/>
      <c r="FQ120" s="112"/>
      <c r="FR120" s="112"/>
      <c r="FS120" s="112"/>
      <c r="FT120" s="112"/>
      <c r="FU120" s="112"/>
      <c r="FV120" s="112"/>
      <c r="FW120" s="112"/>
      <c r="FX120" s="112"/>
      <c r="FY120" s="112"/>
      <c r="FZ120" s="112"/>
      <c r="GA120" s="112"/>
      <c r="GB120" s="112"/>
      <c r="GC120" s="112"/>
      <c r="GD120" s="112"/>
      <c r="GE120" s="112"/>
      <c r="GF120" s="112"/>
      <c r="GG120" s="112"/>
      <c r="GH120" s="112"/>
      <c r="GI120" s="112"/>
      <c r="GJ120" s="112"/>
      <c r="GK120" s="112"/>
      <c r="GL120" s="112"/>
      <c r="GM120" s="112"/>
      <c r="GN120" s="112"/>
      <c r="GO120" s="112"/>
      <c r="GP120" s="112"/>
      <c r="GQ120" s="112"/>
      <c r="GR120" s="112"/>
      <c r="GS120" s="112"/>
      <c r="GT120" s="112"/>
      <c r="GU120" s="112"/>
      <c r="GV120" s="112"/>
      <c r="GW120" s="112"/>
      <c r="GX120" s="112"/>
      <c r="GY120" s="112"/>
      <c r="GZ120" s="112"/>
      <c r="HA120" s="112"/>
      <c r="HB120" s="112"/>
      <c r="HC120" s="112"/>
      <c r="HD120" s="112"/>
      <c r="HE120" s="112"/>
      <c r="HF120" s="112"/>
      <c r="HG120" s="112"/>
      <c r="HH120" s="112"/>
      <c r="HI120" s="112"/>
      <c r="HJ120" s="112"/>
      <c r="HK120" s="112"/>
      <c r="HL120" s="112"/>
      <c r="HM120" s="112"/>
      <c r="HN120" s="112"/>
      <c r="HO120" s="112"/>
      <c r="HP120" s="112"/>
      <c r="HQ120" s="112"/>
      <c r="HR120" s="112"/>
      <c r="HS120" s="112"/>
      <c r="HT120" s="112"/>
      <c r="HU120" s="112"/>
      <c r="HV120" s="112"/>
      <c r="HW120" s="112"/>
      <c r="HX120" s="112"/>
      <c r="HY120" s="112"/>
      <c r="HZ120" s="112"/>
      <c r="IA120" s="112"/>
      <c r="IB120" s="112"/>
      <c r="IC120" s="112"/>
      <c r="ID120" s="112"/>
      <c r="IE120" s="112"/>
      <c r="IF120" s="112"/>
      <c r="IG120" s="112"/>
      <c r="IH120" s="112"/>
      <c r="II120" s="112"/>
      <c r="IJ120" s="112"/>
      <c r="IK120" s="112"/>
      <c r="IL120" s="112"/>
      <c r="IM120" s="112"/>
      <c r="IN120" s="112"/>
      <c r="IO120" s="112"/>
      <c r="IP120" s="112"/>
      <c r="IQ120" s="112"/>
      <c r="IR120" s="112"/>
      <c r="IS120" s="112"/>
    </row>
    <row r="121" spans="1:253" ht="20.25" hidden="1">
      <c r="A121" s="113" t="s">
        <v>2005</v>
      </c>
      <c r="B121" s="113"/>
      <c r="C121" s="122">
        <v>3.2</v>
      </c>
      <c r="D121" s="122">
        <v>0.8</v>
      </c>
      <c r="E121" s="122">
        <v>3</v>
      </c>
      <c r="F121" s="124">
        <v>105.5570020442144</v>
      </c>
      <c r="G121" s="124">
        <v>110.14513656243921</v>
      </c>
      <c r="H121" s="124">
        <v>104.49263999999999</v>
      </c>
      <c r="I121" s="124">
        <v>103.17975717879646</v>
      </c>
      <c r="J121" s="124">
        <v>94.010399900668688</v>
      </c>
      <c r="K121" s="124">
        <v>101.71193107347867</v>
      </c>
      <c r="L121" s="124">
        <v>103.13174440928864</v>
      </c>
      <c r="M121" s="124">
        <v>105.24866458666503</v>
      </c>
      <c r="N121" s="124">
        <v>99.783063314622581</v>
      </c>
      <c r="O121" s="124">
        <v>103.83969099166541</v>
      </c>
      <c r="P121" s="124">
        <v>105.34817331736485</v>
      </c>
      <c r="Q121" s="124">
        <v>104.68048115994479</v>
      </c>
      <c r="R121" s="124">
        <v>125.12029366719359</v>
      </c>
      <c r="S121" s="117"/>
      <c r="T121" s="112"/>
      <c r="U121" s="7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  <c r="AR121" s="112"/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/>
      <c r="BD121" s="112"/>
      <c r="BE121" s="112"/>
      <c r="BF121" s="112"/>
      <c r="BG121" s="112"/>
      <c r="BH121" s="112"/>
      <c r="BI121" s="112"/>
      <c r="BJ121" s="112"/>
      <c r="BK121" s="112"/>
      <c r="BL121" s="112"/>
      <c r="BM121" s="112"/>
      <c r="BN121" s="112"/>
      <c r="BO121" s="112"/>
      <c r="BP121" s="112"/>
      <c r="BQ121" s="112"/>
      <c r="BR121" s="112"/>
      <c r="BS121" s="112"/>
      <c r="BT121" s="112"/>
      <c r="BU121" s="112"/>
      <c r="BV121" s="112"/>
      <c r="BW121" s="112"/>
      <c r="BX121" s="112"/>
      <c r="BY121" s="112"/>
      <c r="BZ121" s="112"/>
      <c r="CA121" s="112"/>
      <c r="CB121" s="112"/>
      <c r="CC121" s="112"/>
      <c r="CD121" s="112"/>
      <c r="CE121" s="112"/>
      <c r="CF121" s="112"/>
      <c r="CG121" s="112"/>
      <c r="CH121" s="112"/>
      <c r="CI121" s="112"/>
      <c r="CJ121" s="112"/>
      <c r="CK121" s="112"/>
      <c r="CL121" s="112"/>
      <c r="CM121" s="112"/>
      <c r="CN121" s="112"/>
      <c r="CO121" s="112"/>
      <c r="CP121" s="112"/>
      <c r="CQ121" s="112"/>
      <c r="CR121" s="112"/>
      <c r="CS121" s="112"/>
      <c r="CT121" s="112"/>
      <c r="CU121" s="112"/>
      <c r="CV121" s="112"/>
      <c r="CW121" s="112"/>
      <c r="CX121" s="112"/>
      <c r="CY121" s="112"/>
      <c r="CZ121" s="112"/>
      <c r="DA121" s="112"/>
      <c r="DB121" s="112"/>
      <c r="DC121" s="112"/>
      <c r="DD121" s="112"/>
      <c r="DE121" s="112"/>
      <c r="DF121" s="112"/>
      <c r="DG121" s="112"/>
      <c r="DH121" s="112"/>
      <c r="DI121" s="112"/>
      <c r="DJ121" s="112"/>
      <c r="DK121" s="112"/>
      <c r="DL121" s="112"/>
      <c r="DM121" s="112"/>
      <c r="DN121" s="112"/>
      <c r="DO121" s="112"/>
      <c r="DP121" s="112"/>
      <c r="DQ121" s="112"/>
      <c r="DR121" s="112"/>
      <c r="DS121" s="112"/>
      <c r="DT121" s="112"/>
      <c r="DU121" s="112"/>
      <c r="DV121" s="112"/>
      <c r="DW121" s="112"/>
      <c r="DX121" s="112"/>
      <c r="DY121" s="112"/>
      <c r="DZ121" s="112"/>
      <c r="EA121" s="112"/>
      <c r="EB121" s="112"/>
      <c r="EC121" s="112"/>
      <c r="ED121" s="112"/>
      <c r="EE121" s="112"/>
      <c r="EF121" s="112"/>
      <c r="EG121" s="112"/>
      <c r="EH121" s="112"/>
      <c r="EI121" s="112"/>
      <c r="EJ121" s="112"/>
      <c r="EK121" s="112"/>
      <c r="EL121" s="112"/>
      <c r="EM121" s="112"/>
      <c r="EN121" s="112"/>
      <c r="EO121" s="112"/>
      <c r="EP121" s="112"/>
      <c r="EQ121" s="112"/>
      <c r="ER121" s="112"/>
      <c r="ES121" s="112"/>
      <c r="ET121" s="112"/>
      <c r="EU121" s="112"/>
      <c r="EV121" s="112"/>
      <c r="EW121" s="112"/>
      <c r="EX121" s="112"/>
      <c r="EY121" s="112"/>
      <c r="EZ121" s="112"/>
      <c r="FA121" s="112"/>
      <c r="FB121" s="112"/>
      <c r="FC121" s="112"/>
      <c r="FD121" s="112"/>
      <c r="FE121" s="112"/>
      <c r="FF121" s="112"/>
      <c r="FG121" s="112"/>
      <c r="FH121" s="112"/>
      <c r="FI121" s="112"/>
      <c r="FJ121" s="112"/>
      <c r="FK121" s="112"/>
      <c r="FL121" s="112"/>
      <c r="FM121" s="112"/>
      <c r="FN121" s="112"/>
      <c r="FO121" s="112"/>
      <c r="FP121" s="112"/>
      <c r="FQ121" s="112"/>
      <c r="FR121" s="112"/>
      <c r="FS121" s="112"/>
      <c r="FT121" s="112"/>
      <c r="FU121" s="112"/>
      <c r="FV121" s="112"/>
      <c r="FW121" s="112"/>
      <c r="FX121" s="112"/>
      <c r="FY121" s="112"/>
      <c r="FZ121" s="112"/>
      <c r="GA121" s="112"/>
      <c r="GB121" s="112"/>
      <c r="GC121" s="112"/>
      <c r="GD121" s="112"/>
      <c r="GE121" s="112"/>
      <c r="GF121" s="112"/>
      <c r="GG121" s="112"/>
      <c r="GH121" s="112"/>
      <c r="GI121" s="112"/>
      <c r="GJ121" s="112"/>
      <c r="GK121" s="112"/>
      <c r="GL121" s="112"/>
      <c r="GM121" s="112"/>
      <c r="GN121" s="112"/>
      <c r="GO121" s="112"/>
      <c r="GP121" s="112"/>
      <c r="GQ121" s="112"/>
      <c r="GR121" s="112"/>
      <c r="GS121" s="112"/>
      <c r="GT121" s="112"/>
      <c r="GU121" s="112"/>
      <c r="GV121" s="112"/>
      <c r="GW121" s="112"/>
      <c r="GX121" s="112"/>
      <c r="GY121" s="112"/>
      <c r="GZ121" s="112"/>
      <c r="HA121" s="112"/>
      <c r="HB121" s="112"/>
      <c r="HC121" s="112"/>
      <c r="HD121" s="112"/>
      <c r="HE121" s="112"/>
      <c r="HF121" s="112"/>
      <c r="HG121" s="112"/>
      <c r="HH121" s="112"/>
      <c r="HI121" s="112"/>
      <c r="HJ121" s="112"/>
      <c r="HK121" s="112"/>
      <c r="HL121" s="112"/>
      <c r="HM121" s="112"/>
      <c r="HN121" s="112"/>
      <c r="HO121" s="112"/>
      <c r="HP121" s="112"/>
      <c r="HQ121" s="112"/>
      <c r="HR121" s="112"/>
      <c r="HS121" s="112"/>
      <c r="HT121" s="112"/>
      <c r="HU121" s="112"/>
      <c r="HV121" s="112"/>
      <c r="HW121" s="112"/>
      <c r="HX121" s="112"/>
      <c r="HY121" s="112"/>
      <c r="HZ121" s="112"/>
      <c r="IA121" s="112"/>
      <c r="IB121" s="112"/>
      <c r="IC121" s="112"/>
      <c r="ID121" s="112"/>
      <c r="IE121" s="112"/>
      <c r="IF121" s="112"/>
      <c r="IG121" s="112"/>
      <c r="IH121" s="112"/>
      <c r="II121" s="112"/>
      <c r="IJ121" s="112"/>
      <c r="IK121" s="112"/>
      <c r="IL121" s="112"/>
      <c r="IM121" s="112"/>
      <c r="IN121" s="112"/>
      <c r="IO121" s="112"/>
      <c r="IP121" s="112"/>
      <c r="IQ121" s="112"/>
      <c r="IR121" s="112"/>
      <c r="IS121" s="112"/>
    </row>
    <row r="122" spans="1:253" ht="20.25" hidden="1">
      <c r="A122" s="113"/>
      <c r="B122" s="113"/>
      <c r="C122" s="122" t="s">
        <v>4</v>
      </c>
      <c r="D122" s="101" t="s">
        <v>4</v>
      </c>
      <c r="E122" s="122" t="s">
        <v>4</v>
      </c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17"/>
      <c r="T122" s="112"/>
      <c r="U122" s="7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  <c r="AR122" s="112"/>
      <c r="AS122" s="112"/>
      <c r="AT122" s="112"/>
      <c r="AU122" s="112"/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/>
      <c r="BF122" s="112"/>
      <c r="BG122" s="112"/>
      <c r="BH122" s="112"/>
      <c r="BI122" s="112"/>
      <c r="BJ122" s="112"/>
      <c r="BK122" s="112"/>
      <c r="BL122" s="112"/>
      <c r="BM122" s="112"/>
      <c r="BN122" s="112"/>
      <c r="BO122" s="112"/>
      <c r="BP122" s="112"/>
      <c r="BQ122" s="112"/>
      <c r="BR122" s="112"/>
      <c r="BS122" s="112"/>
      <c r="BT122" s="112"/>
      <c r="BU122" s="112"/>
      <c r="BV122" s="112"/>
      <c r="BW122" s="112"/>
      <c r="BX122" s="112"/>
      <c r="BY122" s="112"/>
      <c r="BZ122" s="112"/>
      <c r="CA122" s="112"/>
      <c r="CB122" s="112"/>
      <c r="CC122" s="112"/>
      <c r="CD122" s="112"/>
      <c r="CE122" s="112"/>
      <c r="CF122" s="112"/>
      <c r="CG122" s="112"/>
      <c r="CH122" s="112"/>
      <c r="CI122" s="112"/>
      <c r="CJ122" s="112"/>
      <c r="CK122" s="112"/>
      <c r="CL122" s="112"/>
      <c r="CM122" s="112"/>
      <c r="CN122" s="112"/>
      <c r="CO122" s="112"/>
      <c r="CP122" s="112"/>
      <c r="CQ122" s="112"/>
      <c r="CR122" s="112"/>
      <c r="CS122" s="112"/>
      <c r="CT122" s="112"/>
      <c r="CU122" s="112"/>
      <c r="CV122" s="112"/>
      <c r="CW122" s="112"/>
      <c r="CX122" s="112"/>
      <c r="CY122" s="112"/>
      <c r="CZ122" s="112"/>
      <c r="DA122" s="112"/>
      <c r="DB122" s="112"/>
      <c r="DC122" s="112"/>
      <c r="DD122" s="112"/>
      <c r="DE122" s="112"/>
      <c r="DF122" s="112"/>
      <c r="DG122" s="112"/>
      <c r="DH122" s="112"/>
      <c r="DI122" s="112"/>
      <c r="DJ122" s="112"/>
      <c r="DK122" s="112"/>
      <c r="DL122" s="112"/>
      <c r="DM122" s="112"/>
      <c r="DN122" s="112"/>
      <c r="DO122" s="112"/>
      <c r="DP122" s="112"/>
      <c r="DQ122" s="112"/>
      <c r="DR122" s="112"/>
      <c r="DS122" s="112"/>
      <c r="DT122" s="112"/>
      <c r="DU122" s="112"/>
      <c r="DV122" s="112"/>
      <c r="DW122" s="112"/>
      <c r="DX122" s="112"/>
      <c r="DY122" s="112"/>
      <c r="DZ122" s="112"/>
      <c r="EA122" s="112"/>
      <c r="EB122" s="112"/>
      <c r="EC122" s="112"/>
      <c r="ED122" s="112"/>
      <c r="EE122" s="112"/>
      <c r="EF122" s="112"/>
      <c r="EG122" s="112"/>
      <c r="EH122" s="112"/>
      <c r="EI122" s="112"/>
      <c r="EJ122" s="112"/>
      <c r="EK122" s="112"/>
      <c r="EL122" s="112"/>
      <c r="EM122" s="112"/>
      <c r="EN122" s="112"/>
      <c r="EO122" s="112"/>
      <c r="EP122" s="112"/>
      <c r="EQ122" s="112"/>
      <c r="ER122" s="112"/>
      <c r="ES122" s="112"/>
      <c r="ET122" s="112"/>
      <c r="EU122" s="112"/>
      <c r="EV122" s="112"/>
      <c r="EW122" s="112"/>
      <c r="EX122" s="112"/>
      <c r="EY122" s="112"/>
      <c r="EZ122" s="112"/>
      <c r="FA122" s="112"/>
      <c r="FB122" s="112"/>
      <c r="FC122" s="112"/>
      <c r="FD122" s="112"/>
      <c r="FE122" s="112"/>
      <c r="FF122" s="112"/>
      <c r="FG122" s="112"/>
      <c r="FH122" s="112"/>
      <c r="FI122" s="112"/>
      <c r="FJ122" s="112"/>
      <c r="FK122" s="112"/>
      <c r="FL122" s="112"/>
      <c r="FM122" s="112"/>
      <c r="FN122" s="112"/>
      <c r="FO122" s="112"/>
      <c r="FP122" s="112"/>
      <c r="FQ122" s="112"/>
      <c r="FR122" s="112"/>
      <c r="FS122" s="112"/>
      <c r="FT122" s="112"/>
      <c r="FU122" s="112"/>
      <c r="FV122" s="112"/>
      <c r="FW122" s="112"/>
      <c r="FX122" s="112"/>
      <c r="FY122" s="112"/>
      <c r="FZ122" s="112"/>
      <c r="GA122" s="112"/>
      <c r="GB122" s="112"/>
      <c r="GC122" s="112"/>
      <c r="GD122" s="112"/>
      <c r="GE122" s="112"/>
      <c r="GF122" s="112"/>
      <c r="GG122" s="112"/>
      <c r="GH122" s="112"/>
      <c r="GI122" s="112"/>
      <c r="GJ122" s="112"/>
      <c r="GK122" s="112"/>
      <c r="GL122" s="112"/>
      <c r="GM122" s="112"/>
      <c r="GN122" s="112"/>
      <c r="GO122" s="112"/>
      <c r="GP122" s="112"/>
      <c r="GQ122" s="112"/>
      <c r="GR122" s="112"/>
      <c r="GS122" s="112"/>
      <c r="GT122" s="112"/>
      <c r="GU122" s="112"/>
      <c r="GV122" s="112"/>
      <c r="GW122" s="112"/>
      <c r="GX122" s="112"/>
      <c r="GY122" s="112"/>
      <c r="GZ122" s="112"/>
      <c r="HA122" s="112"/>
      <c r="HB122" s="112"/>
      <c r="HC122" s="112"/>
      <c r="HD122" s="112"/>
      <c r="HE122" s="112"/>
      <c r="HF122" s="112"/>
      <c r="HG122" s="112"/>
      <c r="HH122" s="112"/>
      <c r="HI122" s="112"/>
      <c r="HJ122" s="112"/>
      <c r="HK122" s="112"/>
      <c r="HL122" s="112"/>
      <c r="HM122" s="112"/>
      <c r="HN122" s="112"/>
      <c r="HO122" s="112"/>
      <c r="HP122" s="112"/>
      <c r="HQ122" s="112"/>
      <c r="HR122" s="112"/>
      <c r="HS122" s="112"/>
      <c r="HT122" s="112"/>
      <c r="HU122" s="112"/>
      <c r="HV122" s="112"/>
      <c r="HW122" s="112"/>
      <c r="HX122" s="112"/>
      <c r="HY122" s="112"/>
      <c r="HZ122" s="112"/>
      <c r="IA122" s="112"/>
      <c r="IB122" s="112"/>
      <c r="IC122" s="112"/>
      <c r="ID122" s="112"/>
      <c r="IE122" s="112"/>
      <c r="IF122" s="112"/>
      <c r="IG122" s="112"/>
      <c r="IH122" s="112"/>
      <c r="II122" s="112"/>
      <c r="IJ122" s="112"/>
      <c r="IK122" s="112"/>
      <c r="IL122" s="112"/>
      <c r="IM122" s="112"/>
      <c r="IN122" s="112"/>
      <c r="IO122" s="112"/>
      <c r="IP122" s="112"/>
      <c r="IQ122" s="112"/>
      <c r="IR122" s="112"/>
      <c r="IS122" s="112"/>
    </row>
    <row r="123" spans="1:253" ht="20.25" hidden="1">
      <c r="A123" s="113" t="s">
        <v>2006</v>
      </c>
      <c r="B123" s="113"/>
      <c r="C123" s="122">
        <v>3.8</v>
      </c>
      <c r="D123" s="122">
        <v>0.9</v>
      </c>
      <c r="E123" s="122">
        <v>3.3</v>
      </c>
      <c r="F123" s="124">
        <v>106.51349</v>
      </c>
      <c r="G123" s="124">
        <v>110.783</v>
      </c>
      <c r="H123" s="134">
        <v>105.52303999999999</v>
      </c>
      <c r="I123" s="134">
        <v>103.3463</v>
      </c>
      <c r="J123" s="124">
        <v>94.962919999999997</v>
      </c>
      <c r="K123" s="124">
        <v>101.97195000000001</v>
      </c>
      <c r="L123" s="124">
        <v>103.07124</v>
      </c>
      <c r="M123" s="124">
        <v>106.57581</v>
      </c>
      <c r="N123" s="124">
        <v>99.783060000000006</v>
      </c>
      <c r="O123" s="124">
        <v>104.6738</v>
      </c>
      <c r="P123" s="124">
        <v>105.34817</v>
      </c>
      <c r="Q123" s="124">
        <v>104.99643</v>
      </c>
      <c r="R123" s="124">
        <v>129.69793000000001</v>
      </c>
      <c r="S123" s="117"/>
      <c r="T123" s="112"/>
      <c r="U123" s="7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  <c r="BP123" s="112"/>
      <c r="BQ123" s="112"/>
      <c r="BR123" s="112"/>
      <c r="BS123" s="112"/>
      <c r="BT123" s="112"/>
      <c r="BU123" s="112"/>
      <c r="BV123" s="112"/>
      <c r="BW123" s="112"/>
      <c r="BX123" s="112"/>
      <c r="BY123" s="112"/>
      <c r="BZ123" s="112"/>
      <c r="CA123" s="112"/>
      <c r="CB123" s="112"/>
      <c r="CC123" s="112"/>
      <c r="CD123" s="112"/>
      <c r="CE123" s="112"/>
      <c r="CF123" s="112"/>
      <c r="CG123" s="112"/>
      <c r="CH123" s="112"/>
      <c r="CI123" s="112"/>
      <c r="CJ123" s="112"/>
      <c r="CK123" s="112"/>
      <c r="CL123" s="112"/>
      <c r="CM123" s="112"/>
      <c r="CN123" s="112"/>
      <c r="CO123" s="112"/>
      <c r="CP123" s="112"/>
      <c r="CQ123" s="112"/>
      <c r="CR123" s="112"/>
      <c r="CS123" s="112"/>
      <c r="CT123" s="112"/>
      <c r="CU123" s="112"/>
      <c r="CV123" s="112"/>
      <c r="CW123" s="112"/>
      <c r="CX123" s="112"/>
      <c r="CY123" s="112"/>
      <c r="CZ123" s="112"/>
      <c r="DA123" s="112"/>
      <c r="DB123" s="112"/>
      <c r="DC123" s="112"/>
      <c r="DD123" s="112"/>
      <c r="DE123" s="112"/>
      <c r="DF123" s="112"/>
      <c r="DG123" s="112"/>
      <c r="DH123" s="112"/>
      <c r="DI123" s="112"/>
      <c r="DJ123" s="112"/>
      <c r="DK123" s="112"/>
      <c r="DL123" s="112"/>
      <c r="DM123" s="112"/>
      <c r="DN123" s="112"/>
      <c r="DO123" s="112"/>
      <c r="DP123" s="112"/>
      <c r="DQ123" s="112"/>
      <c r="DR123" s="112"/>
      <c r="DS123" s="112"/>
      <c r="DT123" s="112"/>
      <c r="DU123" s="112"/>
      <c r="DV123" s="112"/>
      <c r="DW123" s="112"/>
      <c r="DX123" s="112"/>
      <c r="DY123" s="112"/>
      <c r="DZ123" s="112"/>
      <c r="EA123" s="112"/>
      <c r="EB123" s="112"/>
      <c r="EC123" s="112"/>
      <c r="ED123" s="112"/>
      <c r="EE123" s="112"/>
      <c r="EF123" s="112"/>
      <c r="EG123" s="112"/>
      <c r="EH123" s="112"/>
      <c r="EI123" s="112"/>
      <c r="EJ123" s="112"/>
      <c r="EK123" s="112"/>
      <c r="EL123" s="112"/>
      <c r="EM123" s="112"/>
      <c r="EN123" s="112"/>
      <c r="EO123" s="112"/>
      <c r="EP123" s="112"/>
      <c r="EQ123" s="112"/>
      <c r="ER123" s="112"/>
      <c r="ES123" s="112"/>
      <c r="ET123" s="112"/>
      <c r="EU123" s="112"/>
      <c r="EV123" s="112"/>
      <c r="EW123" s="112"/>
      <c r="EX123" s="112"/>
      <c r="EY123" s="112"/>
      <c r="EZ123" s="112"/>
      <c r="FA123" s="112"/>
      <c r="FB123" s="112"/>
      <c r="FC123" s="112"/>
      <c r="FD123" s="112"/>
      <c r="FE123" s="112"/>
      <c r="FF123" s="112"/>
      <c r="FG123" s="112"/>
      <c r="FH123" s="112"/>
      <c r="FI123" s="112"/>
      <c r="FJ123" s="112"/>
      <c r="FK123" s="112"/>
      <c r="FL123" s="112"/>
      <c r="FM123" s="112"/>
      <c r="FN123" s="112"/>
      <c r="FO123" s="112"/>
      <c r="FP123" s="112"/>
      <c r="FQ123" s="112"/>
      <c r="FR123" s="112"/>
      <c r="FS123" s="112"/>
      <c r="FT123" s="112"/>
      <c r="FU123" s="112"/>
      <c r="FV123" s="112"/>
      <c r="FW123" s="112"/>
      <c r="FX123" s="112"/>
      <c r="FY123" s="112"/>
      <c r="FZ123" s="112"/>
      <c r="GA123" s="112"/>
      <c r="GB123" s="112"/>
      <c r="GC123" s="112"/>
      <c r="GD123" s="112"/>
      <c r="GE123" s="112"/>
      <c r="GF123" s="112"/>
      <c r="GG123" s="112"/>
      <c r="GH123" s="112"/>
      <c r="GI123" s="112"/>
      <c r="GJ123" s="112"/>
      <c r="GK123" s="112"/>
      <c r="GL123" s="112"/>
      <c r="GM123" s="112"/>
      <c r="GN123" s="112"/>
      <c r="GO123" s="112"/>
      <c r="GP123" s="112"/>
      <c r="GQ123" s="112"/>
      <c r="GR123" s="112"/>
      <c r="GS123" s="112"/>
      <c r="GT123" s="112"/>
      <c r="GU123" s="112"/>
      <c r="GV123" s="112"/>
      <c r="GW123" s="112"/>
      <c r="GX123" s="112"/>
      <c r="GY123" s="112"/>
      <c r="GZ123" s="112"/>
      <c r="HA123" s="112"/>
      <c r="HB123" s="112"/>
      <c r="HC123" s="112"/>
      <c r="HD123" s="112"/>
      <c r="HE123" s="112"/>
      <c r="HF123" s="112"/>
      <c r="HG123" s="112"/>
      <c r="HH123" s="112"/>
      <c r="HI123" s="112"/>
      <c r="HJ123" s="112"/>
      <c r="HK123" s="112"/>
      <c r="HL123" s="112"/>
      <c r="HM123" s="112"/>
      <c r="HN123" s="112"/>
      <c r="HO123" s="112"/>
      <c r="HP123" s="112"/>
      <c r="HQ123" s="112"/>
      <c r="HR123" s="112"/>
      <c r="HS123" s="112"/>
      <c r="HT123" s="112"/>
      <c r="HU123" s="112"/>
      <c r="HV123" s="112"/>
      <c r="HW123" s="112"/>
      <c r="HX123" s="112"/>
      <c r="HY123" s="112"/>
      <c r="HZ123" s="112"/>
      <c r="IA123" s="112"/>
      <c r="IB123" s="112"/>
      <c r="IC123" s="112"/>
      <c r="ID123" s="112"/>
      <c r="IE123" s="112"/>
      <c r="IF123" s="112"/>
      <c r="IG123" s="112"/>
      <c r="IH123" s="112"/>
      <c r="II123" s="112"/>
      <c r="IJ123" s="112"/>
      <c r="IK123" s="112"/>
      <c r="IL123" s="112"/>
      <c r="IM123" s="112"/>
      <c r="IN123" s="112"/>
      <c r="IO123" s="112"/>
      <c r="IP123" s="112"/>
      <c r="IQ123" s="112"/>
      <c r="IR123" s="112"/>
      <c r="IS123" s="112"/>
    </row>
    <row r="124" spans="1:253" ht="20.25" hidden="1">
      <c r="A124" s="113"/>
      <c r="B124" s="113"/>
      <c r="C124" s="122" t="s">
        <v>4</v>
      </c>
      <c r="D124" s="122" t="s">
        <v>4</v>
      </c>
      <c r="E124" s="122" t="s">
        <v>4</v>
      </c>
      <c r="F124" s="124"/>
      <c r="G124" s="124"/>
      <c r="H124" s="134"/>
      <c r="I124" s="134"/>
      <c r="J124" s="124"/>
      <c r="K124" s="124"/>
      <c r="L124" s="124"/>
      <c r="M124" s="124"/>
      <c r="N124" s="124"/>
      <c r="O124" s="124"/>
      <c r="P124" s="124"/>
      <c r="Q124" s="124"/>
      <c r="R124" s="124"/>
      <c r="S124" s="117"/>
      <c r="T124" s="112"/>
      <c r="U124" s="7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  <c r="CD124" s="112"/>
      <c r="CE124" s="112"/>
      <c r="CF124" s="112"/>
      <c r="CG124" s="112"/>
      <c r="CH124" s="112"/>
      <c r="CI124" s="112"/>
      <c r="CJ124" s="112"/>
      <c r="CK124" s="112"/>
      <c r="CL124" s="112"/>
      <c r="CM124" s="112"/>
      <c r="CN124" s="112"/>
      <c r="CO124" s="112"/>
      <c r="CP124" s="112"/>
      <c r="CQ124" s="112"/>
      <c r="CR124" s="112"/>
      <c r="CS124" s="112"/>
      <c r="CT124" s="112"/>
      <c r="CU124" s="112"/>
      <c r="CV124" s="112"/>
      <c r="CW124" s="112"/>
      <c r="CX124" s="112"/>
      <c r="CY124" s="112"/>
      <c r="CZ124" s="112"/>
      <c r="DA124" s="112"/>
      <c r="DB124" s="112"/>
      <c r="DC124" s="112"/>
      <c r="DD124" s="112"/>
      <c r="DE124" s="112"/>
      <c r="DF124" s="112"/>
      <c r="DG124" s="112"/>
      <c r="DH124" s="112"/>
      <c r="DI124" s="112"/>
      <c r="DJ124" s="112"/>
      <c r="DK124" s="112"/>
      <c r="DL124" s="112"/>
      <c r="DM124" s="112"/>
      <c r="DN124" s="112"/>
      <c r="DO124" s="112"/>
      <c r="DP124" s="112"/>
      <c r="DQ124" s="112"/>
      <c r="DR124" s="112"/>
      <c r="DS124" s="112"/>
      <c r="DT124" s="112"/>
      <c r="DU124" s="112"/>
      <c r="DV124" s="112"/>
      <c r="DW124" s="112"/>
      <c r="DX124" s="112"/>
      <c r="DY124" s="112"/>
      <c r="DZ124" s="112"/>
      <c r="EA124" s="112"/>
      <c r="EB124" s="112"/>
      <c r="EC124" s="112"/>
      <c r="ED124" s="112"/>
      <c r="EE124" s="112"/>
      <c r="EF124" s="112"/>
      <c r="EG124" s="112"/>
      <c r="EH124" s="112"/>
      <c r="EI124" s="112"/>
      <c r="EJ124" s="112"/>
      <c r="EK124" s="112"/>
      <c r="EL124" s="112"/>
      <c r="EM124" s="112"/>
      <c r="EN124" s="112"/>
      <c r="EO124" s="112"/>
      <c r="EP124" s="112"/>
      <c r="EQ124" s="112"/>
      <c r="ER124" s="112"/>
      <c r="ES124" s="112"/>
      <c r="ET124" s="112"/>
      <c r="EU124" s="112"/>
      <c r="EV124" s="112"/>
      <c r="EW124" s="112"/>
      <c r="EX124" s="112"/>
      <c r="EY124" s="112"/>
      <c r="EZ124" s="112"/>
      <c r="FA124" s="112"/>
      <c r="FB124" s="112"/>
      <c r="FC124" s="112"/>
      <c r="FD124" s="112"/>
      <c r="FE124" s="112"/>
      <c r="FF124" s="112"/>
      <c r="FG124" s="112"/>
      <c r="FH124" s="112"/>
      <c r="FI124" s="112"/>
      <c r="FJ124" s="112"/>
      <c r="FK124" s="112"/>
      <c r="FL124" s="112"/>
      <c r="FM124" s="112"/>
      <c r="FN124" s="112"/>
      <c r="FO124" s="112"/>
      <c r="FP124" s="112"/>
      <c r="FQ124" s="112"/>
      <c r="FR124" s="112"/>
      <c r="FS124" s="112"/>
      <c r="FT124" s="112"/>
      <c r="FU124" s="112"/>
      <c r="FV124" s="112"/>
      <c r="FW124" s="112"/>
      <c r="FX124" s="112"/>
      <c r="FY124" s="112"/>
      <c r="FZ124" s="112"/>
      <c r="GA124" s="112"/>
      <c r="GB124" s="112"/>
      <c r="GC124" s="112"/>
      <c r="GD124" s="112"/>
      <c r="GE124" s="112"/>
      <c r="GF124" s="112"/>
      <c r="GG124" s="112"/>
      <c r="GH124" s="112"/>
      <c r="GI124" s="112"/>
      <c r="GJ124" s="112"/>
      <c r="GK124" s="112"/>
      <c r="GL124" s="112"/>
      <c r="GM124" s="112"/>
      <c r="GN124" s="112"/>
      <c r="GO124" s="112"/>
      <c r="GP124" s="112"/>
      <c r="GQ124" s="112"/>
      <c r="GR124" s="112"/>
      <c r="GS124" s="112"/>
      <c r="GT124" s="112"/>
      <c r="GU124" s="112"/>
      <c r="GV124" s="112"/>
      <c r="GW124" s="112"/>
      <c r="GX124" s="112"/>
      <c r="GY124" s="112"/>
      <c r="GZ124" s="112"/>
      <c r="HA124" s="112"/>
      <c r="HB124" s="112"/>
      <c r="HC124" s="112"/>
      <c r="HD124" s="112"/>
      <c r="HE124" s="112"/>
      <c r="HF124" s="112"/>
      <c r="HG124" s="112"/>
      <c r="HH124" s="112"/>
      <c r="HI124" s="112"/>
      <c r="HJ124" s="112"/>
      <c r="HK124" s="112"/>
      <c r="HL124" s="112"/>
      <c r="HM124" s="112"/>
      <c r="HN124" s="112"/>
      <c r="HO124" s="112"/>
      <c r="HP124" s="112"/>
      <c r="HQ124" s="112"/>
      <c r="HR124" s="112"/>
      <c r="HS124" s="112"/>
      <c r="HT124" s="112"/>
      <c r="HU124" s="112"/>
      <c r="HV124" s="112"/>
      <c r="HW124" s="112"/>
      <c r="HX124" s="112"/>
      <c r="HY124" s="112"/>
      <c r="HZ124" s="112"/>
      <c r="IA124" s="112"/>
      <c r="IB124" s="112"/>
      <c r="IC124" s="112"/>
      <c r="ID124" s="112"/>
      <c r="IE124" s="112"/>
      <c r="IF124" s="112"/>
      <c r="IG124" s="112"/>
      <c r="IH124" s="112"/>
      <c r="II124" s="112"/>
      <c r="IJ124" s="112"/>
      <c r="IK124" s="112"/>
      <c r="IL124" s="112"/>
      <c r="IM124" s="112"/>
      <c r="IN124" s="112"/>
      <c r="IO124" s="112"/>
      <c r="IP124" s="112"/>
      <c r="IQ124" s="112"/>
      <c r="IR124" s="112"/>
      <c r="IS124" s="112"/>
    </row>
    <row r="125" spans="1:253" ht="20.25" hidden="1">
      <c r="A125" s="113" t="s">
        <v>2007</v>
      </c>
      <c r="B125" s="113"/>
      <c r="C125" s="122">
        <v>3.9</v>
      </c>
      <c r="D125" s="122">
        <v>-0.3</v>
      </c>
      <c r="E125" s="122">
        <v>3.4</v>
      </c>
      <c r="F125" s="124">
        <v>106.19982</v>
      </c>
      <c r="G125" s="124">
        <v>111.18362</v>
      </c>
      <c r="H125" s="134">
        <v>105.04367000000001</v>
      </c>
      <c r="I125" s="134">
        <v>99.477450000000005</v>
      </c>
      <c r="J125" s="134">
        <v>95.110720000000001</v>
      </c>
      <c r="K125" s="134">
        <v>101.47682</v>
      </c>
      <c r="L125" s="134">
        <v>103.07698000000001</v>
      </c>
      <c r="M125" s="134">
        <v>106.26045999999999</v>
      </c>
      <c r="N125" s="134">
        <v>99.783060000000006</v>
      </c>
      <c r="O125" s="134">
        <v>104.62304</v>
      </c>
      <c r="P125" s="134">
        <v>105.34817</v>
      </c>
      <c r="Q125" s="134">
        <v>105.08465</v>
      </c>
      <c r="R125" s="134">
        <v>127.61194999999999</v>
      </c>
      <c r="S125" s="117"/>
      <c r="T125" s="112"/>
      <c r="U125" s="7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/>
      <c r="BJ125" s="112"/>
      <c r="BK125" s="112"/>
      <c r="BL125" s="112"/>
      <c r="BM125" s="112"/>
      <c r="BN125" s="112"/>
      <c r="BO125" s="112"/>
      <c r="BP125" s="112"/>
      <c r="BQ125" s="112"/>
      <c r="BR125" s="112"/>
      <c r="BS125" s="112"/>
      <c r="BT125" s="112"/>
      <c r="BU125" s="112"/>
      <c r="BV125" s="112"/>
      <c r="BW125" s="112"/>
      <c r="BX125" s="112"/>
      <c r="BY125" s="112"/>
      <c r="BZ125" s="112"/>
      <c r="CA125" s="112"/>
      <c r="CB125" s="112"/>
      <c r="CC125" s="112"/>
      <c r="CD125" s="112"/>
      <c r="CE125" s="112"/>
      <c r="CF125" s="112"/>
      <c r="CG125" s="112"/>
      <c r="CH125" s="112"/>
      <c r="CI125" s="112"/>
      <c r="CJ125" s="112"/>
      <c r="CK125" s="112"/>
      <c r="CL125" s="112"/>
      <c r="CM125" s="112"/>
      <c r="CN125" s="112"/>
      <c r="CO125" s="112"/>
      <c r="CP125" s="112"/>
      <c r="CQ125" s="112"/>
      <c r="CR125" s="112"/>
      <c r="CS125" s="112"/>
      <c r="CT125" s="112"/>
      <c r="CU125" s="112"/>
      <c r="CV125" s="112"/>
      <c r="CW125" s="112"/>
      <c r="CX125" s="112"/>
      <c r="CY125" s="112"/>
      <c r="CZ125" s="112"/>
      <c r="DA125" s="112"/>
      <c r="DB125" s="112"/>
      <c r="DC125" s="112"/>
      <c r="DD125" s="112"/>
      <c r="DE125" s="112"/>
      <c r="DF125" s="112"/>
      <c r="DG125" s="112"/>
      <c r="DH125" s="112"/>
      <c r="DI125" s="112"/>
      <c r="DJ125" s="112"/>
      <c r="DK125" s="112"/>
      <c r="DL125" s="112"/>
      <c r="DM125" s="112"/>
      <c r="DN125" s="112"/>
      <c r="DO125" s="112"/>
      <c r="DP125" s="112"/>
      <c r="DQ125" s="112"/>
      <c r="DR125" s="112"/>
      <c r="DS125" s="112"/>
      <c r="DT125" s="112"/>
      <c r="DU125" s="112"/>
      <c r="DV125" s="112"/>
      <c r="DW125" s="112"/>
      <c r="DX125" s="112"/>
      <c r="DY125" s="112"/>
      <c r="DZ125" s="112"/>
      <c r="EA125" s="112"/>
      <c r="EB125" s="112"/>
      <c r="EC125" s="112"/>
      <c r="ED125" s="112"/>
      <c r="EE125" s="112"/>
      <c r="EF125" s="112"/>
      <c r="EG125" s="112"/>
      <c r="EH125" s="112"/>
      <c r="EI125" s="112"/>
      <c r="EJ125" s="112"/>
      <c r="EK125" s="112"/>
      <c r="EL125" s="112"/>
      <c r="EM125" s="112"/>
      <c r="EN125" s="112"/>
      <c r="EO125" s="112"/>
      <c r="EP125" s="112"/>
      <c r="EQ125" s="112"/>
      <c r="ER125" s="112"/>
      <c r="ES125" s="112"/>
      <c r="ET125" s="112"/>
      <c r="EU125" s="112"/>
      <c r="EV125" s="112"/>
      <c r="EW125" s="112"/>
      <c r="EX125" s="112"/>
      <c r="EY125" s="112"/>
      <c r="EZ125" s="112"/>
      <c r="FA125" s="112"/>
      <c r="FB125" s="112"/>
      <c r="FC125" s="112"/>
      <c r="FD125" s="112"/>
      <c r="FE125" s="112"/>
      <c r="FF125" s="112"/>
      <c r="FG125" s="112"/>
      <c r="FH125" s="112"/>
      <c r="FI125" s="112"/>
      <c r="FJ125" s="112"/>
      <c r="FK125" s="112"/>
      <c r="FL125" s="112"/>
      <c r="FM125" s="112"/>
      <c r="FN125" s="112"/>
      <c r="FO125" s="112"/>
      <c r="FP125" s="112"/>
      <c r="FQ125" s="112"/>
      <c r="FR125" s="112"/>
      <c r="FS125" s="112"/>
      <c r="FT125" s="112"/>
      <c r="FU125" s="112"/>
      <c r="FV125" s="112"/>
      <c r="FW125" s="112"/>
      <c r="FX125" s="112"/>
      <c r="FY125" s="112"/>
      <c r="FZ125" s="112"/>
      <c r="GA125" s="112"/>
      <c r="GB125" s="112"/>
      <c r="GC125" s="112"/>
      <c r="GD125" s="112"/>
      <c r="GE125" s="112"/>
      <c r="GF125" s="112"/>
      <c r="GG125" s="112"/>
      <c r="GH125" s="112"/>
      <c r="GI125" s="112"/>
      <c r="GJ125" s="112"/>
      <c r="GK125" s="112"/>
      <c r="GL125" s="112"/>
      <c r="GM125" s="112"/>
      <c r="GN125" s="112"/>
      <c r="GO125" s="112"/>
      <c r="GP125" s="112"/>
      <c r="GQ125" s="112"/>
      <c r="GR125" s="112"/>
      <c r="GS125" s="112"/>
      <c r="GT125" s="112"/>
      <c r="GU125" s="112"/>
      <c r="GV125" s="112"/>
      <c r="GW125" s="112"/>
      <c r="GX125" s="112"/>
      <c r="GY125" s="112"/>
      <c r="GZ125" s="112"/>
      <c r="HA125" s="112"/>
      <c r="HB125" s="112"/>
      <c r="HC125" s="112"/>
      <c r="HD125" s="112"/>
      <c r="HE125" s="112"/>
      <c r="HF125" s="112"/>
      <c r="HG125" s="112"/>
      <c r="HH125" s="112"/>
      <c r="HI125" s="112"/>
      <c r="HJ125" s="112"/>
      <c r="HK125" s="112"/>
      <c r="HL125" s="112"/>
      <c r="HM125" s="112"/>
      <c r="HN125" s="112"/>
      <c r="HO125" s="112"/>
      <c r="HP125" s="112"/>
      <c r="HQ125" s="112"/>
      <c r="HR125" s="112"/>
      <c r="HS125" s="112"/>
      <c r="HT125" s="112"/>
      <c r="HU125" s="112"/>
      <c r="HV125" s="112"/>
      <c r="HW125" s="112"/>
      <c r="HX125" s="112"/>
      <c r="HY125" s="112"/>
      <c r="HZ125" s="112"/>
      <c r="IA125" s="112"/>
      <c r="IB125" s="112"/>
      <c r="IC125" s="112"/>
      <c r="ID125" s="112"/>
      <c r="IE125" s="112"/>
      <c r="IF125" s="112"/>
      <c r="IG125" s="112"/>
      <c r="IH125" s="112"/>
      <c r="II125" s="112"/>
      <c r="IJ125" s="112"/>
      <c r="IK125" s="112"/>
      <c r="IL125" s="112"/>
      <c r="IM125" s="112"/>
      <c r="IN125" s="112"/>
      <c r="IO125" s="112"/>
      <c r="IP125" s="112"/>
      <c r="IQ125" s="112"/>
      <c r="IR125" s="112"/>
      <c r="IS125" s="112"/>
    </row>
    <row r="126" spans="1:253" ht="20.25" hidden="1">
      <c r="A126" s="113"/>
      <c r="B126" s="113"/>
      <c r="C126" s="122" t="s">
        <v>4</v>
      </c>
      <c r="D126" s="122" t="s">
        <v>4</v>
      </c>
      <c r="E126" s="122" t="s">
        <v>4</v>
      </c>
      <c r="F126" s="124"/>
      <c r="G126" s="12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17"/>
      <c r="T126" s="112"/>
      <c r="U126" s="7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112"/>
      <c r="CB126" s="112"/>
      <c r="CC126" s="112"/>
      <c r="CD126" s="112"/>
      <c r="CE126" s="112"/>
      <c r="CF126" s="112"/>
      <c r="CG126" s="112"/>
      <c r="CH126" s="112"/>
      <c r="CI126" s="112"/>
      <c r="CJ126" s="112"/>
      <c r="CK126" s="112"/>
      <c r="CL126" s="112"/>
      <c r="CM126" s="112"/>
      <c r="CN126" s="112"/>
      <c r="CO126" s="112"/>
      <c r="CP126" s="112"/>
      <c r="CQ126" s="112"/>
      <c r="CR126" s="112"/>
      <c r="CS126" s="112"/>
      <c r="CT126" s="112"/>
      <c r="CU126" s="112"/>
      <c r="CV126" s="112"/>
      <c r="CW126" s="112"/>
      <c r="CX126" s="112"/>
      <c r="CY126" s="112"/>
      <c r="CZ126" s="112"/>
      <c r="DA126" s="112"/>
      <c r="DB126" s="112"/>
      <c r="DC126" s="112"/>
      <c r="DD126" s="112"/>
      <c r="DE126" s="112"/>
      <c r="DF126" s="112"/>
      <c r="DG126" s="112"/>
      <c r="DH126" s="112"/>
      <c r="DI126" s="112"/>
      <c r="DJ126" s="112"/>
      <c r="DK126" s="112"/>
      <c r="DL126" s="112"/>
      <c r="DM126" s="112"/>
      <c r="DN126" s="112"/>
      <c r="DO126" s="112"/>
      <c r="DP126" s="112"/>
      <c r="DQ126" s="112"/>
      <c r="DR126" s="112"/>
      <c r="DS126" s="112"/>
      <c r="DT126" s="112"/>
      <c r="DU126" s="112"/>
      <c r="DV126" s="112"/>
      <c r="DW126" s="112"/>
      <c r="DX126" s="112"/>
      <c r="DY126" s="112"/>
      <c r="DZ126" s="112"/>
      <c r="EA126" s="112"/>
      <c r="EB126" s="112"/>
      <c r="EC126" s="112"/>
      <c r="ED126" s="112"/>
      <c r="EE126" s="112"/>
      <c r="EF126" s="112"/>
      <c r="EG126" s="112"/>
      <c r="EH126" s="112"/>
      <c r="EI126" s="112"/>
      <c r="EJ126" s="112"/>
      <c r="EK126" s="112"/>
      <c r="EL126" s="112"/>
      <c r="EM126" s="112"/>
      <c r="EN126" s="112"/>
      <c r="EO126" s="112"/>
      <c r="EP126" s="112"/>
      <c r="EQ126" s="112"/>
      <c r="ER126" s="112"/>
      <c r="ES126" s="112"/>
      <c r="ET126" s="112"/>
      <c r="EU126" s="112"/>
      <c r="EV126" s="112"/>
      <c r="EW126" s="112"/>
      <c r="EX126" s="112"/>
      <c r="EY126" s="112"/>
      <c r="EZ126" s="112"/>
      <c r="FA126" s="112"/>
      <c r="FB126" s="112"/>
      <c r="FC126" s="112"/>
      <c r="FD126" s="112"/>
      <c r="FE126" s="112"/>
      <c r="FF126" s="112"/>
      <c r="FG126" s="112"/>
      <c r="FH126" s="112"/>
      <c r="FI126" s="112"/>
      <c r="FJ126" s="112"/>
      <c r="FK126" s="112"/>
      <c r="FL126" s="112"/>
      <c r="FM126" s="112"/>
      <c r="FN126" s="112"/>
      <c r="FO126" s="112"/>
      <c r="FP126" s="112"/>
      <c r="FQ126" s="112"/>
      <c r="FR126" s="112"/>
      <c r="FS126" s="112"/>
      <c r="FT126" s="112"/>
      <c r="FU126" s="112"/>
      <c r="FV126" s="112"/>
      <c r="FW126" s="112"/>
      <c r="FX126" s="112"/>
      <c r="FY126" s="112"/>
      <c r="FZ126" s="112"/>
      <c r="GA126" s="112"/>
      <c r="GB126" s="112"/>
      <c r="GC126" s="112"/>
      <c r="GD126" s="112"/>
      <c r="GE126" s="112"/>
      <c r="GF126" s="112"/>
      <c r="GG126" s="112"/>
      <c r="GH126" s="112"/>
      <c r="GI126" s="112"/>
      <c r="GJ126" s="112"/>
      <c r="GK126" s="112"/>
      <c r="GL126" s="112"/>
      <c r="GM126" s="112"/>
      <c r="GN126" s="112"/>
      <c r="GO126" s="112"/>
      <c r="GP126" s="112"/>
      <c r="GQ126" s="112"/>
      <c r="GR126" s="112"/>
      <c r="GS126" s="112"/>
      <c r="GT126" s="112"/>
      <c r="GU126" s="112"/>
      <c r="GV126" s="112"/>
      <c r="GW126" s="112"/>
      <c r="GX126" s="112"/>
      <c r="GY126" s="112"/>
      <c r="GZ126" s="112"/>
      <c r="HA126" s="112"/>
      <c r="HB126" s="112"/>
      <c r="HC126" s="112"/>
      <c r="HD126" s="112"/>
      <c r="HE126" s="112"/>
      <c r="HF126" s="112"/>
      <c r="HG126" s="112"/>
      <c r="HH126" s="112"/>
      <c r="HI126" s="112"/>
      <c r="HJ126" s="112"/>
      <c r="HK126" s="112"/>
      <c r="HL126" s="112"/>
      <c r="HM126" s="112"/>
      <c r="HN126" s="112"/>
      <c r="HO126" s="112"/>
      <c r="HP126" s="112"/>
      <c r="HQ126" s="112"/>
      <c r="HR126" s="112"/>
      <c r="HS126" s="112"/>
      <c r="HT126" s="112"/>
      <c r="HU126" s="112"/>
      <c r="HV126" s="112"/>
      <c r="HW126" s="112"/>
      <c r="HX126" s="112"/>
      <c r="HY126" s="112"/>
      <c r="HZ126" s="112"/>
      <c r="IA126" s="112"/>
      <c r="IB126" s="112"/>
      <c r="IC126" s="112"/>
      <c r="ID126" s="112"/>
      <c r="IE126" s="112"/>
      <c r="IF126" s="112"/>
      <c r="IG126" s="112"/>
      <c r="IH126" s="112"/>
      <c r="II126" s="112"/>
      <c r="IJ126" s="112"/>
      <c r="IK126" s="112"/>
      <c r="IL126" s="112"/>
      <c r="IM126" s="112"/>
      <c r="IN126" s="112"/>
      <c r="IO126" s="112"/>
      <c r="IP126" s="112"/>
      <c r="IQ126" s="112"/>
      <c r="IR126" s="112"/>
      <c r="IS126" s="112"/>
    </row>
    <row r="127" spans="1:253" ht="20.25" hidden="1">
      <c r="A127" s="113" t="s">
        <v>2008</v>
      </c>
      <c r="B127" s="113"/>
      <c r="C127" s="122">
        <v>3.8</v>
      </c>
      <c r="D127" s="122">
        <v>-0.3</v>
      </c>
      <c r="E127" s="122">
        <v>3.5</v>
      </c>
      <c r="F127" s="137">
        <v>105.87407</v>
      </c>
      <c r="G127" s="137">
        <v>111.48846</v>
      </c>
      <c r="H127" s="134">
        <v>104.57163</v>
      </c>
      <c r="I127" s="134">
        <v>95.574330000000003</v>
      </c>
      <c r="J127" s="134">
        <v>95.142589999999998</v>
      </c>
      <c r="K127" s="134">
        <v>100.84168</v>
      </c>
      <c r="L127" s="134">
        <v>102.72929000000001</v>
      </c>
      <c r="M127" s="134">
        <v>105.82089000000001</v>
      </c>
      <c r="N127" s="134">
        <v>99.713239999999999</v>
      </c>
      <c r="O127" s="134">
        <v>104.99995</v>
      </c>
      <c r="P127" s="134">
        <v>105.34817</v>
      </c>
      <c r="Q127" s="134">
        <v>105.21372</v>
      </c>
      <c r="R127" s="134">
        <v>125.91289999999999</v>
      </c>
      <c r="S127" s="117"/>
      <c r="T127" s="112"/>
      <c r="U127" s="7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/>
      <c r="BG127" s="112"/>
      <c r="BH127" s="112"/>
      <c r="BI127" s="112"/>
      <c r="BJ127" s="112"/>
      <c r="BK127" s="112"/>
      <c r="BL127" s="112"/>
      <c r="BM127" s="112"/>
      <c r="BN127" s="112"/>
      <c r="BO127" s="112"/>
      <c r="BP127" s="112"/>
      <c r="BQ127" s="112"/>
      <c r="BR127" s="112"/>
      <c r="BS127" s="112"/>
      <c r="BT127" s="112"/>
      <c r="BU127" s="112"/>
      <c r="BV127" s="112"/>
      <c r="BW127" s="112"/>
      <c r="BX127" s="112"/>
      <c r="BY127" s="112"/>
      <c r="BZ127" s="112"/>
      <c r="CA127" s="112"/>
      <c r="CB127" s="112"/>
      <c r="CC127" s="112"/>
      <c r="CD127" s="112"/>
      <c r="CE127" s="112"/>
      <c r="CF127" s="112"/>
      <c r="CG127" s="112"/>
      <c r="CH127" s="112"/>
      <c r="CI127" s="112"/>
      <c r="CJ127" s="112"/>
      <c r="CK127" s="112"/>
      <c r="CL127" s="112"/>
      <c r="CM127" s="112"/>
      <c r="CN127" s="112"/>
      <c r="CO127" s="112"/>
      <c r="CP127" s="112"/>
      <c r="CQ127" s="112"/>
      <c r="CR127" s="112"/>
      <c r="CS127" s="112"/>
      <c r="CT127" s="112"/>
      <c r="CU127" s="112"/>
      <c r="CV127" s="112"/>
      <c r="CW127" s="112"/>
      <c r="CX127" s="112"/>
      <c r="CY127" s="112"/>
      <c r="CZ127" s="112"/>
      <c r="DA127" s="112"/>
      <c r="DB127" s="112"/>
      <c r="DC127" s="112"/>
      <c r="DD127" s="112"/>
      <c r="DE127" s="112"/>
      <c r="DF127" s="112"/>
      <c r="DG127" s="112"/>
      <c r="DH127" s="112"/>
      <c r="DI127" s="112"/>
      <c r="DJ127" s="112"/>
      <c r="DK127" s="112"/>
      <c r="DL127" s="112"/>
      <c r="DM127" s="112"/>
      <c r="DN127" s="112"/>
      <c r="DO127" s="112"/>
      <c r="DP127" s="112"/>
      <c r="DQ127" s="112"/>
      <c r="DR127" s="112"/>
      <c r="DS127" s="112"/>
      <c r="DT127" s="112"/>
      <c r="DU127" s="112"/>
      <c r="DV127" s="112"/>
      <c r="DW127" s="112"/>
      <c r="DX127" s="112"/>
      <c r="DY127" s="112"/>
      <c r="DZ127" s="112"/>
      <c r="EA127" s="112"/>
      <c r="EB127" s="112"/>
      <c r="EC127" s="112"/>
      <c r="ED127" s="112"/>
      <c r="EE127" s="112"/>
      <c r="EF127" s="112"/>
      <c r="EG127" s="112"/>
      <c r="EH127" s="112"/>
      <c r="EI127" s="112"/>
      <c r="EJ127" s="112"/>
      <c r="EK127" s="112"/>
      <c r="EL127" s="112"/>
      <c r="EM127" s="112"/>
      <c r="EN127" s="112"/>
      <c r="EO127" s="112"/>
      <c r="EP127" s="112"/>
      <c r="EQ127" s="112"/>
      <c r="ER127" s="112"/>
      <c r="ES127" s="112"/>
      <c r="ET127" s="112"/>
      <c r="EU127" s="112"/>
      <c r="EV127" s="112"/>
      <c r="EW127" s="112"/>
      <c r="EX127" s="112"/>
      <c r="EY127" s="112"/>
      <c r="EZ127" s="112"/>
      <c r="FA127" s="112"/>
      <c r="FB127" s="112"/>
      <c r="FC127" s="112"/>
      <c r="FD127" s="112"/>
      <c r="FE127" s="112"/>
      <c r="FF127" s="112"/>
      <c r="FG127" s="112"/>
      <c r="FH127" s="112"/>
      <c r="FI127" s="112"/>
      <c r="FJ127" s="112"/>
      <c r="FK127" s="112"/>
      <c r="FL127" s="112"/>
      <c r="FM127" s="112"/>
      <c r="FN127" s="112"/>
      <c r="FO127" s="112"/>
      <c r="FP127" s="112"/>
      <c r="FQ127" s="112"/>
      <c r="FR127" s="112"/>
      <c r="FS127" s="112"/>
      <c r="FT127" s="112"/>
      <c r="FU127" s="112"/>
      <c r="FV127" s="112"/>
      <c r="FW127" s="112"/>
      <c r="FX127" s="112"/>
      <c r="FY127" s="112"/>
      <c r="FZ127" s="112"/>
      <c r="GA127" s="112"/>
      <c r="GB127" s="112"/>
      <c r="GC127" s="112"/>
      <c r="GD127" s="112"/>
      <c r="GE127" s="112"/>
      <c r="GF127" s="112"/>
      <c r="GG127" s="112"/>
      <c r="GH127" s="112"/>
      <c r="GI127" s="112"/>
      <c r="GJ127" s="112"/>
      <c r="GK127" s="112"/>
      <c r="GL127" s="112"/>
      <c r="GM127" s="112"/>
      <c r="GN127" s="112"/>
      <c r="GO127" s="112"/>
      <c r="GP127" s="112"/>
      <c r="GQ127" s="112"/>
      <c r="GR127" s="112"/>
      <c r="GS127" s="112"/>
      <c r="GT127" s="112"/>
      <c r="GU127" s="112"/>
      <c r="GV127" s="112"/>
      <c r="GW127" s="112"/>
      <c r="GX127" s="112"/>
      <c r="GY127" s="112"/>
      <c r="GZ127" s="112"/>
      <c r="HA127" s="112"/>
      <c r="HB127" s="112"/>
      <c r="HC127" s="112"/>
      <c r="HD127" s="112"/>
      <c r="HE127" s="112"/>
      <c r="HF127" s="112"/>
      <c r="HG127" s="112"/>
      <c r="HH127" s="112"/>
      <c r="HI127" s="112"/>
      <c r="HJ127" s="112"/>
      <c r="HK127" s="112"/>
      <c r="HL127" s="112"/>
      <c r="HM127" s="112"/>
      <c r="HN127" s="112"/>
      <c r="HO127" s="112"/>
      <c r="HP127" s="112"/>
      <c r="HQ127" s="112"/>
      <c r="HR127" s="112"/>
      <c r="HS127" s="112"/>
      <c r="HT127" s="112"/>
      <c r="HU127" s="112"/>
      <c r="HV127" s="112"/>
      <c r="HW127" s="112"/>
      <c r="HX127" s="112"/>
      <c r="HY127" s="112"/>
      <c r="HZ127" s="112"/>
      <c r="IA127" s="112"/>
      <c r="IB127" s="112"/>
      <c r="IC127" s="112"/>
      <c r="ID127" s="112"/>
      <c r="IE127" s="112"/>
      <c r="IF127" s="112"/>
      <c r="IG127" s="112"/>
      <c r="IH127" s="112"/>
      <c r="II127" s="112"/>
      <c r="IJ127" s="112"/>
      <c r="IK127" s="112"/>
      <c r="IL127" s="112"/>
      <c r="IM127" s="112"/>
      <c r="IN127" s="112"/>
      <c r="IO127" s="112"/>
      <c r="IP127" s="112"/>
      <c r="IQ127" s="112"/>
      <c r="IR127" s="112"/>
      <c r="IS127" s="112"/>
    </row>
    <row r="128" spans="1:253" ht="20.25" hidden="1">
      <c r="A128" s="113"/>
      <c r="B128" s="113"/>
      <c r="C128" s="122" t="s">
        <v>4</v>
      </c>
      <c r="D128" s="122" t="s">
        <v>4</v>
      </c>
      <c r="E128" s="122" t="s">
        <v>4</v>
      </c>
      <c r="F128" s="138"/>
      <c r="G128" s="138"/>
      <c r="H128" s="139"/>
      <c r="I128" s="139"/>
      <c r="J128" s="134"/>
      <c r="K128" s="139"/>
      <c r="L128" s="134"/>
      <c r="M128" s="139"/>
      <c r="N128" s="134"/>
      <c r="O128" s="139"/>
      <c r="P128" s="134"/>
      <c r="Q128" s="134"/>
      <c r="R128" s="134"/>
      <c r="S128" s="117"/>
      <c r="T128" s="112"/>
      <c r="U128" s="7"/>
      <c r="V128" s="112"/>
      <c r="W128" s="112"/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2"/>
      <c r="BR128" s="112"/>
      <c r="BS128" s="112"/>
      <c r="BT128" s="112"/>
      <c r="BU128" s="112"/>
      <c r="BV128" s="112"/>
      <c r="BW128" s="112"/>
      <c r="BX128" s="112"/>
      <c r="BY128" s="112"/>
      <c r="BZ128" s="112"/>
      <c r="CA128" s="112"/>
      <c r="CB128" s="112"/>
      <c r="CC128" s="112"/>
      <c r="CD128" s="112"/>
      <c r="CE128" s="112"/>
      <c r="CF128" s="112"/>
      <c r="CG128" s="112"/>
      <c r="CH128" s="112"/>
      <c r="CI128" s="112"/>
      <c r="CJ128" s="112"/>
      <c r="CK128" s="112"/>
      <c r="CL128" s="112"/>
      <c r="CM128" s="112"/>
      <c r="CN128" s="112"/>
      <c r="CO128" s="112"/>
      <c r="CP128" s="112"/>
      <c r="CQ128" s="112"/>
      <c r="CR128" s="112"/>
      <c r="CS128" s="112"/>
      <c r="CT128" s="112"/>
      <c r="CU128" s="112"/>
      <c r="CV128" s="112"/>
      <c r="CW128" s="112"/>
      <c r="CX128" s="112"/>
      <c r="CY128" s="112"/>
      <c r="CZ128" s="112"/>
      <c r="DA128" s="112"/>
      <c r="DB128" s="112"/>
      <c r="DC128" s="112"/>
      <c r="DD128" s="112"/>
      <c r="DE128" s="112"/>
      <c r="DF128" s="112"/>
      <c r="DG128" s="112"/>
      <c r="DH128" s="112"/>
      <c r="DI128" s="112"/>
      <c r="DJ128" s="112"/>
      <c r="DK128" s="112"/>
      <c r="DL128" s="112"/>
      <c r="DM128" s="112"/>
      <c r="DN128" s="112"/>
      <c r="DO128" s="112"/>
      <c r="DP128" s="112"/>
      <c r="DQ128" s="112"/>
      <c r="DR128" s="112"/>
      <c r="DS128" s="112"/>
      <c r="DT128" s="112"/>
      <c r="DU128" s="112"/>
      <c r="DV128" s="112"/>
      <c r="DW128" s="112"/>
      <c r="DX128" s="112"/>
      <c r="DY128" s="112"/>
      <c r="DZ128" s="112"/>
      <c r="EA128" s="112"/>
      <c r="EB128" s="112"/>
      <c r="EC128" s="112"/>
      <c r="ED128" s="112"/>
      <c r="EE128" s="112"/>
      <c r="EF128" s="112"/>
      <c r="EG128" s="112"/>
      <c r="EH128" s="112"/>
      <c r="EI128" s="112"/>
      <c r="EJ128" s="112"/>
      <c r="EK128" s="112"/>
      <c r="EL128" s="112"/>
      <c r="EM128" s="112"/>
      <c r="EN128" s="112"/>
      <c r="EO128" s="112"/>
      <c r="EP128" s="112"/>
      <c r="EQ128" s="112"/>
      <c r="ER128" s="112"/>
      <c r="ES128" s="112"/>
      <c r="ET128" s="112"/>
      <c r="EU128" s="112"/>
      <c r="EV128" s="112"/>
      <c r="EW128" s="112"/>
      <c r="EX128" s="112"/>
      <c r="EY128" s="112"/>
      <c r="EZ128" s="112"/>
      <c r="FA128" s="112"/>
      <c r="FB128" s="112"/>
      <c r="FC128" s="112"/>
      <c r="FD128" s="112"/>
      <c r="FE128" s="112"/>
      <c r="FF128" s="112"/>
      <c r="FG128" s="112"/>
      <c r="FH128" s="112"/>
      <c r="FI128" s="112"/>
      <c r="FJ128" s="112"/>
      <c r="FK128" s="112"/>
      <c r="FL128" s="112"/>
      <c r="FM128" s="112"/>
      <c r="FN128" s="112"/>
      <c r="FO128" s="112"/>
      <c r="FP128" s="112"/>
      <c r="FQ128" s="112"/>
      <c r="FR128" s="112"/>
      <c r="FS128" s="112"/>
      <c r="FT128" s="112"/>
      <c r="FU128" s="112"/>
      <c r="FV128" s="112"/>
      <c r="FW128" s="112"/>
      <c r="FX128" s="112"/>
      <c r="FY128" s="112"/>
      <c r="FZ128" s="112"/>
      <c r="GA128" s="112"/>
      <c r="GB128" s="112"/>
      <c r="GC128" s="112"/>
      <c r="GD128" s="112"/>
      <c r="GE128" s="112"/>
      <c r="GF128" s="112"/>
      <c r="GG128" s="112"/>
      <c r="GH128" s="112"/>
      <c r="GI128" s="112"/>
      <c r="GJ128" s="112"/>
      <c r="GK128" s="112"/>
      <c r="GL128" s="112"/>
      <c r="GM128" s="112"/>
      <c r="GN128" s="112"/>
      <c r="GO128" s="112"/>
      <c r="GP128" s="112"/>
      <c r="GQ128" s="112"/>
      <c r="GR128" s="112"/>
      <c r="GS128" s="112"/>
      <c r="GT128" s="112"/>
      <c r="GU128" s="112"/>
      <c r="GV128" s="112"/>
      <c r="GW128" s="112"/>
      <c r="GX128" s="112"/>
      <c r="GY128" s="112"/>
      <c r="GZ128" s="112"/>
      <c r="HA128" s="112"/>
      <c r="HB128" s="112"/>
      <c r="HC128" s="112"/>
      <c r="HD128" s="112"/>
      <c r="HE128" s="112"/>
      <c r="HF128" s="112"/>
      <c r="HG128" s="112"/>
      <c r="HH128" s="112"/>
      <c r="HI128" s="112"/>
      <c r="HJ128" s="112"/>
      <c r="HK128" s="112"/>
      <c r="HL128" s="112"/>
      <c r="HM128" s="112"/>
      <c r="HN128" s="112"/>
      <c r="HO128" s="112"/>
      <c r="HP128" s="112"/>
      <c r="HQ128" s="112"/>
      <c r="HR128" s="112"/>
      <c r="HS128" s="112"/>
      <c r="HT128" s="112"/>
      <c r="HU128" s="112"/>
      <c r="HV128" s="112"/>
      <c r="HW128" s="112"/>
      <c r="HX128" s="112"/>
      <c r="HY128" s="112"/>
      <c r="HZ128" s="112"/>
      <c r="IA128" s="112"/>
      <c r="IB128" s="112"/>
      <c r="IC128" s="112"/>
      <c r="ID128" s="112"/>
      <c r="IE128" s="112"/>
      <c r="IF128" s="112"/>
      <c r="IG128" s="112"/>
      <c r="IH128" s="112"/>
      <c r="II128" s="112"/>
      <c r="IJ128" s="112"/>
      <c r="IK128" s="112"/>
      <c r="IL128" s="112"/>
      <c r="IM128" s="112"/>
      <c r="IN128" s="112"/>
      <c r="IO128" s="112"/>
      <c r="IP128" s="112"/>
      <c r="IQ128" s="112"/>
      <c r="IR128" s="112"/>
      <c r="IS128" s="112"/>
    </row>
    <row r="129" spans="1:253" ht="20.25" hidden="1">
      <c r="A129" s="113" t="s">
        <v>2009</v>
      </c>
      <c r="B129" s="113"/>
      <c r="C129" s="122">
        <v>3.9</v>
      </c>
      <c r="D129" s="122">
        <v>0.8</v>
      </c>
      <c r="E129" s="122">
        <v>3.6</v>
      </c>
      <c r="F129" s="137">
        <v>106.6909</v>
      </c>
      <c r="G129" s="137">
        <v>112.03613</v>
      </c>
      <c r="H129" s="134">
        <v>105.4509</v>
      </c>
      <c r="I129" s="134">
        <v>104.12745</v>
      </c>
      <c r="J129" s="134">
        <v>95.142589999999998</v>
      </c>
      <c r="K129" s="134">
        <v>101.61</v>
      </c>
      <c r="L129" s="134">
        <v>102.79373</v>
      </c>
      <c r="M129" s="134">
        <v>106.24323</v>
      </c>
      <c r="N129" s="134">
        <v>99.713239999999999</v>
      </c>
      <c r="O129" s="134">
        <v>105.93643</v>
      </c>
      <c r="P129" s="134">
        <v>105.34817</v>
      </c>
      <c r="Q129" s="134">
        <v>106.59869999999999</v>
      </c>
      <c r="R129" s="134">
        <v>126.19240000000001</v>
      </c>
      <c r="S129" s="117"/>
      <c r="T129" s="112"/>
      <c r="U129" s="7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  <c r="AR129" s="112"/>
      <c r="AS129" s="112"/>
      <c r="AT129" s="112"/>
      <c r="AU129" s="112"/>
      <c r="AV129" s="112"/>
      <c r="AW129" s="112"/>
      <c r="AX129" s="112"/>
      <c r="AY129" s="112"/>
      <c r="AZ129" s="112"/>
      <c r="BA129" s="112"/>
      <c r="BB129" s="112"/>
      <c r="BC129" s="112"/>
      <c r="BD129" s="112"/>
      <c r="BE129" s="112"/>
      <c r="BF129" s="112"/>
      <c r="BG129" s="112"/>
      <c r="BH129" s="112"/>
      <c r="BI129" s="112"/>
      <c r="BJ129" s="112"/>
      <c r="BK129" s="112"/>
      <c r="BL129" s="112"/>
      <c r="BM129" s="112"/>
      <c r="BN129" s="112"/>
      <c r="BO129" s="112"/>
      <c r="BP129" s="112"/>
      <c r="BQ129" s="112"/>
      <c r="BR129" s="112"/>
      <c r="BS129" s="112"/>
      <c r="BT129" s="112"/>
      <c r="BU129" s="112"/>
      <c r="BV129" s="112"/>
      <c r="BW129" s="112"/>
      <c r="BX129" s="112"/>
      <c r="BY129" s="112"/>
      <c r="BZ129" s="112"/>
      <c r="CA129" s="112"/>
      <c r="CB129" s="112"/>
      <c r="CC129" s="112"/>
      <c r="CD129" s="112"/>
      <c r="CE129" s="112"/>
      <c r="CF129" s="112"/>
      <c r="CG129" s="112"/>
      <c r="CH129" s="112"/>
      <c r="CI129" s="112"/>
      <c r="CJ129" s="112"/>
      <c r="CK129" s="112"/>
      <c r="CL129" s="112"/>
      <c r="CM129" s="112"/>
      <c r="CN129" s="112"/>
      <c r="CO129" s="112"/>
      <c r="CP129" s="112"/>
      <c r="CQ129" s="112"/>
      <c r="CR129" s="112"/>
      <c r="CS129" s="112"/>
      <c r="CT129" s="112"/>
      <c r="CU129" s="112"/>
      <c r="CV129" s="112"/>
      <c r="CW129" s="112"/>
      <c r="CX129" s="112"/>
      <c r="CY129" s="112"/>
      <c r="CZ129" s="112"/>
      <c r="DA129" s="112"/>
      <c r="DB129" s="112"/>
      <c r="DC129" s="112"/>
      <c r="DD129" s="112"/>
      <c r="DE129" s="112"/>
      <c r="DF129" s="112"/>
      <c r="DG129" s="112"/>
      <c r="DH129" s="112"/>
      <c r="DI129" s="112"/>
      <c r="DJ129" s="112"/>
      <c r="DK129" s="112"/>
      <c r="DL129" s="112"/>
      <c r="DM129" s="112"/>
      <c r="DN129" s="112"/>
      <c r="DO129" s="112"/>
      <c r="DP129" s="112"/>
      <c r="DQ129" s="112"/>
      <c r="DR129" s="112"/>
      <c r="DS129" s="112"/>
      <c r="DT129" s="112"/>
      <c r="DU129" s="112"/>
      <c r="DV129" s="112"/>
      <c r="DW129" s="112"/>
      <c r="DX129" s="112"/>
      <c r="DY129" s="112"/>
      <c r="DZ129" s="112"/>
      <c r="EA129" s="112"/>
      <c r="EB129" s="112"/>
      <c r="EC129" s="112"/>
      <c r="ED129" s="112"/>
      <c r="EE129" s="112"/>
      <c r="EF129" s="112"/>
      <c r="EG129" s="112"/>
      <c r="EH129" s="112"/>
      <c r="EI129" s="112"/>
      <c r="EJ129" s="112"/>
      <c r="EK129" s="112"/>
      <c r="EL129" s="112"/>
      <c r="EM129" s="112"/>
      <c r="EN129" s="112"/>
      <c r="EO129" s="112"/>
      <c r="EP129" s="112"/>
      <c r="EQ129" s="112"/>
      <c r="ER129" s="112"/>
      <c r="ES129" s="112"/>
      <c r="ET129" s="112"/>
      <c r="EU129" s="112"/>
      <c r="EV129" s="112"/>
      <c r="EW129" s="112"/>
      <c r="EX129" s="112"/>
      <c r="EY129" s="112"/>
      <c r="EZ129" s="112"/>
      <c r="FA129" s="112"/>
      <c r="FB129" s="112"/>
      <c r="FC129" s="112"/>
      <c r="FD129" s="112"/>
      <c r="FE129" s="112"/>
      <c r="FF129" s="112"/>
      <c r="FG129" s="112"/>
      <c r="FH129" s="112"/>
      <c r="FI129" s="112"/>
      <c r="FJ129" s="112"/>
      <c r="FK129" s="112"/>
      <c r="FL129" s="112"/>
      <c r="FM129" s="112"/>
      <c r="FN129" s="112"/>
      <c r="FO129" s="112"/>
      <c r="FP129" s="112"/>
      <c r="FQ129" s="112"/>
      <c r="FR129" s="112"/>
      <c r="FS129" s="112"/>
      <c r="FT129" s="112"/>
      <c r="FU129" s="112"/>
      <c r="FV129" s="112"/>
      <c r="FW129" s="112"/>
      <c r="FX129" s="112"/>
      <c r="FY129" s="112"/>
      <c r="FZ129" s="112"/>
      <c r="GA129" s="112"/>
      <c r="GB129" s="112"/>
      <c r="GC129" s="112"/>
      <c r="GD129" s="112"/>
      <c r="GE129" s="112"/>
      <c r="GF129" s="112"/>
      <c r="GG129" s="112"/>
      <c r="GH129" s="112"/>
      <c r="GI129" s="112"/>
      <c r="GJ129" s="112"/>
      <c r="GK129" s="112"/>
      <c r="GL129" s="112"/>
      <c r="GM129" s="112"/>
      <c r="GN129" s="112"/>
      <c r="GO129" s="112"/>
      <c r="GP129" s="112"/>
      <c r="GQ129" s="112"/>
      <c r="GR129" s="112"/>
      <c r="GS129" s="112"/>
      <c r="GT129" s="112"/>
      <c r="GU129" s="112"/>
      <c r="GV129" s="112"/>
      <c r="GW129" s="112"/>
      <c r="GX129" s="112"/>
      <c r="GY129" s="112"/>
      <c r="GZ129" s="112"/>
      <c r="HA129" s="112"/>
      <c r="HB129" s="112"/>
      <c r="HC129" s="112"/>
      <c r="HD129" s="112"/>
      <c r="HE129" s="112"/>
      <c r="HF129" s="112"/>
      <c r="HG129" s="112"/>
      <c r="HH129" s="112"/>
      <c r="HI129" s="112"/>
      <c r="HJ129" s="112"/>
      <c r="HK129" s="112"/>
      <c r="HL129" s="112"/>
      <c r="HM129" s="112"/>
      <c r="HN129" s="112"/>
      <c r="HO129" s="112"/>
      <c r="HP129" s="112"/>
      <c r="HQ129" s="112"/>
      <c r="HR129" s="112"/>
      <c r="HS129" s="112"/>
      <c r="HT129" s="112"/>
      <c r="HU129" s="112"/>
      <c r="HV129" s="112"/>
      <c r="HW129" s="112"/>
      <c r="HX129" s="112"/>
      <c r="HY129" s="112"/>
      <c r="HZ129" s="112"/>
      <c r="IA129" s="112"/>
      <c r="IB129" s="112"/>
      <c r="IC129" s="112"/>
      <c r="ID129" s="112"/>
      <c r="IE129" s="112"/>
      <c r="IF129" s="112"/>
      <c r="IG129" s="112"/>
      <c r="IH129" s="112"/>
      <c r="II129" s="112"/>
      <c r="IJ129" s="112"/>
      <c r="IK129" s="112"/>
      <c r="IL129" s="112"/>
      <c r="IM129" s="112"/>
      <c r="IN129" s="112"/>
      <c r="IO129" s="112"/>
      <c r="IP129" s="112"/>
      <c r="IQ129" s="112"/>
      <c r="IR129" s="112"/>
      <c r="IS129" s="112"/>
    </row>
    <row r="130" spans="1:253" ht="21" hidden="1" customHeight="1">
      <c r="A130" s="113"/>
      <c r="B130" s="113"/>
      <c r="C130" s="122" t="s">
        <v>4</v>
      </c>
      <c r="D130" s="122" t="s">
        <v>4</v>
      </c>
      <c r="E130" s="122" t="s">
        <v>4</v>
      </c>
      <c r="F130" s="137"/>
      <c r="G130" s="137"/>
      <c r="H130" s="134"/>
      <c r="S130" s="117"/>
      <c r="T130" s="112"/>
      <c r="U130" s="7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2"/>
      <c r="BR130" s="112"/>
      <c r="BS130" s="112"/>
      <c r="BT130" s="112"/>
      <c r="BU130" s="112"/>
      <c r="BV130" s="112"/>
      <c r="BW130" s="112"/>
      <c r="BX130" s="112"/>
      <c r="BY130" s="112"/>
      <c r="BZ130" s="112"/>
      <c r="CA130" s="112"/>
      <c r="CB130" s="112"/>
      <c r="CC130" s="112"/>
      <c r="CD130" s="112"/>
      <c r="CE130" s="112"/>
      <c r="CF130" s="112"/>
      <c r="CG130" s="112"/>
      <c r="CH130" s="112"/>
      <c r="CI130" s="112"/>
      <c r="CJ130" s="112"/>
      <c r="CK130" s="112"/>
      <c r="CL130" s="112"/>
      <c r="CM130" s="112"/>
      <c r="CN130" s="112"/>
      <c r="CO130" s="112"/>
      <c r="CP130" s="112"/>
      <c r="CQ130" s="112"/>
      <c r="CR130" s="112"/>
      <c r="CS130" s="112"/>
      <c r="CT130" s="112"/>
      <c r="CU130" s="112"/>
      <c r="CV130" s="112"/>
      <c r="CW130" s="112"/>
      <c r="CX130" s="112"/>
      <c r="CY130" s="112"/>
      <c r="CZ130" s="112"/>
      <c r="DA130" s="112"/>
      <c r="DB130" s="112"/>
      <c r="DC130" s="112"/>
      <c r="DD130" s="112"/>
      <c r="DE130" s="112"/>
      <c r="DF130" s="112"/>
      <c r="DG130" s="112"/>
      <c r="DH130" s="112"/>
      <c r="DI130" s="112"/>
      <c r="DJ130" s="112"/>
      <c r="DK130" s="112"/>
      <c r="DL130" s="112"/>
      <c r="DM130" s="112"/>
      <c r="DN130" s="112"/>
      <c r="DO130" s="112"/>
      <c r="DP130" s="112"/>
      <c r="DQ130" s="112"/>
      <c r="DR130" s="112"/>
      <c r="DS130" s="112"/>
      <c r="DT130" s="112"/>
      <c r="DU130" s="112"/>
      <c r="DV130" s="112"/>
      <c r="DW130" s="112"/>
      <c r="DX130" s="112"/>
      <c r="DY130" s="112"/>
      <c r="DZ130" s="112"/>
      <c r="EA130" s="112"/>
      <c r="EB130" s="112"/>
      <c r="EC130" s="112"/>
      <c r="ED130" s="112"/>
      <c r="EE130" s="112"/>
      <c r="EF130" s="112"/>
      <c r="EG130" s="112"/>
      <c r="EH130" s="112"/>
      <c r="EI130" s="112"/>
      <c r="EJ130" s="112"/>
      <c r="EK130" s="112"/>
      <c r="EL130" s="112"/>
      <c r="EM130" s="112"/>
      <c r="EN130" s="112"/>
      <c r="EO130" s="112"/>
      <c r="EP130" s="112"/>
      <c r="EQ130" s="112"/>
      <c r="ER130" s="112"/>
      <c r="ES130" s="112"/>
      <c r="ET130" s="112"/>
      <c r="EU130" s="112"/>
      <c r="EV130" s="112"/>
      <c r="EW130" s="112"/>
      <c r="EX130" s="112"/>
      <c r="EY130" s="112"/>
      <c r="EZ130" s="112"/>
      <c r="FA130" s="112"/>
      <c r="FB130" s="112"/>
      <c r="FC130" s="112"/>
      <c r="FD130" s="112"/>
      <c r="FE130" s="112"/>
      <c r="FF130" s="112"/>
      <c r="FG130" s="112"/>
      <c r="FH130" s="112"/>
      <c r="FI130" s="112"/>
      <c r="FJ130" s="112"/>
      <c r="FK130" s="112"/>
      <c r="FL130" s="112"/>
      <c r="FM130" s="112"/>
      <c r="FN130" s="112"/>
      <c r="FO130" s="112"/>
      <c r="FP130" s="112"/>
      <c r="FQ130" s="112"/>
      <c r="FR130" s="112"/>
      <c r="FS130" s="112"/>
      <c r="FT130" s="112"/>
      <c r="FU130" s="112"/>
      <c r="FV130" s="112"/>
      <c r="FW130" s="112"/>
      <c r="FX130" s="112"/>
      <c r="FY130" s="112"/>
      <c r="FZ130" s="112"/>
      <c r="GA130" s="112"/>
      <c r="GB130" s="112"/>
      <c r="GC130" s="112"/>
      <c r="GD130" s="112"/>
      <c r="GE130" s="112"/>
      <c r="GF130" s="112"/>
      <c r="GG130" s="112"/>
      <c r="GH130" s="112"/>
      <c r="GI130" s="112"/>
      <c r="GJ130" s="112"/>
      <c r="GK130" s="112"/>
      <c r="GL130" s="112"/>
      <c r="GM130" s="112"/>
      <c r="GN130" s="112"/>
      <c r="GO130" s="112"/>
      <c r="GP130" s="112"/>
      <c r="GQ130" s="112"/>
      <c r="GR130" s="112"/>
      <c r="GS130" s="112"/>
      <c r="GT130" s="112"/>
      <c r="GU130" s="112"/>
      <c r="GV130" s="112"/>
      <c r="GW130" s="112"/>
      <c r="GX130" s="112"/>
      <c r="GY130" s="112"/>
      <c r="GZ130" s="112"/>
      <c r="HA130" s="112"/>
      <c r="HB130" s="112"/>
      <c r="HC130" s="112"/>
      <c r="HD130" s="112"/>
      <c r="HE130" s="112"/>
      <c r="HF130" s="112"/>
      <c r="HG130" s="112"/>
      <c r="HH130" s="112"/>
      <c r="HI130" s="112"/>
      <c r="HJ130" s="112"/>
      <c r="HK130" s="112"/>
      <c r="HL130" s="112"/>
      <c r="HM130" s="112"/>
      <c r="HN130" s="112"/>
      <c r="HO130" s="112"/>
      <c r="HP130" s="112"/>
      <c r="HQ130" s="112"/>
      <c r="HR130" s="112"/>
      <c r="HS130" s="112"/>
      <c r="HT130" s="112"/>
      <c r="HU130" s="112"/>
      <c r="HV130" s="112"/>
      <c r="HW130" s="112"/>
      <c r="HX130" s="112"/>
      <c r="HY130" s="112"/>
      <c r="HZ130" s="112"/>
      <c r="IA130" s="112"/>
      <c r="IB130" s="112"/>
      <c r="IC130" s="112"/>
      <c r="ID130" s="112"/>
      <c r="IE130" s="112"/>
      <c r="IF130" s="112"/>
      <c r="IG130" s="112"/>
      <c r="IH130" s="112"/>
      <c r="II130" s="112"/>
      <c r="IJ130" s="112"/>
      <c r="IK130" s="112"/>
      <c r="IL130" s="112"/>
      <c r="IM130" s="112"/>
      <c r="IN130" s="112"/>
      <c r="IO130" s="112"/>
      <c r="IP130" s="112"/>
      <c r="IQ130" s="112"/>
      <c r="IR130" s="112"/>
      <c r="IS130" s="112"/>
    </row>
    <row r="131" spans="1:253" ht="20.25" hidden="1">
      <c r="A131" s="140" t="s">
        <v>2010</v>
      </c>
      <c r="B131" s="113"/>
      <c r="C131" s="122">
        <v>4.0999999999999996</v>
      </c>
      <c r="D131" s="122">
        <v>-0.1</v>
      </c>
      <c r="E131" s="122">
        <v>3.6</v>
      </c>
      <c r="F131" s="137">
        <v>106.59275</v>
      </c>
      <c r="G131" s="137">
        <v>113.01956</v>
      </c>
      <c r="H131" s="134">
        <v>105.10184</v>
      </c>
      <c r="I131" s="134">
        <v>99.467309999999998</v>
      </c>
      <c r="J131" s="134">
        <v>95.159419999999997</v>
      </c>
      <c r="K131" s="134">
        <v>101.6156</v>
      </c>
      <c r="L131" s="134">
        <v>102.79373</v>
      </c>
      <c r="M131" s="134">
        <v>105.64646</v>
      </c>
      <c r="N131" s="134">
        <v>99.713239999999999</v>
      </c>
      <c r="O131" s="134">
        <v>106.21266</v>
      </c>
      <c r="P131" s="134">
        <v>105.34817</v>
      </c>
      <c r="Q131" s="134">
        <v>106.66761</v>
      </c>
      <c r="R131" s="134">
        <v>126.10669</v>
      </c>
      <c r="S131" s="117"/>
      <c r="T131" s="112"/>
      <c r="U131" s="7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  <c r="AR131" s="112"/>
      <c r="AS131" s="112"/>
      <c r="AT131" s="112"/>
      <c r="AU131" s="112"/>
      <c r="AV131" s="112"/>
      <c r="AW131" s="112"/>
      <c r="AX131" s="112"/>
      <c r="AY131" s="112"/>
      <c r="AZ131" s="112"/>
      <c r="BA131" s="112"/>
      <c r="BB131" s="112"/>
      <c r="BC131" s="112"/>
      <c r="BD131" s="112"/>
      <c r="BE131" s="112"/>
      <c r="BF131" s="112"/>
      <c r="BG131" s="112"/>
      <c r="BH131" s="112"/>
      <c r="BI131" s="112"/>
      <c r="BJ131" s="112"/>
      <c r="BK131" s="112"/>
      <c r="BL131" s="112"/>
      <c r="BM131" s="112"/>
      <c r="BN131" s="112"/>
      <c r="BO131" s="112"/>
      <c r="BP131" s="112"/>
      <c r="BQ131" s="112"/>
      <c r="BR131" s="112"/>
      <c r="BS131" s="112"/>
      <c r="BT131" s="112"/>
      <c r="BU131" s="112"/>
      <c r="BV131" s="112"/>
      <c r="BW131" s="112"/>
      <c r="BX131" s="112"/>
      <c r="BY131" s="112"/>
      <c r="BZ131" s="112"/>
      <c r="CA131" s="112"/>
      <c r="CB131" s="112"/>
      <c r="CC131" s="112"/>
      <c r="CD131" s="112"/>
      <c r="CE131" s="112"/>
      <c r="CF131" s="112"/>
      <c r="CG131" s="112"/>
      <c r="CH131" s="112"/>
      <c r="CI131" s="112"/>
      <c r="CJ131" s="112"/>
      <c r="CK131" s="112"/>
      <c r="CL131" s="112"/>
      <c r="CM131" s="112"/>
      <c r="CN131" s="112"/>
      <c r="CO131" s="112"/>
      <c r="CP131" s="112"/>
      <c r="CQ131" s="112"/>
      <c r="CR131" s="112"/>
      <c r="CS131" s="112"/>
      <c r="CT131" s="112"/>
      <c r="CU131" s="112"/>
      <c r="CV131" s="112"/>
      <c r="CW131" s="112"/>
      <c r="CX131" s="112"/>
      <c r="CY131" s="112"/>
      <c r="CZ131" s="112"/>
      <c r="DA131" s="112"/>
      <c r="DB131" s="112"/>
      <c r="DC131" s="112"/>
      <c r="DD131" s="112"/>
      <c r="DE131" s="112"/>
      <c r="DF131" s="112"/>
      <c r="DG131" s="112"/>
      <c r="DH131" s="112"/>
      <c r="DI131" s="112"/>
      <c r="DJ131" s="112"/>
      <c r="DK131" s="112"/>
      <c r="DL131" s="112"/>
      <c r="DM131" s="112"/>
      <c r="DN131" s="112"/>
      <c r="DO131" s="112"/>
      <c r="DP131" s="112"/>
      <c r="DQ131" s="112"/>
      <c r="DR131" s="112"/>
      <c r="DS131" s="112"/>
      <c r="DT131" s="112"/>
      <c r="DU131" s="112"/>
      <c r="DV131" s="112"/>
      <c r="DW131" s="112"/>
      <c r="DX131" s="112"/>
      <c r="DY131" s="112"/>
      <c r="DZ131" s="112"/>
      <c r="EA131" s="112"/>
      <c r="EB131" s="112"/>
      <c r="EC131" s="112"/>
      <c r="ED131" s="112"/>
      <c r="EE131" s="112"/>
      <c r="EF131" s="112"/>
      <c r="EG131" s="112"/>
      <c r="EH131" s="112"/>
      <c r="EI131" s="112"/>
      <c r="EJ131" s="112"/>
      <c r="EK131" s="112"/>
      <c r="EL131" s="112"/>
      <c r="EM131" s="112"/>
      <c r="EN131" s="112"/>
      <c r="EO131" s="112"/>
      <c r="EP131" s="112"/>
      <c r="EQ131" s="112"/>
      <c r="ER131" s="112"/>
      <c r="ES131" s="112"/>
      <c r="ET131" s="112"/>
      <c r="EU131" s="112"/>
      <c r="EV131" s="112"/>
      <c r="EW131" s="112"/>
      <c r="EX131" s="112"/>
      <c r="EY131" s="112"/>
      <c r="EZ131" s="112"/>
      <c r="FA131" s="112"/>
      <c r="FB131" s="112"/>
      <c r="FC131" s="112"/>
      <c r="FD131" s="112"/>
      <c r="FE131" s="112"/>
      <c r="FF131" s="112"/>
      <c r="FG131" s="112"/>
      <c r="FH131" s="112"/>
      <c r="FI131" s="112"/>
      <c r="FJ131" s="112"/>
      <c r="FK131" s="112"/>
      <c r="FL131" s="112"/>
      <c r="FM131" s="112"/>
      <c r="FN131" s="112"/>
      <c r="FO131" s="112"/>
      <c r="FP131" s="112"/>
      <c r="FQ131" s="112"/>
      <c r="FR131" s="112"/>
      <c r="FS131" s="112"/>
      <c r="FT131" s="112"/>
      <c r="FU131" s="112"/>
      <c r="FV131" s="112"/>
      <c r="FW131" s="112"/>
      <c r="FX131" s="112"/>
      <c r="FY131" s="112"/>
      <c r="FZ131" s="112"/>
      <c r="GA131" s="112"/>
      <c r="GB131" s="112"/>
      <c r="GC131" s="112"/>
      <c r="GD131" s="112"/>
      <c r="GE131" s="112"/>
      <c r="GF131" s="112"/>
      <c r="GG131" s="112"/>
      <c r="GH131" s="112"/>
      <c r="GI131" s="112"/>
      <c r="GJ131" s="112"/>
      <c r="GK131" s="112"/>
      <c r="GL131" s="112"/>
      <c r="GM131" s="112"/>
      <c r="GN131" s="112"/>
      <c r="GO131" s="112"/>
      <c r="GP131" s="112"/>
      <c r="GQ131" s="112"/>
      <c r="GR131" s="112"/>
      <c r="GS131" s="112"/>
      <c r="GT131" s="112"/>
      <c r="GU131" s="112"/>
      <c r="GV131" s="112"/>
      <c r="GW131" s="112"/>
      <c r="GX131" s="112"/>
      <c r="GY131" s="112"/>
      <c r="GZ131" s="112"/>
      <c r="HA131" s="112"/>
      <c r="HB131" s="112"/>
      <c r="HC131" s="112"/>
      <c r="HD131" s="112"/>
      <c r="HE131" s="112"/>
      <c r="HF131" s="112"/>
      <c r="HG131" s="112"/>
      <c r="HH131" s="112"/>
      <c r="HI131" s="112"/>
      <c r="HJ131" s="112"/>
      <c r="HK131" s="112"/>
      <c r="HL131" s="112"/>
      <c r="HM131" s="112"/>
      <c r="HN131" s="112"/>
      <c r="HO131" s="112"/>
      <c r="HP131" s="112"/>
      <c r="HQ131" s="112"/>
      <c r="HR131" s="112"/>
      <c r="HS131" s="112"/>
      <c r="HT131" s="112"/>
      <c r="HU131" s="112"/>
      <c r="HV131" s="112"/>
      <c r="HW131" s="112"/>
      <c r="HX131" s="112"/>
      <c r="HY131" s="112"/>
      <c r="HZ131" s="112"/>
      <c r="IA131" s="112"/>
      <c r="IB131" s="112"/>
      <c r="IC131" s="112"/>
      <c r="ID131" s="112"/>
      <c r="IE131" s="112"/>
      <c r="IF131" s="112"/>
      <c r="IG131" s="112"/>
      <c r="IH131" s="112"/>
      <c r="II131" s="112"/>
      <c r="IJ131" s="112"/>
      <c r="IK131" s="112"/>
      <c r="IL131" s="112"/>
      <c r="IM131" s="112"/>
      <c r="IN131" s="112"/>
      <c r="IO131" s="112"/>
      <c r="IP131" s="112"/>
      <c r="IQ131" s="112"/>
      <c r="IR131" s="112"/>
      <c r="IS131" s="112"/>
    </row>
    <row r="132" spans="1:253" ht="20.25" hidden="1">
      <c r="A132" s="140"/>
      <c r="B132" s="113"/>
      <c r="C132" s="122" t="s">
        <v>4</v>
      </c>
      <c r="D132" s="122" t="s">
        <v>4</v>
      </c>
      <c r="E132" s="122" t="s">
        <v>4</v>
      </c>
      <c r="F132" s="137"/>
      <c r="G132" s="137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17"/>
      <c r="T132" s="112"/>
      <c r="U132" s="7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2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2"/>
      <c r="BR132" s="112"/>
      <c r="BS132" s="112"/>
      <c r="BT132" s="112"/>
      <c r="BU132" s="112"/>
      <c r="BV132" s="112"/>
      <c r="BW132" s="112"/>
      <c r="BX132" s="112"/>
      <c r="BY132" s="112"/>
      <c r="BZ132" s="112"/>
      <c r="CA132" s="112"/>
      <c r="CB132" s="112"/>
      <c r="CC132" s="112"/>
      <c r="CD132" s="112"/>
      <c r="CE132" s="112"/>
      <c r="CF132" s="112"/>
      <c r="CG132" s="112"/>
      <c r="CH132" s="112"/>
      <c r="CI132" s="112"/>
      <c r="CJ132" s="112"/>
      <c r="CK132" s="112"/>
      <c r="CL132" s="112"/>
      <c r="CM132" s="112"/>
      <c r="CN132" s="112"/>
      <c r="CO132" s="112"/>
      <c r="CP132" s="112"/>
      <c r="CQ132" s="112"/>
      <c r="CR132" s="112"/>
      <c r="CS132" s="112"/>
      <c r="CT132" s="112"/>
      <c r="CU132" s="112"/>
      <c r="CV132" s="112"/>
      <c r="CW132" s="112"/>
      <c r="CX132" s="112"/>
      <c r="CY132" s="112"/>
      <c r="CZ132" s="112"/>
      <c r="DA132" s="112"/>
      <c r="DB132" s="112"/>
      <c r="DC132" s="112"/>
      <c r="DD132" s="112"/>
      <c r="DE132" s="112"/>
      <c r="DF132" s="112"/>
      <c r="DG132" s="112"/>
      <c r="DH132" s="112"/>
      <c r="DI132" s="112"/>
      <c r="DJ132" s="112"/>
      <c r="DK132" s="112"/>
      <c r="DL132" s="112"/>
      <c r="DM132" s="112"/>
      <c r="DN132" s="112"/>
      <c r="DO132" s="112"/>
      <c r="DP132" s="112"/>
      <c r="DQ132" s="112"/>
      <c r="DR132" s="112"/>
      <c r="DS132" s="112"/>
      <c r="DT132" s="112"/>
      <c r="DU132" s="112"/>
      <c r="DV132" s="112"/>
      <c r="DW132" s="112"/>
      <c r="DX132" s="112"/>
      <c r="DY132" s="112"/>
      <c r="DZ132" s="112"/>
      <c r="EA132" s="112"/>
      <c r="EB132" s="112"/>
      <c r="EC132" s="112"/>
      <c r="ED132" s="112"/>
      <c r="EE132" s="112"/>
      <c r="EF132" s="112"/>
      <c r="EG132" s="112"/>
      <c r="EH132" s="112"/>
      <c r="EI132" s="112"/>
      <c r="EJ132" s="112"/>
      <c r="EK132" s="112"/>
      <c r="EL132" s="112"/>
      <c r="EM132" s="112"/>
      <c r="EN132" s="112"/>
      <c r="EO132" s="112"/>
      <c r="EP132" s="112"/>
      <c r="EQ132" s="112"/>
      <c r="ER132" s="112"/>
      <c r="ES132" s="112"/>
      <c r="ET132" s="112"/>
      <c r="EU132" s="112"/>
      <c r="EV132" s="112"/>
      <c r="EW132" s="112"/>
      <c r="EX132" s="112"/>
      <c r="EY132" s="112"/>
      <c r="EZ132" s="112"/>
      <c r="FA132" s="112"/>
      <c r="FB132" s="112"/>
      <c r="FC132" s="112"/>
      <c r="FD132" s="112"/>
      <c r="FE132" s="112"/>
      <c r="FF132" s="112"/>
      <c r="FG132" s="112"/>
      <c r="FH132" s="112"/>
      <c r="FI132" s="112"/>
      <c r="FJ132" s="112"/>
      <c r="FK132" s="112"/>
      <c r="FL132" s="112"/>
      <c r="FM132" s="112"/>
      <c r="FN132" s="112"/>
      <c r="FO132" s="112"/>
      <c r="FP132" s="112"/>
      <c r="FQ132" s="112"/>
      <c r="FR132" s="112"/>
      <c r="FS132" s="112"/>
      <c r="FT132" s="112"/>
      <c r="FU132" s="112"/>
      <c r="FV132" s="112"/>
      <c r="FW132" s="112"/>
      <c r="FX132" s="112"/>
      <c r="FY132" s="112"/>
      <c r="FZ132" s="112"/>
      <c r="GA132" s="112"/>
      <c r="GB132" s="112"/>
      <c r="GC132" s="112"/>
      <c r="GD132" s="112"/>
      <c r="GE132" s="112"/>
      <c r="GF132" s="112"/>
      <c r="GG132" s="112"/>
      <c r="GH132" s="112"/>
      <c r="GI132" s="112"/>
      <c r="GJ132" s="112"/>
      <c r="GK132" s="112"/>
      <c r="GL132" s="112"/>
      <c r="GM132" s="112"/>
      <c r="GN132" s="112"/>
      <c r="GO132" s="112"/>
      <c r="GP132" s="112"/>
      <c r="GQ132" s="112"/>
      <c r="GR132" s="112"/>
      <c r="GS132" s="112"/>
      <c r="GT132" s="112"/>
      <c r="GU132" s="112"/>
      <c r="GV132" s="112"/>
      <c r="GW132" s="112"/>
      <c r="GX132" s="112"/>
      <c r="GY132" s="112"/>
      <c r="GZ132" s="112"/>
      <c r="HA132" s="112"/>
      <c r="HB132" s="112"/>
      <c r="HC132" s="112"/>
      <c r="HD132" s="112"/>
      <c r="HE132" s="112"/>
      <c r="HF132" s="112"/>
      <c r="HG132" s="112"/>
      <c r="HH132" s="112"/>
      <c r="HI132" s="112"/>
      <c r="HJ132" s="112"/>
      <c r="HK132" s="112"/>
      <c r="HL132" s="112"/>
      <c r="HM132" s="112"/>
      <c r="HN132" s="112"/>
      <c r="HO132" s="112"/>
      <c r="HP132" s="112"/>
      <c r="HQ132" s="112"/>
      <c r="HR132" s="112"/>
      <c r="HS132" s="112"/>
      <c r="HT132" s="112"/>
      <c r="HU132" s="112"/>
      <c r="HV132" s="112"/>
      <c r="HW132" s="112"/>
      <c r="HX132" s="112"/>
      <c r="HY132" s="112"/>
      <c r="HZ132" s="112"/>
      <c r="IA132" s="112"/>
      <c r="IB132" s="112"/>
      <c r="IC132" s="112"/>
      <c r="ID132" s="112"/>
      <c r="IE132" s="112"/>
      <c r="IF132" s="112"/>
      <c r="IG132" s="112"/>
      <c r="IH132" s="112"/>
      <c r="II132" s="112"/>
      <c r="IJ132" s="112"/>
      <c r="IK132" s="112"/>
      <c r="IL132" s="112"/>
      <c r="IM132" s="112"/>
      <c r="IN132" s="112"/>
      <c r="IO132" s="112"/>
      <c r="IP132" s="112"/>
      <c r="IQ132" s="112"/>
      <c r="IR132" s="112"/>
      <c r="IS132" s="112"/>
    </row>
    <row r="133" spans="1:253" ht="20.25" hidden="1">
      <c r="A133" s="140" t="s">
        <v>2011</v>
      </c>
      <c r="B133" s="113"/>
      <c r="C133" s="122">
        <v>4.5</v>
      </c>
      <c r="D133" s="122">
        <v>0.6</v>
      </c>
      <c r="E133" s="122">
        <v>3.8</v>
      </c>
      <c r="F133" s="137">
        <v>107.22354</v>
      </c>
      <c r="G133" s="137">
        <v>113.47027</v>
      </c>
      <c r="H133" s="134">
        <v>105.77441</v>
      </c>
      <c r="I133" s="134">
        <v>104.25523</v>
      </c>
      <c r="J133" s="134">
        <v>95.142380000000003</v>
      </c>
      <c r="K133" s="134">
        <v>101.20123</v>
      </c>
      <c r="L133" s="134">
        <v>102.01706</v>
      </c>
      <c r="M133" s="134">
        <v>106.96616</v>
      </c>
      <c r="N133" s="134">
        <v>99.686930000000004</v>
      </c>
      <c r="O133" s="134">
        <v>106.07375999999999</v>
      </c>
      <c r="P133" s="134">
        <v>105.34817</v>
      </c>
      <c r="Q133" s="134">
        <v>108.05623</v>
      </c>
      <c r="R133" s="134">
        <v>126.03718000000001</v>
      </c>
      <c r="S133" s="117"/>
      <c r="T133" s="112"/>
      <c r="U133" s="7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2"/>
      <c r="BD133" s="112"/>
      <c r="BE133" s="112"/>
      <c r="BF133" s="112"/>
      <c r="BG133" s="112"/>
      <c r="BH133" s="112"/>
      <c r="BI133" s="112"/>
      <c r="BJ133" s="112"/>
      <c r="BK133" s="112"/>
      <c r="BL133" s="112"/>
      <c r="BM133" s="112"/>
      <c r="BN133" s="112"/>
      <c r="BO133" s="112"/>
      <c r="BP133" s="112"/>
      <c r="BQ133" s="112"/>
      <c r="BR133" s="112"/>
      <c r="BS133" s="112"/>
      <c r="BT133" s="112"/>
      <c r="BU133" s="112"/>
      <c r="BV133" s="112"/>
      <c r="BW133" s="112"/>
      <c r="BX133" s="112"/>
      <c r="BY133" s="112"/>
      <c r="BZ133" s="112"/>
      <c r="CA133" s="112"/>
      <c r="CB133" s="112"/>
      <c r="CC133" s="112"/>
      <c r="CD133" s="112"/>
      <c r="CE133" s="112"/>
      <c r="CF133" s="112"/>
      <c r="CG133" s="112"/>
      <c r="CH133" s="112"/>
      <c r="CI133" s="112"/>
      <c r="CJ133" s="112"/>
      <c r="CK133" s="112"/>
      <c r="CL133" s="112"/>
      <c r="CM133" s="112"/>
      <c r="CN133" s="112"/>
      <c r="CO133" s="112"/>
      <c r="CP133" s="112"/>
      <c r="CQ133" s="112"/>
      <c r="CR133" s="112"/>
      <c r="CS133" s="112"/>
      <c r="CT133" s="112"/>
      <c r="CU133" s="112"/>
      <c r="CV133" s="112"/>
      <c r="CW133" s="112"/>
      <c r="CX133" s="112"/>
      <c r="CY133" s="112"/>
      <c r="CZ133" s="112"/>
      <c r="DA133" s="112"/>
      <c r="DB133" s="112"/>
      <c r="DC133" s="112"/>
      <c r="DD133" s="112"/>
      <c r="DE133" s="112"/>
      <c r="DF133" s="112"/>
      <c r="DG133" s="112"/>
      <c r="DH133" s="112"/>
      <c r="DI133" s="112"/>
      <c r="DJ133" s="112"/>
      <c r="DK133" s="112"/>
      <c r="DL133" s="112"/>
      <c r="DM133" s="112"/>
      <c r="DN133" s="112"/>
      <c r="DO133" s="112"/>
      <c r="DP133" s="112"/>
      <c r="DQ133" s="112"/>
      <c r="DR133" s="112"/>
      <c r="DS133" s="112"/>
      <c r="DT133" s="112"/>
      <c r="DU133" s="112"/>
      <c r="DV133" s="112"/>
      <c r="DW133" s="112"/>
      <c r="DX133" s="112"/>
      <c r="DY133" s="112"/>
      <c r="DZ133" s="112"/>
      <c r="EA133" s="112"/>
      <c r="EB133" s="112"/>
      <c r="EC133" s="112"/>
      <c r="ED133" s="112"/>
      <c r="EE133" s="112"/>
      <c r="EF133" s="112"/>
      <c r="EG133" s="112"/>
      <c r="EH133" s="112"/>
      <c r="EI133" s="112"/>
      <c r="EJ133" s="112"/>
      <c r="EK133" s="112"/>
      <c r="EL133" s="112"/>
      <c r="EM133" s="112"/>
      <c r="EN133" s="112"/>
      <c r="EO133" s="112"/>
      <c r="EP133" s="112"/>
      <c r="EQ133" s="112"/>
      <c r="ER133" s="112"/>
      <c r="ES133" s="112"/>
      <c r="ET133" s="112"/>
      <c r="EU133" s="112"/>
      <c r="EV133" s="112"/>
      <c r="EW133" s="112"/>
      <c r="EX133" s="112"/>
      <c r="EY133" s="112"/>
      <c r="EZ133" s="112"/>
      <c r="FA133" s="112"/>
      <c r="FB133" s="112"/>
      <c r="FC133" s="112"/>
      <c r="FD133" s="112"/>
      <c r="FE133" s="112"/>
      <c r="FF133" s="112"/>
      <c r="FG133" s="112"/>
      <c r="FH133" s="112"/>
      <c r="FI133" s="112"/>
      <c r="FJ133" s="112"/>
      <c r="FK133" s="112"/>
      <c r="FL133" s="112"/>
      <c r="FM133" s="112"/>
      <c r="FN133" s="112"/>
      <c r="FO133" s="112"/>
      <c r="FP133" s="112"/>
      <c r="FQ133" s="112"/>
      <c r="FR133" s="112"/>
      <c r="FS133" s="112"/>
      <c r="FT133" s="112"/>
      <c r="FU133" s="112"/>
      <c r="FV133" s="112"/>
      <c r="FW133" s="112"/>
      <c r="FX133" s="112"/>
      <c r="FY133" s="112"/>
      <c r="FZ133" s="112"/>
      <c r="GA133" s="112"/>
      <c r="GB133" s="112"/>
      <c r="GC133" s="112"/>
      <c r="GD133" s="112"/>
      <c r="GE133" s="112"/>
      <c r="GF133" s="112"/>
      <c r="GG133" s="112"/>
      <c r="GH133" s="112"/>
      <c r="GI133" s="112"/>
      <c r="GJ133" s="112"/>
      <c r="GK133" s="112"/>
      <c r="GL133" s="112"/>
      <c r="GM133" s="112"/>
      <c r="GN133" s="112"/>
      <c r="GO133" s="112"/>
      <c r="GP133" s="112"/>
      <c r="GQ133" s="112"/>
      <c r="GR133" s="112"/>
      <c r="GS133" s="112"/>
      <c r="GT133" s="112"/>
      <c r="GU133" s="112"/>
      <c r="GV133" s="112"/>
      <c r="GW133" s="112"/>
      <c r="GX133" s="112"/>
      <c r="GY133" s="112"/>
      <c r="GZ133" s="112"/>
      <c r="HA133" s="112"/>
      <c r="HB133" s="112"/>
      <c r="HC133" s="112"/>
      <c r="HD133" s="112"/>
      <c r="HE133" s="112"/>
      <c r="HF133" s="112"/>
      <c r="HG133" s="112"/>
      <c r="HH133" s="112"/>
      <c r="HI133" s="112"/>
      <c r="HJ133" s="112"/>
      <c r="HK133" s="112"/>
      <c r="HL133" s="112"/>
      <c r="HM133" s="112"/>
      <c r="HN133" s="112"/>
      <c r="HO133" s="112"/>
      <c r="HP133" s="112"/>
      <c r="HQ133" s="112"/>
      <c r="HR133" s="112"/>
      <c r="HS133" s="112"/>
      <c r="HT133" s="112"/>
      <c r="HU133" s="112"/>
      <c r="HV133" s="112"/>
      <c r="HW133" s="112"/>
      <c r="HX133" s="112"/>
      <c r="HY133" s="112"/>
      <c r="HZ133" s="112"/>
      <c r="IA133" s="112"/>
      <c r="IB133" s="112"/>
      <c r="IC133" s="112"/>
      <c r="ID133" s="112"/>
      <c r="IE133" s="112"/>
      <c r="IF133" s="112"/>
      <c r="IG133" s="112"/>
      <c r="IH133" s="112"/>
      <c r="II133" s="112"/>
      <c r="IJ133" s="112"/>
      <c r="IK133" s="112"/>
      <c r="IL133" s="112"/>
      <c r="IM133" s="112"/>
      <c r="IN133" s="112"/>
      <c r="IO133" s="112"/>
      <c r="IP133" s="112"/>
      <c r="IQ133" s="112"/>
      <c r="IR133" s="112"/>
      <c r="IS133" s="112"/>
    </row>
    <row r="134" spans="1:253" ht="20.25" hidden="1">
      <c r="A134" s="140"/>
      <c r="B134" s="113"/>
      <c r="C134" s="122" t="s">
        <v>4</v>
      </c>
      <c r="D134" s="122" t="s">
        <v>4</v>
      </c>
      <c r="E134" s="122" t="s">
        <v>4</v>
      </c>
      <c r="F134" s="137"/>
      <c r="G134" s="137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17"/>
      <c r="T134" s="112"/>
      <c r="U134" s="7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/>
      <c r="AX134" s="112"/>
      <c r="AY134" s="112"/>
      <c r="AZ134" s="112"/>
      <c r="BA134" s="112"/>
      <c r="BB134" s="112"/>
      <c r="BC134" s="112"/>
      <c r="BD134" s="112"/>
      <c r="BE134" s="112"/>
      <c r="BF134" s="112"/>
      <c r="BG134" s="112"/>
      <c r="BH134" s="112"/>
      <c r="BI134" s="112"/>
      <c r="BJ134" s="112"/>
      <c r="BK134" s="112"/>
      <c r="BL134" s="112"/>
      <c r="BM134" s="112"/>
      <c r="BN134" s="112"/>
      <c r="BO134" s="112"/>
      <c r="BP134" s="112"/>
      <c r="BQ134" s="112"/>
      <c r="BR134" s="112"/>
      <c r="BS134" s="112"/>
      <c r="BT134" s="112"/>
      <c r="BU134" s="112"/>
      <c r="BV134" s="112"/>
      <c r="BW134" s="112"/>
      <c r="BX134" s="112"/>
      <c r="BY134" s="112"/>
      <c r="BZ134" s="112"/>
      <c r="CA134" s="112"/>
      <c r="CB134" s="112"/>
      <c r="CC134" s="112"/>
      <c r="CD134" s="112"/>
      <c r="CE134" s="112"/>
      <c r="CF134" s="112"/>
      <c r="CG134" s="112"/>
      <c r="CH134" s="112"/>
      <c r="CI134" s="112"/>
      <c r="CJ134" s="112"/>
      <c r="CK134" s="112"/>
      <c r="CL134" s="112"/>
      <c r="CM134" s="112"/>
      <c r="CN134" s="112"/>
      <c r="CO134" s="112"/>
      <c r="CP134" s="112"/>
      <c r="CQ134" s="112"/>
      <c r="CR134" s="112"/>
      <c r="CS134" s="112"/>
      <c r="CT134" s="112"/>
      <c r="CU134" s="112"/>
      <c r="CV134" s="112"/>
      <c r="CW134" s="112"/>
      <c r="CX134" s="112"/>
      <c r="CY134" s="112"/>
      <c r="CZ134" s="112"/>
      <c r="DA134" s="112"/>
      <c r="DB134" s="112"/>
      <c r="DC134" s="112"/>
      <c r="DD134" s="112"/>
      <c r="DE134" s="112"/>
      <c r="DF134" s="112"/>
      <c r="DG134" s="112"/>
      <c r="DH134" s="112"/>
      <c r="DI134" s="112"/>
      <c r="DJ134" s="112"/>
      <c r="DK134" s="112"/>
      <c r="DL134" s="112"/>
      <c r="DM134" s="112"/>
      <c r="DN134" s="112"/>
      <c r="DO134" s="112"/>
      <c r="DP134" s="112"/>
      <c r="DQ134" s="112"/>
      <c r="DR134" s="112"/>
      <c r="DS134" s="112"/>
      <c r="DT134" s="112"/>
      <c r="DU134" s="112"/>
      <c r="DV134" s="112"/>
      <c r="DW134" s="112"/>
      <c r="DX134" s="112"/>
      <c r="DY134" s="112"/>
      <c r="DZ134" s="112"/>
      <c r="EA134" s="112"/>
      <c r="EB134" s="112"/>
      <c r="EC134" s="112"/>
      <c r="ED134" s="112"/>
      <c r="EE134" s="112"/>
      <c r="EF134" s="112"/>
      <c r="EG134" s="112"/>
      <c r="EH134" s="112"/>
      <c r="EI134" s="112"/>
      <c r="EJ134" s="112"/>
      <c r="EK134" s="112"/>
      <c r="EL134" s="112"/>
      <c r="EM134" s="112"/>
      <c r="EN134" s="112"/>
      <c r="EO134" s="112"/>
      <c r="EP134" s="112"/>
      <c r="EQ134" s="112"/>
      <c r="ER134" s="112"/>
      <c r="ES134" s="112"/>
      <c r="ET134" s="112"/>
      <c r="EU134" s="112"/>
      <c r="EV134" s="112"/>
      <c r="EW134" s="112"/>
      <c r="EX134" s="112"/>
      <c r="EY134" s="112"/>
      <c r="EZ134" s="112"/>
      <c r="FA134" s="112"/>
      <c r="FB134" s="112"/>
      <c r="FC134" s="112"/>
      <c r="FD134" s="112"/>
      <c r="FE134" s="112"/>
      <c r="FF134" s="112"/>
      <c r="FG134" s="112"/>
      <c r="FH134" s="112"/>
      <c r="FI134" s="112"/>
      <c r="FJ134" s="112"/>
      <c r="FK134" s="112"/>
      <c r="FL134" s="112"/>
      <c r="FM134" s="112"/>
      <c r="FN134" s="112"/>
      <c r="FO134" s="112"/>
      <c r="FP134" s="112"/>
      <c r="FQ134" s="112"/>
      <c r="FR134" s="112"/>
      <c r="FS134" s="112"/>
      <c r="FT134" s="112"/>
      <c r="FU134" s="112"/>
      <c r="FV134" s="112"/>
      <c r="FW134" s="112"/>
      <c r="FX134" s="112"/>
      <c r="FY134" s="112"/>
      <c r="FZ134" s="112"/>
      <c r="GA134" s="112"/>
      <c r="GB134" s="112"/>
      <c r="GC134" s="112"/>
      <c r="GD134" s="112"/>
      <c r="GE134" s="112"/>
      <c r="GF134" s="112"/>
      <c r="GG134" s="112"/>
      <c r="GH134" s="112"/>
      <c r="GI134" s="112"/>
      <c r="GJ134" s="112"/>
      <c r="GK134" s="112"/>
      <c r="GL134" s="112"/>
      <c r="GM134" s="112"/>
      <c r="GN134" s="112"/>
      <c r="GO134" s="112"/>
      <c r="GP134" s="112"/>
      <c r="GQ134" s="112"/>
      <c r="GR134" s="112"/>
      <c r="GS134" s="112"/>
      <c r="GT134" s="112"/>
      <c r="GU134" s="112"/>
      <c r="GV134" s="112"/>
      <c r="GW134" s="112"/>
      <c r="GX134" s="112"/>
      <c r="GY134" s="112"/>
      <c r="GZ134" s="112"/>
      <c r="HA134" s="112"/>
      <c r="HB134" s="112"/>
      <c r="HC134" s="112"/>
      <c r="HD134" s="112"/>
      <c r="HE134" s="112"/>
      <c r="HF134" s="112"/>
      <c r="HG134" s="112"/>
      <c r="HH134" s="112"/>
      <c r="HI134" s="112"/>
      <c r="HJ134" s="112"/>
      <c r="HK134" s="112"/>
      <c r="HL134" s="112"/>
      <c r="HM134" s="112"/>
      <c r="HN134" s="112"/>
      <c r="HO134" s="112"/>
      <c r="HP134" s="112"/>
      <c r="HQ134" s="112"/>
      <c r="HR134" s="112"/>
      <c r="HS134" s="112"/>
      <c r="HT134" s="112"/>
      <c r="HU134" s="112"/>
      <c r="HV134" s="112"/>
      <c r="HW134" s="112"/>
      <c r="HX134" s="112"/>
      <c r="HY134" s="112"/>
      <c r="HZ134" s="112"/>
      <c r="IA134" s="112"/>
      <c r="IB134" s="112"/>
      <c r="IC134" s="112"/>
      <c r="ID134" s="112"/>
      <c r="IE134" s="112"/>
      <c r="IF134" s="112"/>
      <c r="IG134" s="112"/>
      <c r="IH134" s="112"/>
      <c r="II134" s="112"/>
      <c r="IJ134" s="112"/>
      <c r="IK134" s="112"/>
      <c r="IL134" s="112"/>
      <c r="IM134" s="112"/>
      <c r="IN134" s="112"/>
      <c r="IO134" s="112"/>
      <c r="IP134" s="112"/>
      <c r="IQ134" s="112"/>
      <c r="IR134" s="112"/>
      <c r="IS134" s="112"/>
    </row>
    <row r="135" spans="1:253" ht="20.25" hidden="1">
      <c r="A135" s="140" t="s">
        <v>2012</v>
      </c>
      <c r="B135" s="113"/>
      <c r="C135" s="122">
        <v>4.3</v>
      </c>
      <c r="D135" s="122">
        <v>0.2</v>
      </c>
      <c r="E135" s="122">
        <v>3.8</v>
      </c>
      <c r="F135" s="137">
        <v>107.43573000000001</v>
      </c>
      <c r="G135" s="137">
        <v>113.57325</v>
      </c>
      <c r="H135" s="134">
        <v>106.01193000000001</v>
      </c>
      <c r="I135" s="134">
        <v>102.78505</v>
      </c>
      <c r="J135" s="134">
        <v>95.103710000000007</v>
      </c>
      <c r="K135" s="134">
        <v>101.74423</v>
      </c>
      <c r="L135" s="134">
        <v>101.97058</v>
      </c>
      <c r="M135" s="134">
        <v>107.86323</v>
      </c>
      <c r="N135" s="134">
        <v>98.256950000000003</v>
      </c>
      <c r="O135" s="134">
        <v>106.65233000000001</v>
      </c>
      <c r="P135" s="134">
        <v>105.34817</v>
      </c>
      <c r="Q135" s="134">
        <v>108.88126</v>
      </c>
      <c r="R135" s="134">
        <v>126.05392000000001</v>
      </c>
      <c r="S135" s="117"/>
      <c r="T135" s="112"/>
      <c r="U135" s="7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112"/>
      <c r="BZ135" s="112"/>
      <c r="CA135" s="112"/>
      <c r="CB135" s="112"/>
      <c r="CC135" s="112"/>
      <c r="CD135" s="112"/>
      <c r="CE135" s="112"/>
      <c r="CF135" s="112"/>
      <c r="CG135" s="112"/>
      <c r="CH135" s="112"/>
      <c r="CI135" s="112"/>
      <c r="CJ135" s="112"/>
      <c r="CK135" s="112"/>
      <c r="CL135" s="112"/>
      <c r="CM135" s="112"/>
      <c r="CN135" s="112"/>
      <c r="CO135" s="112"/>
      <c r="CP135" s="112"/>
      <c r="CQ135" s="112"/>
      <c r="CR135" s="112"/>
      <c r="CS135" s="112"/>
      <c r="CT135" s="112"/>
      <c r="CU135" s="112"/>
      <c r="CV135" s="112"/>
      <c r="CW135" s="112"/>
      <c r="CX135" s="112"/>
      <c r="CY135" s="112"/>
      <c r="CZ135" s="112"/>
      <c r="DA135" s="112"/>
      <c r="DB135" s="112"/>
      <c r="DC135" s="112"/>
      <c r="DD135" s="112"/>
      <c r="DE135" s="112"/>
      <c r="DF135" s="112"/>
      <c r="DG135" s="112"/>
      <c r="DH135" s="112"/>
      <c r="DI135" s="112"/>
      <c r="DJ135" s="112"/>
      <c r="DK135" s="112"/>
      <c r="DL135" s="112"/>
      <c r="DM135" s="112"/>
      <c r="DN135" s="112"/>
      <c r="DO135" s="112"/>
      <c r="DP135" s="112"/>
      <c r="DQ135" s="112"/>
      <c r="DR135" s="112"/>
      <c r="DS135" s="112"/>
      <c r="DT135" s="112"/>
      <c r="DU135" s="112"/>
      <c r="DV135" s="112"/>
      <c r="DW135" s="112"/>
      <c r="DX135" s="112"/>
      <c r="DY135" s="112"/>
      <c r="DZ135" s="112"/>
      <c r="EA135" s="112"/>
      <c r="EB135" s="112"/>
      <c r="EC135" s="112"/>
      <c r="ED135" s="112"/>
      <c r="EE135" s="112"/>
      <c r="EF135" s="112"/>
      <c r="EG135" s="112"/>
      <c r="EH135" s="112"/>
      <c r="EI135" s="112"/>
      <c r="EJ135" s="112"/>
      <c r="EK135" s="112"/>
      <c r="EL135" s="112"/>
      <c r="EM135" s="112"/>
      <c r="EN135" s="112"/>
      <c r="EO135" s="112"/>
      <c r="EP135" s="112"/>
      <c r="EQ135" s="112"/>
      <c r="ER135" s="112"/>
      <c r="ES135" s="112"/>
      <c r="ET135" s="112"/>
      <c r="EU135" s="112"/>
      <c r="EV135" s="112"/>
      <c r="EW135" s="112"/>
      <c r="EX135" s="112"/>
      <c r="EY135" s="112"/>
      <c r="EZ135" s="112"/>
      <c r="FA135" s="112"/>
      <c r="FB135" s="112"/>
      <c r="FC135" s="112"/>
      <c r="FD135" s="112"/>
      <c r="FE135" s="112"/>
      <c r="FF135" s="112"/>
      <c r="FG135" s="112"/>
      <c r="FH135" s="112"/>
      <c r="FI135" s="112"/>
      <c r="FJ135" s="112"/>
      <c r="FK135" s="112"/>
      <c r="FL135" s="112"/>
      <c r="FM135" s="112"/>
      <c r="FN135" s="112"/>
      <c r="FO135" s="112"/>
      <c r="FP135" s="112"/>
      <c r="FQ135" s="112"/>
      <c r="FR135" s="112"/>
      <c r="FS135" s="112"/>
      <c r="FT135" s="112"/>
      <c r="FU135" s="112"/>
      <c r="FV135" s="112"/>
      <c r="FW135" s="112"/>
      <c r="FX135" s="112"/>
      <c r="FY135" s="112"/>
      <c r="FZ135" s="112"/>
      <c r="GA135" s="112"/>
      <c r="GB135" s="112"/>
      <c r="GC135" s="112"/>
      <c r="GD135" s="112"/>
      <c r="GE135" s="112"/>
      <c r="GF135" s="112"/>
      <c r="GG135" s="112"/>
      <c r="GH135" s="112"/>
      <c r="GI135" s="112"/>
      <c r="GJ135" s="112"/>
      <c r="GK135" s="112"/>
      <c r="GL135" s="112"/>
      <c r="GM135" s="112"/>
      <c r="GN135" s="112"/>
      <c r="GO135" s="112"/>
      <c r="GP135" s="112"/>
      <c r="GQ135" s="112"/>
      <c r="GR135" s="112"/>
      <c r="GS135" s="112"/>
      <c r="GT135" s="112"/>
      <c r="GU135" s="112"/>
      <c r="GV135" s="112"/>
      <c r="GW135" s="112"/>
      <c r="GX135" s="112"/>
      <c r="GY135" s="112"/>
      <c r="GZ135" s="112"/>
      <c r="HA135" s="112"/>
      <c r="HB135" s="112"/>
      <c r="HC135" s="112"/>
      <c r="HD135" s="112"/>
      <c r="HE135" s="112"/>
      <c r="HF135" s="112"/>
      <c r="HG135" s="112"/>
      <c r="HH135" s="112"/>
      <c r="HI135" s="112"/>
      <c r="HJ135" s="112"/>
      <c r="HK135" s="112"/>
      <c r="HL135" s="112"/>
      <c r="HM135" s="112"/>
      <c r="HN135" s="112"/>
      <c r="HO135" s="112"/>
      <c r="HP135" s="112"/>
      <c r="HQ135" s="112"/>
      <c r="HR135" s="112"/>
      <c r="HS135" s="112"/>
      <c r="HT135" s="112"/>
      <c r="HU135" s="112"/>
      <c r="HV135" s="112"/>
      <c r="HW135" s="112"/>
      <c r="HX135" s="112"/>
      <c r="HY135" s="112"/>
      <c r="HZ135" s="112"/>
      <c r="IA135" s="112"/>
      <c r="IB135" s="112"/>
      <c r="IC135" s="112"/>
      <c r="ID135" s="112"/>
      <c r="IE135" s="112"/>
      <c r="IF135" s="112"/>
      <c r="IG135" s="112"/>
      <c r="IH135" s="112"/>
      <c r="II135" s="112"/>
      <c r="IJ135" s="112"/>
      <c r="IK135" s="112"/>
      <c r="IL135" s="112"/>
      <c r="IM135" s="112"/>
      <c r="IN135" s="112"/>
      <c r="IO135" s="112"/>
      <c r="IP135" s="112"/>
      <c r="IQ135" s="112"/>
      <c r="IR135" s="112"/>
      <c r="IS135" s="112"/>
    </row>
    <row r="136" spans="1:253" ht="20.25" hidden="1">
      <c r="A136" s="140"/>
      <c r="B136" s="113"/>
      <c r="C136" s="122" t="s">
        <v>4</v>
      </c>
      <c r="D136" s="122" t="s">
        <v>4</v>
      </c>
      <c r="E136" s="122" t="s">
        <v>4</v>
      </c>
      <c r="F136" s="137"/>
      <c r="G136" s="137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17"/>
      <c r="T136" s="112"/>
      <c r="U136" s="7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/>
      <c r="AT136" s="112"/>
      <c r="AU136" s="112"/>
      <c r="AV136" s="112"/>
      <c r="AW136" s="112"/>
      <c r="AX136" s="112"/>
      <c r="AY136" s="112"/>
      <c r="AZ136" s="112"/>
      <c r="BA136" s="112"/>
      <c r="BB136" s="112"/>
      <c r="BC136" s="112"/>
      <c r="BD136" s="112"/>
      <c r="BE136" s="112"/>
      <c r="BF136" s="112"/>
      <c r="BG136" s="112"/>
      <c r="BH136" s="112"/>
      <c r="BI136" s="112"/>
      <c r="BJ136" s="112"/>
      <c r="BK136" s="112"/>
      <c r="BL136" s="112"/>
      <c r="BM136" s="112"/>
      <c r="BN136" s="112"/>
      <c r="BO136" s="112"/>
      <c r="BP136" s="112"/>
      <c r="BQ136" s="112"/>
      <c r="BR136" s="112"/>
      <c r="BS136" s="112"/>
      <c r="BT136" s="112"/>
      <c r="BU136" s="112"/>
      <c r="BV136" s="112"/>
      <c r="BW136" s="112"/>
      <c r="BX136" s="112"/>
      <c r="BY136" s="112"/>
      <c r="BZ136" s="112"/>
      <c r="CA136" s="112"/>
      <c r="CB136" s="112"/>
      <c r="CC136" s="112"/>
      <c r="CD136" s="112"/>
      <c r="CE136" s="112"/>
      <c r="CF136" s="112"/>
      <c r="CG136" s="112"/>
      <c r="CH136" s="112"/>
      <c r="CI136" s="112"/>
      <c r="CJ136" s="112"/>
      <c r="CK136" s="112"/>
      <c r="CL136" s="112"/>
      <c r="CM136" s="112"/>
      <c r="CN136" s="112"/>
      <c r="CO136" s="112"/>
      <c r="CP136" s="112"/>
      <c r="CQ136" s="112"/>
      <c r="CR136" s="112"/>
      <c r="CS136" s="112"/>
      <c r="CT136" s="112"/>
      <c r="CU136" s="112"/>
      <c r="CV136" s="112"/>
      <c r="CW136" s="112"/>
      <c r="CX136" s="112"/>
      <c r="CY136" s="112"/>
      <c r="CZ136" s="112"/>
      <c r="DA136" s="112"/>
      <c r="DB136" s="112"/>
      <c r="DC136" s="112"/>
      <c r="DD136" s="112"/>
      <c r="DE136" s="112"/>
      <c r="DF136" s="112"/>
      <c r="DG136" s="112"/>
      <c r="DH136" s="112"/>
      <c r="DI136" s="112"/>
      <c r="DJ136" s="112"/>
      <c r="DK136" s="112"/>
      <c r="DL136" s="112"/>
      <c r="DM136" s="112"/>
      <c r="DN136" s="112"/>
      <c r="DO136" s="112"/>
      <c r="DP136" s="112"/>
      <c r="DQ136" s="112"/>
      <c r="DR136" s="112"/>
      <c r="DS136" s="112"/>
      <c r="DT136" s="112"/>
      <c r="DU136" s="112"/>
      <c r="DV136" s="112"/>
      <c r="DW136" s="112"/>
      <c r="DX136" s="112"/>
      <c r="DY136" s="112"/>
      <c r="DZ136" s="112"/>
      <c r="EA136" s="112"/>
      <c r="EB136" s="112"/>
      <c r="EC136" s="112"/>
      <c r="ED136" s="112"/>
      <c r="EE136" s="112"/>
      <c r="EF136" s="112"/>
      <c r="EG136" s="112"/>
      <c r="EH136" s="112"/>
      <c r="EI136" s="112"/>
      <c r="EJ136" s="112"/>
      <c r="EK136" s="112"/>
      <c r="EL136" s="112"/>
      <c r="EM136" s="112"/>
      <c r="EN136" s="112"/>
      <c r="EO136" s="112"/>
      <c r="EP136" s="112"/>
      <c r="EQ136" s="112"/>
      <c r="ER136" s="112"/>
      <c r="ES136" s="112"/>
      <c r="ET136" s="112"/>
      <c r="EU136" s="112"/>
      <c r="EV136" s="112"/>
      <c r="EW136" s="112"/>
      <c r="EX136" s="112"/>
      <c r="EY136" s="112"/>
      <c r="EZ136" s="112"/>
      <c r="FA136" s="112"/>
      <c r="FB136" s="112"/>
      <c r="FC136" s="112"/>
      <c r="FD136" s="112"/>
      <c r="FE136" s="112"/>
      <c r="FF136" s="112"/>
      <c r="FG136" s="112"/>
      <c r="FH136" s="112"/>
      <c r="FI136" s="112"/>
      <c r="FJ136" s="112"/>
      <c r="FK136" s="112"/>
      <c r="FL136" s="112"/>
      <c r="FM136" s="112"/>
      <c r="FN136" s="112"/>
      <c r="FO136" s="112"/>
      <c r="FP136" s="112"/>
      <c r="FQ136" s="112"/>
      <c r="FR136" s="112"/>
      <c r="FS136" s="112"/>
      <c r="FT136" s="112"/>
      <c r="FU136" s="112"/>
      <c r="FV136" s="112"/>
      <c r="FW136" s="112"/>
      <c r="FX136" s="112"/>
      <c r="FY136" s="112"/>
      <c r="FZ136" s="112"/>
      <c r="GA136" s="112"/>
      <c r="GB136" s="112"/>
      <c r="GC136" s="112"/>
      <c r="GD136" s="112"/>
      <c r="GE136" s="112"/>
      <c r="GF136" s="112"/>
      <c r="GG136" s="112"/>
      <c r="GH136" s="112"/>
      <c r="GI136" s="112"/>
      <c r="GJ136" s="112"/>
      <c r="GK136" s="112"/>
      <c r="GL136" s="112"/>
      <c r="GM136" s="112"/>
      <c r="GN136" s="112"/>
      <c r="GO136" s="112"/>
      <c r="GP136" s="112"/>
      <c r="GQ136" s="112"/>
      <c r="GR136" s="112"/>
      <c r="GS136" s="112"/>
      <c r="GT136" s="112"/>
      <c r="GU136" s="112"/>
      <c r="GV136" s="112"/>
      <c r="GW136" s="112"/>
      <c r="GX136" s="112"/>
      <c r="GY136" s="112"/>
      <c r="GZ136" s="112"/>
      <c r="HA136" s="112"/>
      <c r="HB136" s="112"/>
      <c r="HC136" s="112"/>
      <c r="HD136" s="112"/>
      <c r="HE136" s="112"/>
      <c r="HF136" s="112"/>
      <c r="HG136" s="112"/>
      <c r="HH136" s="112"/>
      <c r="HI136" s="112"/>
      <c r="HJ136" s="112"/>
      <c r="HK136" s="112"/>
      <c r="HL136" s="112"/>
      <c r="HM136" s="112"/>
      <c r="HN136" s="112"/>
      <c r="HO136" s="112"/>
      <c r="HP136" s="112"/>
      <c r="HQ136" s="112"/>
      <c r="HR136" s="112"/>
      <c r="HS136" s="112"/>
      <c r="HT136" s="112"/>
      <c r="HU136" s="112"/>
      <c r="HV136" s="112"/>
      <c r="HW136" s="112"/>
      <c r="HX136" s="112"/>
      <c r="HY136" s="112"/>
      <c r="HZ136" s="112"/>
      <c r="IA136" s="112"/>
      <c r="IB136" s="112"/>
      <c r="IC136" s="112"/>
      <c r="ID136" s="112"/>
      <c r="IE136" s="112"/>
      <c r="IF136" s="112"/>
      <c r="IG136" s="112"/>
      <c r="IH136" s="112"/>
      <c r="II136" s="112"/>
      <c r="IJ136" s="112"/>
      <c r="IK136" s="112"/>
      <c r="IL136" s="112"/>
      <c r="IM136" s="112"/>
      <c r="IN136" s="112"/>
      <c r="IO136" s="112"/>
      <c r="IP136" s="112"/>
      <c r="IQ136" s="112"/>
      <c r="IR136" s="112"/>
      <c r="IS136" s="112"/>
    </row>
    <row r="137" spans="1:253" ht="20.25" hidden="1">
      <c r="A137" s="140" t="s">
        <v>2013</v>
      </c>
      <c r="B137" s="113"/>
      <c r="C137" s="122">
        <v>3.5</v>
      </c>
      <c r="D137" s="122">
        <v>-0.6</v>
      </c>
      <c r="E137" s="122">
        <v>3.8</v>
      </c>
      <c r="F137" s="137">
        <v>106.74231</v>
      </c>
      <c r="G137" s="137">
        <v>113.70979</v>
      </c>
      <c r="H137" s="134">
        <v>105.12597</v>
      </c>
      <c r="I137" s="134">
        <v>98.705089999999998</v>
      </c>
      <c r="J137" s="134">
        <v>94.950810000000004</v>
      </c>
      <c r="K137" s="134">
        <v>101.64389</v>
      </c>
      <c r="L137" s="134">
        <v>101.85406</v>
      </c>
      <c r="M137" s="134">
        <v>105.53462</v>
      </c>
      <c r="N137" s="134">
        <v>97.319869999999995</v>
      </c>
      <c r="O137" s="134">
        <v>106.74975000000001</v>
      </c>
      <c r="P137" s="134">
        <v>105.34817</v>
      </c>
      <c r="Q137" s="134">
        <v>108.57617999999999</v>
      </c>
      <c r="R137" s="134">
        <v>126.18084</v>
      </c>
      <c r="S137" s="117"/>
      <c r="T137" s="112"/>
      <c r="U137" s="7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/>
      <c r="AM137" s="112"/>
      <c r="AN137" s="112"/>
      <c r="AO137" s="112"/>
      <c r="AP137" s="112"/>
      <c r="AQ137" s="112"/>
      <c r="AR137" s="112"/>
      <c r="AS137" s="112"/>
      <c r="AT137" s="112"/>
      <c r="AU137" s="112"/>
      <c r="AV137" s="112"/>
      <c r="AW137" s="112"/>
      <c r="AX137" s="112"/>
      <c r="AY137" s="112"/>
      <c r="AZ137" s="112"/>
      <c r="BA137" s="112"/>
      <c r="BB137" s="112"/>
      <c r="BC137" s="112"/>
      <c r="BD137" s="112"/>
      <c r="BE137" s="112"/>
      <c r="BF137" s="112"/>
      <c r="BG137" s="112"/>
      <c r="BH137" s="112"/>
      <c r="BI137" s="112"/>
      <c r="BJ137" s="112"/>
      <c r="BK137" s="112"/>
      <c r="BL137" s="112"/>
      <c r="BM137" s="112"/>
      <c r="BN137" s="112"/>
      <c r="BO137" s="112"/>
      <c r="BP137" s="112"/>
      <c r="BQ137" s="112"/>
      <c r="BR137" s="112"/>
      <c r="BS137" s="112"/>
      <c r="BT137" s="112"/>
      <c r="BU137" s="112"/>
      <c r="BV137" s="112"/>
      <c r="BW137" s="112"/>
      <c r="BX137" s="112"/>
      <c r="BY137" s="112"/>
      <c r="BZ137" s="112"/>
      <c r="CA137" s="112"/>
      <c r="CB137" s="112"/>
      <c r="CC137" s="112"/>
      <c r="CD137" s="112"/>
      <c r="CE137" s="112"/>
      <c r="CF137" s="112"/>
      <c r="CG137" s="112"/>
      <c r="CH137" s="112"/>
      <c r="CI137" s="112"/>
      <c r="CJ137" s="112"/>
      <c r="CK137" s="112"/>
      <c r="CL137" s="112"/>
      <c r="CM137" s="112"/>
      <c r="CN137" s="112"/>
      <c r="CO137" s="112"/>
      <c r="CP137" s="112"/>
      <c r="CQ137" s="112"/>
      <c r="CR137" s="112"/>
      <c r="CS137" s="112"/>
      <c r="CT137" s="112"/>
      <c r="CU137" s="112"/>
      <c r="CV137" s="112"/>
      <c r="CW137" s="112"/>
      <c r="CX137" s="112"/>
      <c r="CY137" s="112"/>
      <c r="CZ137" s="112"/>
      <c r="DA137" s="112"/>
      <c r="DB137" s="112"/>
      <c r="DC137" s="112"/>
      <c r="DD137" s="112"/>
      <c r="DE137" s="112"/>
      <c r="DF137" s="112"/>
      <c r="DG137" s="112"/>
      <c r="DH137" s="112"/>
      <c r="DI137" s="112"/>
      <c r="DJ137" s="112"/>
      <c r="DK137" s="112"/>
      <c r="DL137" s="112"/>
      <c r="DM137" s="112"/>
      <c r="DN137" s="112"/>
      <c r="DO137" s="112"/>
      <c r="DP137" s="112"/>
      <c r="DQ137" s="112"/>
      <c r="DR137" s="112"/>
      <c r="DS137" s="112"/>
      <c r="DT137" s="112"/>
      <c r="DU137" s="112"/>
      <c r="DV137" s="112"/>
      <c r="DW137" s="112"/>
      <c r="DX137" s="112"/>
      <c r="DY137" s="112"/>
      <c r="DZ137" s="112"/>
      <c r="EA137" s="112"/>
      <c r="EB137" s="112"/>
      <c r="EC137" s="112"/>
      <c r="ED137" s="112"/>
      <c r="EE137" s="112"/>
      <c r="EF137" s="112"/>
      <c r="EG137" s="112"/>
      <c r="EH137" s="112"/>
      <c r="EI137" s="112"/>
      <c r="EJ137" s="112"/>
      <c r="EK137" s="112"/>
      <c r="EL137" s="112"/>
      <c r="EM137" s="112"/>
      <c r="EN137" s="112"/>
      <c r="EO137" s="112"/>
      <c r="EP137" s="112"/>
      <c r="EQ137" s="112"/>
      <c r="ER137" s="112"/>
      <c r="ES137" s="112"/>
      <c r="ET137" s="112"/>
      <c r="EU137" s="112"/>
      <c r="EV137" s="112"/>
      <c r="EW137" s="112"/>
      <c r="EX137" s="112"/>
      <c r="EY137" s="112"/>
      <c r="EZ137" s="112"/>
      <c r="FA137" s="112"/>
      <c r="FB137" s="112"/>
      <c r="FC137" s="112"/>
      <c r="FD137" s="112"/>
      <c r="FE137" s="112"/>
      <c r="FF137" s="112"/>
      <c r="FG137" s="112"/>
      <c r="FH137" s="112"/>
      <c r="FI137" s="112"/>
      <c r="FJ137" s="112"/>
      <c r="FK137" s="112"/>
      <c r="FL137" s="112"/>
      <c r="FM137" s="112"/>
      <c r="FN137" s="112"/>
      <c r="FO137" s="112"/>
      <c r="FP137" s="112"/>
      <c r="FQ137" s="112"/>
      <c r="FR137" s="112"/>
      <c r="FS137" s="112"/>
      <c r="FT137" s="112"/>
      <c r="FU137" s="112"/>
      <c r="FV137" s="112"/>
      <c r="FW137" s="112"/>
      <c r="FX137" s="112"/>
      <c r="FY137" s="112"/>
      <c r="FZ137" s="112"/>
      <c r="GA137" s="112"/>
      <c r="GB137" s="112"/>
      <c r="GC137" s="112"/>
      <c r="GD137" s="112"/>
      <c r="GE137" s="112"/>
      <c r="GF137" s="112"/>
      <c r="GG137" s="112"/>
      <c r="GH137" s="112"/>
      <c r="GI137" s="112"/>
      <c r="GJ137" s="112"/>
      <c r="GK137" s="112"/>
      <c r="GL137" s="112"/>
      <c r="GM137" s="112"/>
      <c r="GN137" s="112"/>
      <c r="GO137" s="112"/>
      <c r="GP137" s="112"/>
      <c r="GQ137" s="112"/>
      <c r="GR137" s="112"/>
      <c r="GS137" s="112"/>
      <c r="GT137" s="112"/>
      <c r="GU137" s="112"/>
      <c r="GV137" s="112"/>
      <c r="GW137" s="112"/>
      <c r="GX137" s="112"/>
      <c r="GY137" s="112"/>
      <c r="GZ137" s="112"/>
      <c r="HA137" s="112"/>
      <c r="HB137" s="112"/>
      <c r="HC137" s="112"/>
      <c r="HD137" s="112"/>
      <c r="HE137" s="112"/>
      <c r="HF137" s="112"/>
      <c r="HG137" s="112"/>
      <c r="HH137" s="112"/>
      <c r="HI137" s="112"/>
      <c r="HJ137" s="112"/>
      <c r="HK137" s="112"/>
      <c r="HL137" s="112"/>
      <c r="HM137" s="112"/>
      <c r="HN137" s="112"/>
      <c r="HO137" s="112"/>
      <c r="HP137" s="112"/>
      <c r="HQ137" s="112"/>
      <c r="HR137" s="112"/>
      <c r="HS137" s="112"/>
      <c r="HT137" s="112"/>
      <c r="HU137" s="112"/>
      <c r="HV137" s="112"/>
      <c r="HW137" s="112"/>
      <c r="HX137" s="112"/>
      <c r="HY137" s="112"/>
      <c r="HZ137" s="112"/>
      <c r="IA137" s="112"/>
      <c r="IB137" s="112"/>
      <c r="IC137" s="112"/>
      <c r="ID137" s="112"/>
      <c r="IE137" s="112"/>
      <c r="IF137" s="112"/>
      <c r="IG137" s="112"/>
      <c r="IH137" s="112"/>
      <c r="II137" s="112"/>
      <c r="IJ137" s="112"/>
      <c r="IK137" s="112"/>
      <c r="IL137" s="112"/>
      <c r="IM137" s="112"/>
      <c r="IN137" s="112"/>
      <c r="IO137" s="112"/>
      <c r="IP137" s="112"/>
      <c r="IQ137" s="112"/>
      <c r="IR137" s="112"/>
      <c r="IS137" s="112"/>
    </row>
    <row r="138" spans="1:253" ht="20.25" hidden="1">
      <c r="A138" s="140"/>
      <c r="B138" s="113"/>
      <c r="C138" s="122" t="s">
        <v>4</v>
      </c>
      <c r="D138" s="122" t="s">
        <v>4</v>
      </c>
      <c r="E138" s="122" t="s">
        <v>4</v>
      </c>
      <c r="F138" s="137"/>
      <c r="G138" s="137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17"/>
      <c r="T138" s="112"/>
      <c r="U138" s="7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  <c r="AP138" s="112"/>
      <c r="AQ138" s="112"/>
      <c r="AR138" s="112"/>
      <c r="AS138" s="112"/>
      <c r="AT138" s="112"/>
      <c r="AU138" s="112"/>
      <c r="AV138" s="112"/>
      <c r="AW138" s="112"/>
      <c r="AX138" s="112"/>
      <c r="AY138" s="112"/>
      <c r="AZ138" s="112"/>
      <c r="BA138" s="112"/>
      <c r="BB138" s="112"/>
      <c r="BC138" s="112"/>
      <c r="BD138" s="112"/>
      <c r="BE138" s="112"/>
      <c r="BF138" s="112"/>
      <c r="BG138" s="112"/>
      <c r="BH138" s="112"/>
      <c r="BI138" s="112"/>
      <c r="BJ138" s="112"/>
      <c r="BK138" s="112"/>
      <c r="BL138" s="112"/>
      <c r="BM138" s="112"/>
      <c r="BN138" s="112"/>
      <c r="BO138" s="112"/>
      <c r="BP138" s="112"/>
      <c r="BQ138" s="112"/>
      <c r="BR138" s="112"/>
      <c r="BS138" s="112"/>
      <c r="BT138" s="112"/>
      <c r="BU138" s="112"/>
      <c r="BV138" s="112"/>
      <c r="BW138" s="112"/>
      <c r="BX138" s="112"/>
      <c r="BY138" s="112"/>
      <c r="BZ138" s="112"/>
      <c r="CA138" s="112"/>
      <c r="CB138" s="112"/>
      <c r="CC138" s="112"/>
      <c r="CD138" s="112"/>
      <c r="CE138" s="112"/>
      <c r="CF138" s="112"/>
      <c r="CG138" s="112"/>
      <c r="CH138" s="112"/>
      <c r="CI138" s="112"/>
      <c r="CJ138" s="112"/>
      <c r="CK138" s="112"/>
      <c r="CL138" s="112"/>
      <c r="CM138" s="112"/>
      <c r="CN138" s="112"/>
      <c r="CO138" s="112"/>
      <c r="CP138" s="112"/>
      <c r="CQ138" s="112"/>
      <c r="CR138" s="112"/>
      <c r="CS138" s="112"/>
      <c r="CT138" s="112"/>
      <c r="CU138" s="112"/>
      <c r="CV138" s="112"/>
      <c r="CW138" s="112"/>
      <c r="CX138" s="112"/>
      <c r="CY138" s="112"/>
      <c r="CZ138" s="112"/>
      <c r="DA138" s="112"/>
      <c r="DB138" s="112"/>
      <c r="DC138" s="112"/>
      <c r="DD138" s="112"/>
      <c r="DE138" s="112"/>
      <c r="DF138" s="112"/>
      <c r="DG138" s="112"/>
      <c r="DH138" s="112"/>
      <c r="DI138" s="112"/>
      <c r="DJ138" s="112"/>
      <c r="DK138" s="112"/>
      <c r="DL138" s="112"/>
      <c r="DM138" s="112"/>
      <c r="DN138" s="112"/>
      <c r="DO138" s="112"/>
      <c r="DP138" s="112"/>
      <c r="DQ138" s="112"/>
      <c r="DR138" s="112"/>
      <c r="DS138" s="112"/>
      <c r="DT138" s="112"/>
      <c r="DU138" s="112"/>
      <c r="DV138" s="112"/>
      <c r="DW138" s="112"/>
      <c r="DX138" s="112"/>
      <c r="DY138" s="112"/>
      <c r="DZ138" s="112"/>
      <c r="EA138" s="112"/>
      <c r="EB138" s="112"/>
      <c r="EC138" s="112"/>
      <c r="ED138" s="112"/>
      <c r="EE138" s="112"/>
      <c r="EF138" s="112"/>
      <c r="EG138" s="112"/>
      <c r="EH138" s="112"/>
      <c r="EI138" s="112"/>
      <c r="EJ138" s="112"/>
      <c r="EK138" s="112"/>
      <c r="EL138" s="112"/>
      <c r="EM138" s="112"/>
      <c r="EN138" s="112"/>
      <c r="EO138" s="112"/>
      <c r="EP138" s="112"/>
      <c r="EQ138" s="112"/>
      <c r="ER138" s="112"/>
      <c r="ES138" s="112"/>
      <c r="ET138" s="112"/>
      <c r="EU138" s="112"/>
      <c r="EV138" s="112"/>
      <c r="EW138" s="112"/>
      <c r="EX138" s="112"/>
      <c r="EY138" s="112"/>
      <c r="EZ138" s="112"/>
      <c r="FA138" s="112"/>
      <c r="FB138" s="112"/>
      <c r="FC138" s="112"/>
      <c r="FD138" s="112"/>
      <c r="FE138" s="112"/>
      <c r="FF138" s="112"/>
      <c r="FG138" s="112"/>
      <c r="FH138" s="112"/>
      <c r="FI138" s="112"/>
      <c r="FJ138" s="112"/>
      <c r="FK138" s="112"/>
      <c r="FL138" s="112"/>
      <c r="FM138" s="112"/>
      <c r="FN138" s="112"/>
      <c r="FO138" s="112"/>
      <c r="FP138" s="112"/>
      <c r="FQ138" s="112"/>
      <c r="FR138" s="112"/>
      <c r="FS138" s="112"/>
      <c r="FT138" s="112"/>
      <c r="FU138" s="112"/>
      <c r="FV138" s="112"/>
      <c r="FW138" s="112"/>
      <c r="FX138" s="112"/>
      <c r="FY138" s="112"/>
      <c r="FZ138" s="112"/>
      <c r="GA138" s="112"/>
      <c r="GB138" s="112"/>
      <c r="GC138" s="112"/>
      <c r="GD138" s="112"/>
      <c r="GE138" s="112"/>
      <c r="GF138" s="112"/>
      <c r="GG138" s="112"/>
      <c r="GH138" s="112"/>
      <c r="GI138" s="112"/>
      <c r="GJ138" s="112"/>
      <c r="GK138" s="112"/>
      <c r="GL138" s="112"/>
      <c r="GM138" s="112"/>
      <c r="GN138" s="112"/>
      <c r="GO138" s="112"/>
      <c r="GP138" s="112"/>
      <c r="GQ138" s="112"/>
      <c r="GR138" s="112"/>
      <c r="GS138" s="112"/>
      <c r="GT138" s="112"/>
      <c r="GU138" s="112"/>
      <c r="GV138" s="112"/>
      <c r="GW138" s="112"/>
      <c r="GX138" s="112"/>
      <c r="GY138" s="112"/>
      <c r="GZ138" s="112"/>
      <c r="HA138" s="112"/>
      <c r="HB138" s="112"/>
      <c r="HC138" s="112"/>
      <c r="HD138" s="112"/>
      <c r="HE138" s="112"/>
      <c r="HF138" s="112"/>
      <c r="HG138" s="112"/>
      <c r="HH138" s="112"/>
      <c r="HI138" s="112"/>
      <c r="HJ138" s="112"/>
      <c r="HK138" s="112"/>
      <c r="HL138" s="112"/>
      <c r="HM138" s="112"/>
      <c r="HN138" s="112"/>
      <c r="HO138" s="112"/>
      <c r="HP138" s="112"/>
      <c r="HQ138" s="112"/>
      <c r="HR138" s="112"/>
      <c r="HS138" s="112"/>
      <c r="HT138" s="112"/>
      <c r="HU138" s="112"/>
      <c r="HV138" s="112"/>
      <c r="HW138" s="112"/>
      <c r="HX138" s="112"/>
      <c r="HY138" s="112"/>
      <c r="HZ138" s="112"/>
      <c r="IA138" s="112"/>
      <c r="IB138" s="112"/>
      <c r="IC138" s="112"/>
      <c r="ID138" s="112"/>
      <c r="IE138" s="112"/>
      <c r="IF138" s="112"/>
      <c r="IG138" s="112"/>
      <c r="IH138" s="112"/>
      <c r="II138" s="112"/>
      <c r="IJ138" s="112"/>
      <c r="IK138" s="112"/>
      <c r="IL138" s="112"/>
      <c r="IM138" s="112"/>
      <c r="IN138" s="112"/>
      <c r="IO138" s="112"/>
      <c r="IP138" s="112"/>
      <c r="IQ138" s="112"/>
      <c r="IR138" s="112"/>
      <c r="IS138" s="112"/>
    </row>
    <row r="139" spans="1:253" ht="20.25" hidden="1">
      <c r="A139" s="140" t="s">
        <v>2014</v>
      </c>
      <c r="B139" s="113"/>
      <c r="C139" s="122">
        <v>3.1</v>
      </c>
      <c r="D139" s="122">
        <v>-0.1</v>
      </c>
      <c r="E139" s="122">
        <v>3.7</v>
      </c>
      <c r="F139" s="137">
        <v>106.6</v>
      </c>
      <c r="G139" s="137">
        <v>114.2</v>
      </c>
      <c r="H139" s="134">
        <v>104.8</v>
      </c>
      <c r="I139" s="134">
        <v>102.5</v>
      </c>
      <c r="J139" s="134">
        <v>95</v>
      </c>
      <c r="K139" s="134">
        <v>100.8</v>
      </c>
      <c r="L139" s="134">
        <v>102.6</v>
      </c>
      <c r="M139" s="134">
        <v>104.3</v>
      </c>
      <c r="N139" s="134">
        <v>97.3</v>
      </c>
      <c r="O139" s="134">
        <v>104.9</v>
      </c>
      <c r="P139" s="134">
        <v>105.3</v>
      </c>
      <c r="Q139" s="134">
        <v>108.6</v>
      </c>
      <c r="R139" s="134">
        <v>126.3</v>
      </c>
      <c r="S139" s="117"/>
      <c r="T139" s="112"/>
      <c r="U139" s="7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  <c r="AI139" s="112"/>
      <c r="AJ139" s="112"/>
      <c r="AK139" s="112"/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/>
      <c r="AX139" s="112"/>
      <c r="AY139" s="112"/>
      <c r="AZ139" s="112"/>
      <c r="BA139" s="112"/>
      <c r="BB139" s="112"/>
      <c r="BC139" s="112"/>
      <c r="BD139" s="112"/>
      <c r="BE139" s="112"/>
      <c r="BF139" s="112"/>
      <c r="BG139" s="112"/>
      <c r="BH139" s="112"/>
      <c r="BI139" s="112"/>
      <c r="BJ139" s="112"/>
      <c r="BK139" s="112"/>
      <c r="BL139" s="112"/>
      <c r="BM139" s="112"/>
      <c r="BN139" s="112"/>
      <c r="BO139" s="112"/>
      <c r="BP139" s="112"/>
      <c r="BQ139" s="112"/>
      <c r="BR139" s="112"/>
      <c r="BS139" s="112"/>
      <c r="BT139" s="112"/>
      <c r="BU139" s="112"/>
      <c r="BV139" s="112"/>
      <c r="BW139" s="112"/>
      <c r="BX139" s="112"/>
      <c r="BY139" s="112"/>
      <c r="BZ139" s="112"/>
      <c r="CA139" s="112"/>
      <c r="CB139" s="112"/>
      <c r="CC139" s="112"/>
      <c r="CD139" s="112"/>
      <c r="CE139" s="112"/>
      <c r="CF139" s="112"/>
      <c r="CG139" s="112"/>
      <c r="CH139" s="112"/>
      <c r="CI139" s="112"/>
      <c r="CJ139" s="112"/>
      <c r="CK139" s="112"/>
      <c r="CL139" s="112"/>
      <c r="CM139" s="112"/>
      <c r="CN139" s="112"/>
      <c r="CO139" s="112"/>
      <c r="CP139" s="112"/>
      <c r="CQ139" s="112"/>
      <c r="CR139" s="112"/>
      <c r="CS139" s="112"/>
      <c r="CT139" s="112"/>
      <c r="CU139" s="112"/>
      <c r="CV139" s="112"/>
      <c r="CW139" s="112"/>
      <c r="CX139" s="112"/>
      <c r="CY139" s="112"/>
      <c r="CZ139" s="112"/>
      <c r="DA139" s="112"/>
      <c r="DB139" s="112"/>
      <c r="DC139" s="112"/>
      <c r="DD139" s="112"/>
      <c r="DE139" s="112"/>
      <c r="DF139" s="112"/>
      <c r="DG139" s="112"/>
      <c r="DH139" s="112"/>
      <c r="DI139" s="112"/>
      <c r="DJ139" s="112"/>
      <c r="DK139" s="112"/>
      <c r="DL139" s="112"/>
      <c r="DM139" s="112"/>
      <c r="DN139" s="112"/>
      <c r="DO139" s="112"/>
      <c r="DP139" s="112"/>
      <c r="DQ139" s="112"/>
      <c r="DR139" s="112"/>
      <c r="DS139" s="112"/>
      <c r="DT139" s="112"/>
      <c r="DU139" s="112"/>
      <c r="DV139" s="112"/>
      <c r="DW139" s="112"/>
      <c r="DX139" s="112"/>
      <c r="DY139" s="112"/>
      <c r="DZ139" s="112"/>
      <c r="EA139" s="112"/>
      <c r="EB139" s="112"/>
      <c r="EC139" s="112"/>
      <c r="ED139" s="112"/>
      <c r="EE139" s="112"/>
      <c r="EF139" s="112"/>
      <c r="EG139" s="112"/>
      <c r="EH139" s="112"/>
      <c r="EI139" s="112"/>
      <c r="EJ139" s="112"/>
      <c r="EK139" s="112"/>
      <c r="EL139" s="112"/>
      <c r="EM139" s="112"/>
      <c r="EN139" s="112"/>
      <c r="EO139" s="112"/>
      <c r="EP139" s="112"/>
      <c r="EQ139" s="112"/>
      <c r="ER139" s="112"/>
      <c r="ES139" s="112"/>
      <c r="ET139" s="112"/>
      <c r="EU139" s="112"/>
      <c r="EV139" s="112"/>
      <c r="EW139" s="112"/>
      <c r="EX139" s="112"/>
      <c r="EY139" s="112"/>
      <c r="EZ139" s="112"/>
      <c r="FA139" s="112"/>
      <c r="FB139" s="112"/>
      <c r="FC139" s="112"/>
      <c r="FD139" s="112"/>
      <c r="FE139" s="112"/>
      <c r="FF139" s="112"/>
      <c r="FG139" s="112"/>
      <c r="FH139" s="112"/>
      <c r="FI139" s="112"/>
      <c r="FJ139" s="112"/>
      <c r="FK139" s="112"/>
      <c r="FL139" s="112"/>
      <c r="FM139" s="112"/>
      <c r="FN139" s="112"/>
      <c r="FO139" s="112"/>
      <c r="FP139" s="112"/>
      <c r="FQ139" s="112"/>
      <c r="FR139" s="112"/>
      <c r="FS139" s="112"/>
      <c r="FT139" s="112"/>
      <c r="FU139" s="112"/>
      <c r="FV139" s="112"/>
      <c r="FW139" s="112"/>
      <c r="FX139" s="112"/>
      <c r="FY139" s="112"/>
      <c r="FZ139" s="112"/>
      <c r="GA139" s="112"/>
      <c r="GB139" s="112"/>
      <c r="GC139" s="112"/>
      <c r="GD139" s="112"/>
      <c r="GE139" s="112"/>
      <c r="GF139" s="112"/>
      <c r="GG139" s="112"/>
      <c r="GH139" s="112"/>
      <c r="GI139" s="112"/>
      <c r="GJ139" s="112"/>
      <c r="GK139" s="112"/>
      <c r="GL139" s="112"/>
      <c r="GM139" s="112"/>
      <c r="GN139" s="112"/>
      <c r="GO139" s="112"/>
      <c r="GP139" s="112"/>
      <c r="GQ139" s="112"/>
      <c r="GR139" s="112"/>
      <c r="GS139" s="112"/>
      <c r="GT139" s="112"/>
      <c r="GU139" s="112"/>
      <c r="GV139" s="112"/>
      <c r="GW139" s="112"/>
      <c r="GX139" s="112"/>
      <c r="GY139" s="112"/>
      <c r="GZ139" s="112"/>
      <c r="HA139" s="112"/>
      <c r="HB139" s="112"/>
      <c r="HC139" s="112"/>
      <c r="HD139" s="112"/>
      <c r="HE139" s="112"/>
      <c r="HF139" s="112"/>
      <c r="HG139" s="112"/>
      <c r="HH139" s="112"/>
      <c r="HI139" s="112"/>
      <c r="HJ139" s="112"/>
      <c r="HK139" s="112"/>
      <c r="HL139" s="112"/>
      <c r="HM139" s="112"/>
      <c r="HN139" s="112"/>
      <c r="HO139" s="112"/>
      <c r="HP139" s="112"/>
      <c r="HQ139" s="112"/>
      <c r="HR139" s="112"/>
      <c r="HS139" s="112"/>
      <c r="HT139" s="112"/>
      <c r="HU139" s="112"/>
      <c r="HV139" s="112"/>
      <c r="HW139" s="112"/>
      <c r="HX139" s="112"/>
      <c r="HY139" s="112"/>
      <c r="HZ139" s="112"/>
      <c r="IA139" s="112"/>
      <c r="IB139" s="112"/>
      <c r="IC139" s="112"/>
      <c r="ID139" s="112"/>
      <c r="IE139" s="112"/>
      <c r="IF139" s="112"/>
      <c r="IG139" s="112"/>
      <c r="IH139" s="112"/>
      <c r="II139" s="112"/>
      <c r="IJ139" s="112"/>
      <c r="IK139" s="112"/>
      <c r="IL139" s="112"/>
      <c r="IM139" s="112"/>
      <c r="IN139" s="112"/>
      <c r="IO139" s="112"/>
      <c r="IP139" s="112"/>
      <c r="IQ139" s="112"/>
      <c r="IR139" s="112"/>
      <c r="IS139" s="112"/>
    </row>
    <row r="140" spans="1:253" ht="20.25" hidden="1">
      <c r="A140" s="140"/>
      <c r="B140" s="113"/>
      <c r="C140" s="122" t="s">
        <v>4</v>
      </c>
      <c r="D140" s="122" t="s">
        <v>4</v>
      </c>
      <c r="E140" s="122" t="s">
        <v>4</v>
      </c>
      <c r="F140" s="137"/>
      <c r="G140" s="137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17"/>
      <c r="T140" s="112"/>
      <c r="U140" s="7"/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2"/>
      <c r="AH140" s="112"/>
      <c r="AI140" s="112"/>
      <c r="AJ140" s="112"/>
      <c r="AK140" s="112"/>
      <c r="AL140" s="112"/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/>
      <c r="BH140" s="112"/>
      <c r="BI140" s="112"/>
      <c r="BJ140" s="112"/>
      <c r="BK140" s="112"/>
      <c r="BL140" s="112"/>
      <c r="BM140" s="112"/>
      <c r="BN140" s="112"/>
      <c r="BO140" s="112"/>
      <c r="BP140" s="112"/>
      <c r="BQ140" s="112"/>
      <c r="BR140" s="112"/>
      <c r="BS140" s="112"/>
      <c r="BT140" s="112"/>
      <c r="BU140" s="112"/>
      <c r="BV140" s="112"/>
      <c r="BW140" s="112"/>
      <c r="BX140" s="112"/>
      <c r="BY140" s="112"/>
      <c r="BZ140" s="112"/>
      <c r="CA140" s="112"/>
      <c r="CB140" s="112"/>
      <c r="CC140" s="112"/>
      <c r="CD140" s="112"/>
      <c r="CE140" s="112"/>
      <c r="CF140" s="112"/>
      <c r="CG140" s="112"/>
      <c r="CH140" s="112"/>
      <c r="CI140" s="112"/>
      <c r="CJ140" s="112"/>
      <c r="CK140" s="112"/>
      <c r="CL140" s="112"/>
      <c r="CM140" s="112"/>
      <c r="CN140" s="112"/>
      <c r="CO140" s="112"/>
      <c r="CP140" s="112"/>
      <c r="CQ140" s="112"/>
      <c r="CR140" s="112"/>
      <c r="CS140" s="112"/>
      <c r="CT140" s="112"/>
      <c r="CU140" s="112"/>
      <c r="CV140" s="112"/>
      <c r="CW140" s="112"/>
      <c r="CX140" s="112"/>
      <c r="CY140" s="112"/>
      <c r="CZ140" s="112"/>
      <c r="DA140" s="112"/>
      <c r="DB140" s="112"/>
      <c r="DC140" s="112"/>
      <c r="DD140" s="112"/>
      <c r="DE140" s="112"/>
      <c r="DF140" s="112"/>
      <c r="DG140" s="112"/>
      <c r="DH140" s="112"/>
      <c r="DI140" s="112"/>
      <c r="DJ140" s="112"/>
      <c r="DK140" s="112"/>
      <c r="DL140" s="112"/>
      <c r="DM140" s="112"/>
      <c r="DN140" s="112"/>
      <c r="DO140" s="112"/>
      <c r="DP140" s="112"/>
      <c r="DQ140" s="112"/>
      <c r="DR140" s="112"/>
      <c r="DS140" s="112"/>
      <c r="DT140" s="112"/>
      <c r="DU140" s="112"/>
      <c r="DV140" s="112"/>
      <c r="DW140" s="112"/>
      <c r="DX140" s="112"/>
      <c r="DY140" s="112"/>
      <c r="DZ140" s="112"/>
      <c r="EA140" s="112"/>
      <c r="EB140" s="112"/>
      <c r="EC140" s="112"/>
      <c r="ED140" s="112"/>
      <c r="EE140" s="112"/>
      <c r="EF140" s="112"/>
      <c r="EG140" s="112"/>
      <c r="EH140" s="112"/>
      <c r="EI140" s="112"/>
      <c r="EJ140" s="112"/>
      <c r="EK140" s="112"/>
      <c r="EL140" s="112"/>
      <c r="EM140" s="112"/>
      <c r="EN140" s="112"/>
      <c r="EO140" s="112"/>
      <c r="EP140" s="112"/>
      <c r="EQ140" s="112"/>
      <c r="ER140" s="112"/>
      <c r="ES140" s="112"/>
      <c r="ET140" s="112"/>
      <c r="EU140" s="112"/>
      <c r="EV140" s="112"/>
      <c r="EW140" s="112"/>
      <c r="EX140" s="112"/>
      <c r="EY140" s="112"/>
      <c r="EZ140" s="112"/>
      <c r="FA140" s="112"/>
      <c r="FB140" s="112"/>
      <c r="FC140" s="112"/>
      <c r="FD140" s="112"/>
      <c r="FE140" s="112"/>
      <c r="FF140" s="112"/>
      <c r="FG140" s="112"/>
      <c r="FH140" s="112"/>
      <c r="FI140" s="112"/>
      <c r="FJ140" s="112"/>
      <c r="FK140" s="112"/>
      <c r="FL140" s="112"/>
      <c r="FM140" s="112"/>
      <c r="FN140" s="112"/>
      <c r="FO140" s="112"/>
      <c r="FP140" s="112"/>
      <c r="FQ140" s="112"/>
      <c r="FR140" s="112"/>
      <c r="FS140" s="112"/>
      <c r="FT140" s="112"/>
      <c r="FU140" s="112"/>
      <c r="FV140" s="112"/>
      <c r="FW140" s="112"/>
      <c r="FX140" s="112"/>
      <c r="FY140" s="112"/>
      <c r="FZ140" s="112"/>
      <c r="GA140" s="112"/>
      <c r="GB140" s="112"/>
      <c r="GC140" s="112"/>
      <c r="GD140" s="112"/>
      <c r="GE140" s="112"/>
      <c r="GF140" s="112"/>
      <c r="GG140" s="112"/>
      <c r="GH140" s="112"/>
      <c r="GI140" s="112"/>
      <c r="GJ140" s="112"/>
      <c r="GK140" s="112"/>
      <c r="GL140" s="112"/>
      <c r="GM140" s="112"/>
      <c r="GN140" s="112"/>
      <c r="GO140" s="112"/>
      <c r="GP140" s="112"/>
      <c r="GQ140" s="112"/>
      <c r="GR140" s="112"/>
      <c r="GS140" s="112"/>
      <c r="GT140" s="112"/>
      <c r="GU140" s="112"/>
      <c r="GV140" s="112"/>
      <c r="GW140" s="112"/>
      <c r="GX140" s="112"/>
      <c r="GY140" s="112"/>
      <c r="GZ140" s="112"/>
      <c r="HA140" s="112"/>
      <c r="HB140" s="112"/>
      <c r="HC140" s="112"/>
      <c r="HD140" s="112"/>
      <c r="HE140" s="112"/>
      <c r="HF140" s="112"/>
      <c r="HG140" s="112"/>
      <c r="HH140" s="112"/>
      <c r="HI140" s="112"/>
      <c r="HJ140" s="112"/>
      <c r="HK140" s="112"/>
      <c r="HL140" s="112"/>
      <c r="HM140" s="112"/>
      <c r="HN140" s="112"/>
      <c r="HO140" s="112"/>
      <c r="HP140" s="112"/>
      <c r="HQ140" s="112"/>
      <c r="HR140" s="112"/>
      <c r="HS140" s="112"/>
      <c r="HT140" s="112"/>
      <c r="HU140" s="112"/>
      <c r="HV140" s="112"/>
      <c r="HW140" s="112"/>
      <c r="HX140" s="112"/>
      <c r="HY140" s="112"/>
      <c r="HZ140" s="112"/>
      <c r="IA140" s="112"/>
      <c r="IB140" s="112"/>
      <c r="IC140" s="112"/>
      <c r="ID140" s="112"/>
      <c r="IE140" s="112"/>
      <c r="IF140" s="112"/>
      <c r="IG140" s="112"/>
      <c r="IH140" s="112"/>
      <c r="II140" s="112"/>
      <c r="IJ140" s="112"/>
      <c r="IK140" s="112"/>
      <c r="IL140" s="112"/>
      <c r="IM140" s="112"/>
      <c r="IN140" s="112"/>
      <c r="IO140" s="112"/>
      <c r="IP140" s="112"/>
      <c r="IQ140" s="112"/>
      <c r="IR140" s="112"/>
      <c r="IS140" s="112"/>
    </row>
    <row r="141" spans="1:253" ht="20.25" hidden="1">
      <c r="A141" s="140" t="s">
        <v>2015</v>
      </c>
      <c r="B141" s="113"/>
      <c r="C141" s="122">
        <v>3.3</v>
      </c>
      <c r="D141" s="122">
        <v>0.4</v>
      </c>
      <c r="E141" s="122">
        <v>3.7</v>
      </c>
      <c r="F141" s="137">
        <v>107.00163000000001</v>
      </c>
      <c r="G141" s="137">
        <v>114.20496</v>
      </c>
      <c r="H141" s="134">
        <v>105.33058</v>
      </c>
      <c r="I141" s="134">
        <v>94.231800000000007</v>
      </c>
      <c r="J141" s="134">
        <v>95.167410000000004</v>
      </c>
      <c r="K141" s="134">
        <v>100.68079</v>
      </c>
      <c r="L141" s="134">
        <v>102.75091</v>
      </c>
      <c r="M141" s="134">
        <v>107.85008999999999</v>
      </c>
      <c r="N141" s="134">
        <v>97.319869999999995</v>
      </c>
      <c r="O141" s="134">
        <v>104.7593</v>
      </c>
      <c r="P141" s="134">
        <v>105.34817</v>
      </c>
      <c r="Q141" s="134">
        <v>109.09259</v>
      </c>
      <c r="R141" s="134">
        <v>126.22466</v>
      </c>
      <c r="S141" s="117"/>
      <c r="T141" s="112"/>
      <c r="U141" s="7"/>
      <c r="V141" s="112"/>
      <c r="W141" s="112"/>
      <c r="X141" s="112"/>
      <c r="Y141" s="112"/>
      <c r="Z141" s="112"/>
      <c r="AA141" s="112"/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s="112"/>
      <c r="AP141" s="112"/>
      <c r="AQ141" s="112"/>
      <c r="AR141" s="112"/>
      <c r="AS141" s="112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  <c r="BF141" s="112"/>
      <c r="BG141" s="112"/>
      <c r="BH141" s="112"/>
      <c r="BI141" s="112"/>
      <c r="BJ141" s="112"/>
      <c r="BK141" s="112"/>
      <c r="BL141" s="112"/>
      <c r="BM141" s="112"/>
      <c r="BN141" s="112"/>
      <c r="BO141" s="112"/>
      <c r="BP141" s="112"/>
      <c r="BQ141" s="112"/>
      <c r="BR141" s="112"/>
      <c r="BS141" s="112"/>
      <c r="BT141" s="112"/>
      <c r="BU141" s="112"/>
      <c r="BV141" s="112"/>
      <c r="BW141" s="112"/>
      <c r="BX141" s="112"/>
      <c r="BY141" s="112"/>
      <c r="BZ141" s="112"/>
      <c r="CA141" s="112"/>
      <c r="CB141" s="112"/>
      <c r="CC141" s="112"/>
      <c r="CD141" s="112"/>
      <c r="CE141" s="112"/>
      <c r="CF141" s="112"/>
      <c r="CG141" s="112"/>
      <c r="CH141" s="112"/>
      <c r="CI141" s="112"/>
      <c r="CJ141" s="112"/>
      <c r="CK141" s="112"/>
      <c r="CL141" s="112"/>
      <c r="CM141" s="112"/>
      <c r="CN141" s="112"/>
      <c r="CO141" s="112"/>
      <c r="CP141" s="112"/>
      <c r="CQ141" s="112"/>
      <c r="CR141" s="112"/>
      <c r="CS141" s="112"/>
      <c r="CT141" s="112"/>
      <c r="CU141" s="112"/>
      <c r="CV141" s="112"/>
      <c r="CW141" s="112"/>
      <c r="CX141" s="112"/>
      <c r="CY141" s="112"/>
      <c r="CZ141" s="112"/>
      <c r="DA141" s="112"/>
      <c r="DB141" s="112"/>
      <c r="DC141" s="112"/>
      <c r="DD141" s="112"/>
      <c r="DE141" s="112"/>
      <c r="DF141" s="112"/>
      <c r="DG141" s="112"/>
      <c r="DH141" s="112"/>
      <c r="DI141" s="112"/>
      <c r="DJ141" s="112"/>
      <c r="DK141" s="112"/>
      <c r="DL141" s="112"/>
      <c r="DM141" s="112"/>
      <c r="DN141" s="112"/>
      <c r="DO141" s="112"/>
      <c r="DP141" s="112"/>
      <c r="DQ141" s="112"/>
      <c r="DR141" s="112"/>
      <c r="DS141" s="112"/>
      <c r="DT141" s="112"/>
      <c r="DU141" s="112"/>
      <c r="DV141" s="112"/>
      <c r="DW141" s="112"/>
      <c r="DX141" s="112"/>
      <c r="DY141" s="112"/>
      <c r="DZ141" s="112"/>
      <c r="EA141" s="112"/>
      <c r="EB141" s="112"/>
      <c r="EC141" s="112"/>
      <c r="ED141" s="112"/>
      <c r="EE141" s="112"/>
      <c r="EF141" s="112"/>
      <c r="EG141" s="112"/>
      <c r="EH141" s="112"/>
      <c r="EI141" s="112"/>
      <c r="EJ141" s="112"/>
      <c r="EK141" s="112"/>
      <c r="EL141" s="112"/>
      <c r="EM141" s="112"/>
      <c r="EN141" s="112"/>
      <c r="EO141" s="112"/>
      <c r="EP141" s="112"/>
      <c r="EQ141" s="112"/>
      <c r="ER141" s="112"/>
      <c r="ES141" s="112"/>
      <c r="ET141" s="112"/>
      <c r="EU141" s="112"/>
      <c r="EV141" s="112"/>
      <c r="EW141" s="112"/>
      <c r="EX141" s="112"/>
      <c r="EY141" s="112"/>
      <c r="EZ141" s="112"/>
      <c r="FA141" s="112"/>
      <c r="FB141" s="112"/>
      <c r="FC141" s="112"/>
      <c r="FD141" s="112"/>
      <c r="FE141" s="112"/>
      <c r="FF141" s="112"/>
      <c r="FG141" s="112"/>
      <c r="FH141" s="112"/>
      <c r="FI141" s="112"/>
      <c r="FJ141" s="112"/>
      <c r="FK141" s="112"/>
      <c r="FL141" s="112"/>
      <c r="FM141" s="112"/>
      <c r="FN141" s="112"/>
      <c r="FO141" s="112"/>
      <c r="FP141" s="112"/>
      <c r="FQ141" s="112"/>
      <c r="FR141" s="112"/>
      <c r="FS141" s="112"/>
      <c r="FT141" s="112"/>
      <c r="FU141" s="112"/>
      <c r="FV141" s="112"/>
      <c r="FW141" s="112"/>
      <c r="FX141" s="112"/>
      <c r="FY141" s="112"/>
      <c r="FZ141" s="112"/>
      <c r="GA141" s="112"/>
      <c r="GB141" s="112"/>
      <c r="GC141" s="112"/>
      <c r="GD141" s="112"/>
      <c r="GE141" s="112"/>
      <c r="GF141" s="112"/>
      <c r="GG141" s="112"/>
      <c r="GH141" s="112"/>
      <c r="GI141" s="112"/>
      <c r="GJ141" s="112"/>
      <c r="GK141" s="112"/>
      <c r="GL141" s="112"/>
      <c r="GM141" s="112"/>
      <c r="GN141" s="112"/>
      <c r="GO141" s="112"/>
      <c r="GP141" s="112"/>
      <c r="GQ141" s="112"/>
      <c r="GR141" s="112"/>
      <c r="GS141" s="112"/>
      <c r="GT141" s="112"/>
      <c r="GU141" s="112"/>
      <c r="GV141" s="112"/>
      <c r="GW141" s="112"/>
      <c r="GX141" s="112"/>
      <c r="GY141" s="112"/>
      <c r="GZ141" s="112"/>
      <c r="HA141" s="112"/>
      <c r="HB141" s="112"/>
      <c r="HC141" s="112"/>
      <c r="HD141" s="112"/>
      <c r="HE141" s="112"/>
      <c r="HF141" s="112"/>
      <c r="HG141" s="112"/>
      <c r="HH141" s="112"/>
      <c r="HI141" s="112"/>
      <c r="HJ141" s="112"/>
      <c r="HK141" s="112"/>
      <c r="HL141" s="112"/>
      <c r="HM141" s="112"/>
      <c r="HN141" s="112"/>
      <c r="HO141" s="112"/>
      <c r="HP141" s="112"/>
      <c r="HQ141" s="112"/>
      <c r="HR141" s="112"/>
      <c r="HS141" s="112"/>
      <c r="HT141" s="112"/>
      <c r="HU141" s="112"/>
      <c r="HV141" s="112"/>
      <c r="HW141" s="112"/>
      <c r="HX141" s="112"/>
      <c r="HY141" s="112"/>
      <c r="HZ141" s="112"/>
      <c r="IA141" s="112"/>
      <c r="IB141" s="112"/>
      <c r="IC141" s="112"/>
      <c r="ID141" s="112"/>
      <c r="IE141" s="112"/>
      <c r="IF141" s="112"/>
      <c r="IG141" s="112"/>
      <c r="IH141" s="112"/>
      <c r="II141" s="112"/>
      <c r="IJ141" s="112"/>
      <c r="IK141" s="112"/>
      <c r="IL141" s="112"/>
      <c r="IM141" s="112"/>
      <c r="IN141" s="112"/>
      <c r="IO141" s="112"/>
      <c r="IP141" s="112"/>
      <c r="IQ141" s="112"/>
      <c r="IR141" s="112"/>
      <c r="IS141" s="112"/>
    </row>
    <row r="142" spans="1:253" ht="20.25">
      <c r="A142" s="140"/>
      <c r="B142" s="113"/>
      <c r="C142" s="122" t="s">
        <v>4</v>
      </c>
      <c r="D142" s="122" t="s">
        <v>4</v>
      </c>
      <c r="E142" s="122" t="s">
        <v>4</v>
      </c>
      <c r="F142" s="257"/>
      <c r="G142" s="137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17"/>
      <c r="T142" s="112"/>
      <c r="U142" s="7"/>
      <c r="V142" s="112"/>
      <c r="W142" s="112"/>
      <c r="X142" s="112"/>
      <c r="Y142" s="112"/>
      <c r="Z142" s="112"/>
      <c r="AA142" s="112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  <c r="AP142" s="112"/>
      <c r="AQ142" s="112"/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  <c r="BF142" s="112"/>
      <c r="BG142" s="112"/>
      <c r="BH142" s="112"/>
      <c r="BI142" s="112"/>
      <c r="BJ142" s="112"/>
      <c r="BK142" s="112"/>
      <c r="BL142" s="112"/>
      <c r="BM142" s="112"/>
      <c r="BN142" s="112"/>
      <c r="BO142" s="112"/>
      <c r="BP142" s="112"/>
      <c r="BQ142" s="112"/>
      <c r="BR142" s="112"/>
      <c r="BS142" s="112"/>
      <c r="BT142" s="112"/>
      <c r="BU142" s="112"/>
      <c r="BV142" s="112"/>
      <c r="BW142" s="112"/>
      <c r="BX142" s="112"/>
      <c r="BY142" s="112"/>
      <c r="BZ142" s="112"/>
      <c r="CA142" s="112"/>
      <c r="CB142" s="112"/>
      <c r="CC142" s="112"/>
      <c r="CD142" s="112"/>
      <c r="CE142" s="112"/>
      <c r="CF142" s="112"/>
      <c r="CG142" s="112"/>
      <c r="CH142" s="112"/>
      <c r="CI142" s="112"/>
      <c r="CJ142" s="112"/>
      <c r="CK142" s="112"/>
      <c r="CL142" s="112"/>
      <c r="CM142" s="112"/>
      <c r="CN142" s="112"/>
      <c r="CO142" s="112"/>
      <c r="CP142" s="112"/>
      <c r="CQ142" s="112"/>
      <c r="CR142" s="112"/>
      <c r="CS142" s="112"/>
      <c r="CT142" s="112"/>
      <c r="CU142" s="112"/>
      <c r="CV142" s="112"/>
      <c r="CW142" s="112"/>
      <c r="CX142" s="112"/>
      <c r="CY142" s="112"/>
      <c r="CZ142" s="112"/>
      <c r="DA142" s="112"/>
      <c r="DB142" s="112"/>
      <c r="DC142" s="112"/>
      <c r="DD142" s="112"/>
      <c r="DE142" s="112"/>
      <c r="DF142" s="112"/>
      <c r="DG142" s="112"/>
      <c r="DH142" s="112"/>
      <c r="DI142" s="112"/>
      <c r="DJ142" s="112"/>
      <c r="DK142" s="112"/>
      <c r="DL142" s="112"/>
      <c r="DM142" s="112"/>
      <c r="DN142" s="112"/>
      <c r="DO142" s="112"/>
      <c r="DP142" s="112"/>
      <c r="DQ142" s="112"/>
      <c r="DR142" s="112"/>
      <c r="DS142" s="112"/>
      <c r="DT142" s="112"/>
      <c r="DU142" s="112"/>
      <c r="DV142" s="112"/>
      <c r="DW142" s="112"/>
      <c r="DX142" s="112"/>
      <c r="DY142" s="112"/>
      <c r="DZ142" s="112"/>
      <c r="EA142" s="112"/>
      <c r="EB142" s="112"/>
      <c r="EC142" s="112"/>
      <c r="ED142" s="112"/>
      <c r="EE142" s="112"/>
      <c r="EF142" s="112"/>
      <c r="EG142" s="112"/>
      <c r="EH142" s="112"/>
      <c r="EI142" s="112"/>
      <c r="EJ142" s="112"/>
      <c r="EK142" s="112"/>
      <c r="EL142" s="112"/>
      <c r="EM142" s="112"/>
      <c r="EN142" s="112"/>
      <c r="EO142" s="112"/>
      <c r="EP142" s="112"/>
      <c r="EQ142" s="112"/>
      <c r="ER142" s="112"/>
      <c r="ES142" s="112"/>
      <c r="ET142" s="112"/>
      <c r="EU142" s="112"/>
      <c r="EV142" s="112"/>
      <c r="EW142" s="112"/>
      <c r="EX142" s="112"/>
      <c r="EY142" s="112"/>
      <c r="EZ142" s="112"/>
      <c r="FA142" s="112"/>
      <c r="FB142" s="112"/>
      <c r="FC142" s="112"/>
      <c r="FD142" s="112"/>
      <c r="FE142" s="112"/>
      <c r="FF142" s="112"/>
      <c r="FG142" s="112"/>
      <c r="FH142" s="112"/>
      <c r="FI142" s="112"/>
      <c r="FJ142" s="112"/>
      <c r="FK142" s="112"/>
      <c r="FL142" s="112"/>
      <c r="FM142" s="112"/>
      <c r="FN142" s="112"/>
      <c r="FO142" s="112"/>
      <c r="FP142" s="112"/>
      <c r="FQ142" s="112"/>
      <c r="FR142" s="112"/>
      <c r="FS142" s="112"/>
      <c r="FT142" s="112"/>
      <c r="FU142" s="112"/>
      <c r="FV142" s="112"/>
      <c r="FW142" s="112"/>
      <c r="FX142" s="112"/>
      <c r="FY142" s="112"/>
      <c r="FZ142" s="112"/>
      <c r="GA142" s="112"/>
      <c r="GB142" s="112"/>
      <c r="GC142" s="112"/>
      <c r="GD142" s="112"/>
      <c r="GE142" s="112"/>
      <c r="GF142" s="112"/>
      <c r="GG142" s="112"/>
      <c r="GH142" s="112"/>
      <c r="GI142" s="112"/>
      <c r="GJ142" s="112"/>
      <c r="GK142" s="112"/>
      <c r="GL142" s="112"/>
      <c r="GM142" s="112"/>
      <c r="GN142" s="112"/>
      <c r="GO142" s="112"/>
      <c r="GP142" s="112"/>
      <c r="GQ142" s="112"/>
      <c r="GR142" s="112"/>
      <c r="GS142" s="112"/>
      <c r="GT142" s="112"/>
      <c r="GU142" s="112"/>
      <c r="GV142" s="112"/>
      <c r="GW142" s="112"/>
      <c r="GX142" s="112"/>
      <c r="GY142" s="112"/>
      <c r="GZ142" s="112"/>
      <c r="HA142" s="112"/>
      <c r="HB142" s="112"/>
      <c r="HC142" s="112"/>
      <c r="HD142" s="112"/>
      <c r="HE142" s="112"/>
      <c r="HF142" s="112"/>
      <c r="HG142" s="112"/>
      <c r="HH142" s="112"/>
      <c r="HI142" s="112"/>
      <c r="HJ142" s="112"/>
      <c r="HK142" s="112"/>
      <c r="HL142" s="112"/>
      <c r="HM142" s="112"/>
      <c r="HN142" s="112"/>
      <c r="HO142" s="112"/>
      <c r="HP142" s="112"/>
      <c r="HQ142" s="112"/>
      <c r="HR142" s="112"/>
      <c r="HS142" s="112"/>
      <c r="HT142" s="112"/>
      <c r="HU142" s="112"/>
      <c r="HV142" s="112"/>
      <c r="HW142" s="112"/>
      <c r="HX142" s="112"/>
      <c r="HY142" s="112"/>
      <c r="HZ142" s="112"/>
      <c r="IA142" s="112"/>
      <c r="IB142" s="112"/>
      <c r="IC142" s="112"/>
      <c r="ID142" s="112"/>
      <c r="IE142" s="112"/>
      <c r="IF142" s="112"/>
      <c r="IG142" s="112"/>
      <c r="IH142" s="112"/>
      <c r="II142" s="112"/>
      <c r="IJ142" s="112"/>
      <c r="IK142" s="112"/>
      <c r="IL142" s="112"/>
      <c r="IM142" s="112"/>
      <c r="IN142" s="112"/>
      <c r="IO142" s="112"/>
      <c r="IP142" s="112"/>
      <c r="IQ142" s="112"/>
      <c r="IR142" s="112"/>
      <c r="IS142" s="112"/>
    </row>
    <row r="143" spans="1:253" ht="20.25">
      <c r="A143" s="140">
        <v>2023</v>
      </c>
      <c r="B143" s="122">
        <v>0.35730000000000001</v>
      </c>
      <c r="C143" s="101" t="s">
        <v>4</v>
      </c>
      <c r="D143" s="122" t="s">
        <v>4</v>
      </c>
      <c r="E143" s="122" t="s">
        <v>4</v>
      </c>
      <c r="F143" s="257">
        <v>106.81124</v>
      </c>
      <c r="G143" s="257">
        <v>115.31401</v>
      </c>
      <c r="H143" s="257">
        <v>104.83874</v>
      </c>
      <c r="I143" s="257">
        <v>100.25904</v>
      </c>
      <c r="J143" s="257">
        <v>95.140360000000001</v>
      </c>
      <c r="K143" s="257">
        <v>101.60502</v>
      </c>
      <c r="L143" s="257">
        <v>103.52643999999999</v>
      </c>
      <c r="M143" s="257">
        <v>103.31162999999999</v>
      </c>
      <c r="N143" s="257">
        <v>95.990899999999996</v>
      </c>
      <c r="O143" s="257">
        <v>106.84667</v>
      </c>
      <c r="P143" s="257">
        <v>106.1456</v>
      </c>
      <c r="Q143" s="257">
        <v>109.57285</v>
      </c>
      <c r="R143" s="257">
        <v>126.3888</v>
      </c>
      <c r="S143" s="117"/>
      <c r="T143" s="112"/>
      <c r="U143" s="7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/>
      <c r="AS143" s="112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  <c r="BF143" s="112"/>
      <c r="BG143" s="112"/>
      <c r="BH143" s="112"/>
      <c r="BI143" s="112"/>
      <c r="BJ143" s="112"/>
      <c r="BK143" s="112"/>
      <c r="BL143" s="112"/>
      <c r="BM143" s="112"/>
      <c r="BN143" s="112"/>
      <c r="BO143" s="112"/>
      <c r="BP143" s="112"/>
      <c r="BQ143" s="112"/>
      <c r="BR143" s="112"/>
      <c r="BS143" s="112"/>
      <c r="BT143" s="112"/>
      <c r="BU143" s="112"/>
      <c r="BV143" s="112"/>
      <c r="BW143" s="112"/>
      <c r="BX143" s="112"/>
      <c r="BY143" s="112"/>
      <c r="BZ143" s="112"/>
      <c r="CA143" s="112"/>
      <c r="CB143" s="112"/>
      <c r="CC143" s="112"/>
      <c r="CD143" s="112"/>
      <c r="CE143" s="112"/>
      <c r="CF143" s="112"/>
      <c r="CG143" s="112"/>
      <c r="CH143" s="112"/>
      <c r="CI143" s="112"/>
      <c r="CJ143" s="112"/>
      <c r="CK143" s="112"/>
      <c r="CL143" s="112"/>
      <c r="CM143" s="112"/>
      <c r="CN143" s="112"/>
      <c r="CO143" s="112"/>
      <c r="CP143" s="112"/>
      <c r="CQ143" s="112"/>
      <c r="CR143" s="112"/>
      <c r="CS143" s="112"/>
      <c r="CT143" s="112"/>
      <c r="CU143" s="112"/>
      <c r="CV143" s="112"/>
      <c r="CW143" s="112"/>
      <c r="CX143" s="112"/>
      <c r="CY143" s="112"/>
      <c r="CZ143" s="112"/>
      <c r="DA143" s="112"/>
      <c r="DB143" s="112"/>
      <c r="DC143" s="112"/>
      <c r="DD143" s="112"/>
      <c r="DE143" s="112"/>
      <c r="DF143" s="112"/>
      <c r="DG143" s="112"/>
      <c r="DH143" s="112"/>
      <c r="DI143" s="112"/>
      <c r="DJ143" s="112"/>
      <c r="DK143" s="112"/>
      <c r="DL143" s="112"/>
      <c r="DM143" s="112"/>
      <c r="DN143" s="112"/>
      <c r="DO143" s="112"/>
      <c r="DP143" s="112"/>
      <c r="DQ143" s="112"/>
      <c r="DR143" s="112"/>
      <c r="DS143" s="112"/>
      <c r="DT143" s="112"/>
      <c r="DU143" s="112"/>
      <c r="DV143" s="112"/>
      <c r="DW143" s="112"/>
      <c r="DX143" s="112"/>
      <c r="DY143" s="112"/>
      <c r="DZ143" s="112"/>
      <c r="EA143" s="112"/>
      <c r="EB143" s="112"/>
      <c r="EC143" s="112"/>
      <c r="ED143" s="112"/>
      <c r="EE143" s="112"/>
      <c r="EF143" s="112"/>
      <c r="EG143" s="112"/>
      <c r="EH143" s="112"/>
      <c r="EI143" s="112"/>
      <c r="EJ143" s="112"/>
      <c r="EK143" s="112"/>
      <c r="EL143" s="112"/>
      <c r="EM143" s="112"/>
      <c r="EN143" s="112"/>
      <c r="EO143" s="112"/>
      <c r="EP143" s="112"/>
      <c r="EQ143" s="112"/>
      <c r="ER143" s="112"/>
      <c r="ES143" s="112"/>
      <c r="ET143" s="112"/>
      <c r="EU143" s="112"/>
      <c r="EV143" s="112"/>
      <c r="EW143" s="112"/>
      <c r="EX143" s="112"/>
      <c r="EY143" s="112"/>
      <c r="EZ143" s="112"/>
      <c r="FA143" s="112"/>
      <c r="FB143" s="112"/>
      <c r="FC143" s="112"/>
      <c r="FD143" s="112"/>
      <c r="FE143" s="112"/>
      <c r="FF143" s="112"/>
      <c r="FG143" s="112"/>
      <c r="FH143" s="112"/>
      <c r="FI143" s="112"/>
      <c r="FJ143" s="112"/>
      <c r="FK143" s="112"/>
      <c r="FL143" s="112"/>
      <c r="FM143" s="112"/>
      <c r="FN143" s="112"/>
      <c r="FO143" s="112"/>
      <c r="FP143" s="112"/>
      <c r="FQ143" s="112"/>
      <c r="FR143" s="112"/>
      <c r="FS143" s="112"/>
      <c r="FT143" s="112"/>
      <c r="FU143" s="112"/>
      <c r="FV143" s="112"/>
      <c r="FW143" s="112"/>
      <c r="FX143" s="112"/>
      <c r="FY143" s="112"/>
      <c r="FZ143" s="112"/>
      <c r="GA143" s="112"/>
      <c r="GB143" s="112"/>
      <c r="GC143" s="112"/>
      <c r="GD143" s="112"/>
      <c r="GE143" s="112"/>
      <c r="GF143" s="112"/>
      <c r="GG143" s="112"/>
      <c r="GH143" s="112"/>
      <c r="GI143" s="112"/>
      <c r="GJ143" s="112"/>
      <c r="GK143" s="112"/>
      <c r="GL143" s="112"/>
      <c r="GM143" s="112"/>
      <c r="GN143" s="112"/>
      <c r="GO143" s="112"/>
      <c r="GP143" s="112"/>
      <c r="GQ143" s="112"/>
      <c r="GR143" s="112"/>
      <c r="GS143" s="112"/>
      <c r="GT143" s="112"/>
      <c r="GU143" s="112"/>
      <c r="GV143" s="112"/>
      <c r="GW143" s="112"/>
      <c r="GX143" s="112"/>
      <c r="GY143" s="112"/>
      <c r="GZ143" s="112"/>
      <c r="HA143" s="112"/>
      <c r="HB143" s="112"/>
      <c r="HC143" s="112"/>
      <c r="HD143" s="112"/>
      <c r="HE143" s="112"/>
      <c r="HF143" s="112"/>
      <c r="HG143" s="112"/>
      <c r="HH143" s="112"/>
      <c r="HI143" s="112"/>
      <c r="HJ143" s="112"/>
      <c r="HK143" s="112"/>
      <c r="HL143" s="112"/>
      <c r="HM143" s="112"/>
      <c r="HN143" s="112"/>
      <c r="HO143" s="112"/>
      <c r="HP143" s="112"/>
      <c r="HQ143" s="112"/>
      <c r="HR143" s="112"/>
      <c r="HS143" s="112"/>
      <c r="HT143" s="112"/>
      <c r="HU143" s="112"/>
      <c r="HV143" s="112"/>
      <c r="HW143" s="112"/>
      <c r="HX143" s="112"/>
      <c r="HY143" s="112"/>
      <c r="HZ143" s="112"/>
      <c r="IA143" s="112"/>
      <c r="IB143" s="112"/>
      <c r="IC143" s="112"/>
      <c r="ID143" s="112"/>
      <c r="IE143" s="112"/>
      <c r="IF143" s="112"/>
      <c r="IG143" s="112"/>
      <c r="IH143" s="112"/>
      <c r="II143" s="112"/>
      <c r="IJ143" s="112"/>
      <c r="IK143" s="112"/>
      <c r="IL143" s="112"/>
      <c r="IM143" s="112"/>
      <c r="IN143" s="112"/>
      <c r="IO143" s="112"/>
      <c r="IP143" s="112"/>
      <c r="IQ143" s="112"/>
      <c r="IR143" s="112"/>
      <c r="IS143" s="112"/>
    </row>
    <row r="144" spans="1:253" ht="20.25">
      <c r="A144" s="140"/>
      <c r="B144" s="256"/>
      <c r="C144" s="122" t="s">
        <v>4</v>
      </c>
      <c r="D144" s="122" t="s">
        <v>4</v>
      </c>
      <c r="E144" s="122" t="s">
        <v>4</v>
      </c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117"/>
      <c r="T144" s="112"/>
      <c r="U144" s="7"/>
      <c r="V144" s="112"/>
      <c r="W144" s="112"/>
      <c r="X144" s="112"/>
      <c r="Y144" s="112"/>
      <c r="Z144" s="112"/>
      <c r="AA144" s="112"/>
      <c r="AB144" s="112"/>
      <c r="AC144" s="112"/>
      <c r="AD144" s="112"/>
      <c r="AE144" s="112"/>
      <c r="AF144" s="112"/>
      <c r="AG144" s="112"/>
      <c r="AH144" s="112"/>
      <c r="AI144" s="112"/>
      <c r="AJ144" s="112"/>
      <c r="AK144" s="112"/>
      <c r="AL144" s="112"/>
      <c r="AM144" s="112"/>
      <c r="AN144" s="112"/>
      <c r="AO144" s="112"/>
      <c r="AP144" s="112"/>
      <c r="AQ144" s="112"/>
      <c r="AR144" s="112"/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  <c r="BI144" s="112"/>
      <c r="BJ144" s="112"/>
      <c r="BK144" s="112"/>
      <c r="BL144" s="112"/>
      <c r="BM144" s="112"/>
      <c r="BN144" s="112"/>
      <c r="BO144" s="112"/>
      <c r="BP144" s="112"/>
      <c r="BQ144" s="112"/>
      <c r="BR144" s="112"/>
      <c r="BS144" s="112"/>
      <c r="BT144" s="112"/>
      <c r="BU144" s="112"/>
      <c r="BV144" s="112"/>
      <c r="BW144" s="112"/>
      <c r="BX144" s="112"/>
      <c r="BY144" s="112"/>
      <c r="BZ144" s="112"/>
      <c r="CA144" s="112"/>
      <c r="CB144" s="112"/>
      <c r="CC144" s="112"/>
      <c r="CD144" s="112"/>
      <c r="CE144" s="112"/>
      <c r="CF144" s="112"/>
      <c r="CG144" s="112"/>
      <c r="CH144" s="112"/>
      <c r="CI144" s="112"/>
      <c r="CJ144" s="112"/>
      <c r="CK144" s="112"/>
      <c r="CL144" s="112"/>
      <c r="CM144" s="112"/>
      <c r="CN144" s="112"/>
      <c r="CO144" s="112"/>
      <c r="CP144" s="112"/>
      <c r="CQ144" s="112"/>
      <c r="CR144" s="112"/>
      <c r="CS144" s="112"/>
      <c r="CT144" s="112"/>
      <c r="CU144" s="112"/>
      <c r="CV144" s="112"/>
      <c r="CW144" s="112"/>
      <c r="CX144" s="112"/>
      <c r="CY144" s="112"/>
      <c r="CZ144" s="112"/>
      <c r="DA144" s="112"/>
      <c r="DB144" s="112"/>
      <c r="DC144" s="112"/>
      <c r="DD144" s="112"/>
      <c r="DE144" s="112"/>
      <c r="DF144" s="112"/>
      <c r="DG144" s="112"/>
      <c r="DH144" s="112"/>
      <c r="DI144" s="112"/>
      <c r="DJ144" s="112"/>
      <c r="DK144" s="112"/>
      <c r="DL144" s="112"/>
      <c r="DM144" s="112"/>
      <c r="DN144" s="112"/>
      <c r="DO144" s="112"/>
      <c r="DP144" s="112"/>
      <c r="DQ144" s="112"/>
      <c r="DR144" s="112"/>
      <c r="DS144" s="112"/>
      <c r="DT144" s="112"/>
      <c r="DU144" s="112"/>
      <c r="DV144" s="112"/>
      <c r="DW144" s="112"/>
      <c r="DX144" s="112"/>
      <c r="DY144" s="112"/>
      <c r="DZ144" s="112"/>
      <c r="EA144" s="112"/>
      <c r="EB144" s="112"/>
      <c r="EC144" s="112"/>
      <c r="ED144" s="112"/>
      <c r="EE144" s="112"/>
      <c r="EF144" s="112"/>
      <c r="EG144" s="112"/>
      <c r="EH144" s="112"/>
      <c r="EI144" s="112"/>
      <c r="EJ144" s="112"/>
      <c r="EK144" s="112"/>
      <c r="EL144" s="112"/>
      <c r="EM144" s="112"/>
      <c r="EN144" s="112"/>
      <c r="EO144" s="112"/>
      <c r="EP144" s="112"/>
      <c r="EQ144" s="112"/>
      <c r="ER144" s="112"/>
      <c r="ES144" s="112"/>
      <c r="ET144" s="112"/>
      <c r="EU144" s="112"/>
      <c r="EV144" s="112"/>
      <c r="EW144" s="112"/>
      <c r="EX144" s="112"/>
      <c r="EY144" s="112"/>
      <c r="EZ144" s="112"/>
      <c r="FA144" s="112"/>
      <c r="FB144" s="112"/>
      <c r="FC144" s="112"/>
      <c r="FD144" s="112"/>
      <c r="FE144" s="112"/>
      <c r="FF144" s="112"/>
      <c r="FG144" s="112"/>
      <c r="FH144" s="112"/>
      <c r="FI144" s="112"/>
      <c r="FJ144" s="112"/>
      <c r="FK144" s="112"/>
      <c r="FL144" s="112"/>
      <c r="FM144" s="112"/>
      <c r="FN144" s="112"/>
      <c r="FO144" s="112"/>
      <c r="FP144" s="112"/>
      <c r="FQ144" s="112"/>
      <c r="FR144" s="112"/>
      <c r="FS144" s="112"/>
      <c r="FT144" s="112"/>
      <c r="FU144" s="112"/>
      <c r="FV144" s="112"/>
      <c r="FW144" s="112"/>
      <c r="FX144" s="112"/>
      <c r="FY144" s="112"/>
      <c r="FZ144" s="112"/>
      <c r="GA144" s="112"/>
      <c r="GB144" s="112"/>
      <c r="GC144" s="112"/>
      <c r="GD144" s="112"/>
      <c r="GE144" s="112"/>
      <c r="GF144" s="112"/>
      <c r="GG144" s="112"/>
      <c r="GH144" s="112"/>
      <c r="GI144" s="112"/>
      <c r="GJ144" s="112"/>
      <c r="GK144" s="112"/>
      <c r="GL144" s="112"/>
      <c r="GM144" s="112"/>
      <c r="GN144" s="112"/>
      <c r="GO144" s="112"/>
      <c r="GP144" s="112"/>
      <c r="GQ144" s="112"/>
      <c r="GR144" s="112"/>
      <c r="GS144" s="112"/>
      <c r="GT144" s="112"/>
      <c r="GU144" s="112"/>
      <c r="GV144" s="112"/>
      <c r="GW144" s="112"/>
      <c r="GX144" s="112"/>
      <c r="GY144" s="112"/>
      <c r="GZ144" s="112"/>
      <c r="HA144" s="112"/>
      <c r="HB144" s="112"/>
      <c r="HC144" s="112"/>
      <c r="HD144" s="112"/>
      <c r="HE144" s="112"/>
      <c r="HF144" s="112"/>
      <c r="HG144" s="112"/>
      <c r="HH144" s="112"/>
      <c r="HI144" s="112"/>
      <c r="HJ144" s="112"/>
      <c r="HK144" s="112"/>
      <c r="HL144" s="112"/>
      <c r="HM144" s="112"/>
      <c r="HN144" s="112"/>
      <c r="HO144" s="112"/>
      <c r="HP144" s="112"/>
      <c r="HQ144" s="112"/>
      <c r="HR144" s="112"/>
      <c r="HS144" s="112"/>
      <c r="HT144" s="112"/>
      <c r="HU144" s="112"/>
      <c r="HV144" s="112"/>
      <c r="HW144" s="112"/>
      <c r="HX144" s="112"/>
      <c r="HY144" s="112"/>
      <c r="HZ144" s="112"/>
      <c r="IA144" s="112"/>
      <c r="IB144" s="112"/>
      <c r="IC144" s="112"/>
      <c r="ID144" s="112"/>
      <c r="IE144" s="112"/>
      <c r="IF144" s="112"/>
      <c r="IG144" s="112"/>
      <c r="IH144" s="112"/>
      <c r="II144" s="112"/>
      <c r="IJ144" s="112"/>
      <c r="IK144" s="112"/>
      <c r="IL144" s="112"/>
      <c r="IM144" s="112"/>
      <c r="IN144" s="112"/>
      <c r="IO144" s="112"/>
      <c r="IP144" s="112"/>
      <c r="IQ144" s="112"/>
      <c r="IR144" s="112"/>
      <c r="IS144" s="112"/>
    </row>
    <row r="145" spans="1:253" ht="20.25" hidden="1">
      <c r="A145" s="140" t="s">
        <v>2004</v>
      </c>
      <c r="B145" s="113"/>
      <c r="C145" s="122">
        <v>1.4</v>
      </c>
      <c r="D145" s="122">
        <v>-0.7</v>
      </c>
      <c r="E145" s="122">
        <v>1.4</v>
      </c>
      <c r="F145" s="257">
        <v>106.26382</v>
      </c>
      <c r="G145" s="137">
        <v>114.52883</v>
      </c>
      <c r="H145" s="134">
        <v>104.34648</v>
      </c>
      <c r="I145" s="134">
        <v>94.998040000000003</v>
      </c>
      <c r="J145" s="134">
        <v>95.223060000000004</v>
      </c>
      <c r="K145" s="134">
        <v>100.71013000000001</v>
      </c>
      <c r="L145" s="134">
        <v>102.77194</v>
      </c>
      <c r="M145" s="134">
        <v>103.64028</v>
      </c>
      <c r="N145" s="134">
        <v>97.262910000000005</v>
      </c>
      <c r="O145" s="134">
        <v>103.35265</v>
      </c>
      <c r="P145" s="134">
        <v>106.13581000000001</v>
      </c>
      <c r="Q145" s="134">
        <v>109.22237</v>
      </c>
      <c r="R145" s="134">
        <v>126.42282</v>
      </c>
      <c r="S145" s="117"/>
      <c r="T145" s="112"/>
      <c r="U145" s="7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2"/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/>
      <c r="BB145" s="112"/>
      <c r="BC145" s="112"/>
      <c r="BD145" s="112"/>
      <c r="BE145" s="112"/>
      <c r="BF145" s="112"/>
      <c r="BG145" s="112"/>
      <c r="BH145" s="112"/>
      <c r="BI145" s="112"/>
      <c r="BJ145" s="112"/>
      <c r="BK145" s="112"/>
      <c r="BL145" s="112"/>
      <c r="BM145" s="112"/>
      <c r="BN145" s="112"/>
      <c r="BO145" s="112"/>
      <c r="BP145" s="112"/>
      <c r="BQ145" s="112"/>
      <c r="BR145" s="112"/>
      <c r="BS145" s="112"/>
      <c r="BT145" s="112"/>
      <c r="BU145" s="112"/>
      <c r="BV145" s="112"/>
      <c r="BW145" s="112"/>
      <c r="BX145" s="112"/>
      <c r="BY145" s="112"/>
      <c r="BZ145" s="112"/>
      <c r="CA145" s="112"/>
      <c r="CB145" s="112"/>
      <c r="CC145" s="112"/>
      <c r="CD145" s="112"/>
      <c r="CE145" s="112"/>
      <c r="CF145" s="112"/>
      <c r="CG145" s="112"/>
      <c r="CH145" s="112"/>
      <c r="CI145" s="112"/>
      <c r="CJ145" s="112"/>
      <c r="CK145" s="112"/>
      <c r="CL145" s="112"/>
      <c r="CM145" s="112"/>
      <c r="CN145" s="112"/>
      <c r="CO145" s="112"/>
      <c r="CP145" s="112"/>
      <c r="CQ145" s="112"/>
      <c r="CR145" s="112"/>
      <c r="CS145" s="112"/>
      <c r="CT145" s="112"/>
      <c r="CU145" s="112"/>
      <c r="CV145" s="112"/>
      <c r="CW145" s="112"/>
      <c r="CX145" s="112"/>
      <c r="CY145" s="112"/>
      <c r="CZ145" s="112"/>
      <c r="DA145" s="112"/>
      <c r="DB145" s="112"/>
      <c r="DC145" s="112"/>
      <c r="DD145" s="112"/>
      <c r="DE145" s="112"/>
      <c r="DF145" s="112"/>
      <c r="DG145" s="112"/>
      <c r="DH145" s="112"/>
      <c r="DI145" s="112"/>
      <c r="DJ145" s="112"/>
      <c r="DK145" s="112"/>
      <c r="DL145" s="112"/>
      <c r="DM145" s="112"/>
      <c r="DN145" s="112"/>
      <c r="DO145" s="112"/>
      <c r="DP145" s="112"/>
      <c r="DQ145" s="112"/>
      <c r="DR145" s="112"/>
      <c r="DS145" s="112"/>
      <c r="DT145" s="112"/>
      <c r="DU145" s="112"/>
      <c r="DV145" s="112"/>
      <c r="DW145" s="112"/>
      <c r="DX145" s="112"/>
      <c r="DY145" s="112"/>
      <c r="DZ145" s="112"/>
      <c r="EA145" s="112"/>
      <c r="EB145" s="112"/>
      <c r="EC145" s="112"/>
      <c r="ED145" s="112"/>
      <c r="EE145" s="112"/>
      <c r="EF145" s="112"/>
      <c r="EG145" s="112"/>
      <c r="EH145" s="112"/>
      <c r="EI145" s="112"/>
      <c r="EJ145" s="112"/>
      <c r="EK145" s="112"/>
      <c r="EL145" s="112"/>
      <c r="EM145" s="112"/>
      <c r="EN145" s="112"/>
      <c r="EO145" s="112"/>
      <c r="EP145" s="112"/>
      <c r="EQ145" s="112"/>
      <c r="ER145" s="112"/>
      <c r="ES145" s="112"/>
      <c r="ET145" s="112"/>
      <c r="EU145" s="112"/>
      <c r="EV145" s="112"/>
      <c r="EW145" s="112"/>
      <c r="EX145" s="112"/>
      <c r="EY145" s="112"/>
      <c r="EZ145" s="112"/>
      <c r="FA145" s="112"/>
      <c r="FB145" s="112"/>
      <c r="FC145" s="112"/>
      <c r="FD145" s="112"/>
      <c r="FE145" s="112"/>
      <c r="FF145" s="112"/>
      <c r="FG145" s="112"/>
      <c r="FH145" s="112"/>
      <c r="FI145" s="112"/>
      <c r="FJ145" s="112"/>
      <c r="FK145" s="112"/>
      <c r="FL145" s="112"/>
      <c r="FM145" s="112"/>
      <c r="FN145" s="112"/>
      <c r="FO145" s="112"/>
      <c r="FP145" s="112"/>
      <c r="FQ145" s="112"/>
      <c r="FR145" s="112"/>
      <c r="FS145" s="112"/>
      <c r="FT145" s="112"/>
      <c r="FU145" s="112"/>
      <c r="FV145" s="112"/>
      <c r="FW145" s="112"/>
      <c r="FX145" s="112"/>
      <c r="FY145" s="112"/>
      <c r="FZ145" s="112"/>
      <c r="GA145" s="112"/>
      <c r="GB145" s="112"/>
      <c r="GC145" s="112"/>
      <c r="GD145" s="112"/>
      <c r="GE145" s="112"/>
      <c r="GF145" s="112"/>
      <c r="GG145" s="112"/>
      <c r="GH145" s="112"/>
      <c r="GI145" s="112"/>
      <c r="GJ145" s="112"/>
      <c r="GK145" s="112"/>
      <c r="GL145" s="112"/>
      <c r="GM145" s="112"/>
      <c r="GN145" s="112"/>
      <c r="GO145" s="112"/>
      <c r="GP145" s="112"/>
      <c r="GQ145" s="112"/>
      <c r="GR145" s="112"/>
      <c r="GS145" s="112"/>
      <c r="GT145" s="112"/>
      <c r="GU145" s="112"/>
      <c r="GV145" s="112"/>
      <c r="GW145" s="112"/>
      <c r="GX145" s="112"/>
      <c r="GY145" s="112"/>
      <c r="GZ145" s="112"/>
      <c r="HA145" s="112"/>
      <c r="HB145" s="112"/>
      <c r="HC145" s="112"/>
      <c r="HD145" s="112"/>
      <c r="HE145" s="112"/>
      <c r="HF145" s="112"/>
      <c r="HG145" s="112"/>
      <c r="HH145" s="112"/>
      <c r="HI145" s="112"/>
      <c r="HJ145" s="112"/>
      <c r="HK145" s="112"/>
      <c r="HL145" s="112"/>
      <c r="HM145" s="112"/>
      <c r="HN145" s="112"/>
      <c r="HO145" s="112"/>
      <c r="HP145" s="112"/>
      <c r="HQ145" s="112"/>
      <c r="HR145" s="112"/>
      <c r="HS145" s="112"/>
      <c r="HT145" s="112"/>
      <c r="HU145" s="112"/>
      <c r="HV145" s="112"/>
      <c r="HW145" s="112"/>
      <c r="HX145" s="112"/>
      <c r="HY145" s="112"/>
      <c r="HZ145" s="112"/>
      <c r="IA145" s="112"/>
      <c r="IB145" s="112"/>
      <c r="IC145" s="112"/>
      <c r="ID145" s="112"/>
      <c r="IE145" s="112"/>
      <c r="IF145" s="112"/>
      <c r="IG145" s="112"/>
      <c r="IH145" s="112"/>
      <c r="II145" s="112"/>
      <c r="IJ145" s="112"/>
      <c r="IK145" s="112"/>
      <c r="IL145" s="112"/>
      <c r="IM145" s="112"/>
      <c r="IN145" s="112"/>
      <c r="IO145" s="112"/>
      <c r="IP145" s="112"/>
      <c r="IQ145" s="112"/>
      <c r="IR145" s="112"/>
      <c r="IS145" s="112"/>
    </row>
    <row r="146" spans="1:253" ht="20.25" hidden="1">
      <c r="A146" s="140"/>
      <c r="B146" s="113"/>
      <c r="C146" s="122" t="s">
        <v>4</v>
      </c>
      <c r="D146" s="122" t="s">
        <v>4</v>
      </c>
      <c r="E146" s="122" t="s">
        <v>4</v>
      </c>
      <c r="F146" s="257"/>
      <c r="G146" s="137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17"/>
      <c r="T146" s="112"/>
      <c r="U146" s="7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2"/>
      <c r="BK146" s="112"/>
      <c r="BL146" s="112"/>
      <c r="BM146" s="112"/>
      <c r="BN146" s="112"/>
      <c r="BO146" s="112"/>
      <c r="BP146" s="112"/>
      <c r="BQ146" s="112"/>
      <c r="BR146" s="112"/>
      <c r="BS146" s="112"/>
      <c r="BT146" s="112"/>
      <c r="BU146" s="112"/>
      <c r="BV146" s="112"/>
      <c r="BW146" s="112"/>
      <c r="BX146" s="112"/>
      <c r="BY146" s="112"/>
      <c r="BZ146" s="112"/>
      <c r="CA146" s="112"/>
      <c r="CB146" s="112"/>
      <c r="CC146" s="112"/>
      <c r="CD146" s="112"/>
      <c r="CE146" s="112"/>
      <c r="CF146" s="112"/>
      <c r="CG146" s="112"/>
      <c r="CH146" s="112"/>
      <c r="CI146" s="112"/>
      <c r="CJ146" s="112"/>
      <c r="CK146" s="112"/>
      <c r="CL146" s="112"/>
      <c r="CM146" s="112"/>
      <c r="CN146" s="112"/>
      <c r="CO146" s="112"/>
      <c r="CP146" s="112"/>
      <c r="CQ146" s="112"/>
      <c r="CR146" s="112"/>
      <c r="CS146" s="112"/>
      <c r="CT146" s="112"/>
      <c r="CU146" s="112"/>
      <c r="CV146" s="112"/>
      <c r="CW146" s="112"/>
      <c r="CX146" s="112"/>
      <c r="CY146" s="112"/>
      <c r="CZ146" s="112"/>
      <c r="DA146" s="112"/>
      <c r="DB146" s="112"/>
      <c r="DC146" s="112"/>
      <c r="DD146" s="112"/>
      <c r="DE146" s="112"/>
      <c r="DF146" s="112"/>
      <c r="DG146" s="112"/>
      <c r="DH146" s="112"/>
      <c r="DI146" s="112"/>
      <c r="DJ146" s="112"/>
      <c r="DK146" s="112"/>
      <c r="DL146" s="112"/>
      <c r="DM146" s="112"/>
      <c r="DN146" s="112"/>
      <c r="DO146" s="112"/>
      <c r="DP146" s="112"/>
      <c r="DQ146" s="112"/>
      <c r="DR146" s="112"/>
      <c r="DS146" s="112"/>
      <c r="DT146" s="112"/>
      <c r="DU146" s="112"/>
      <c r="DV146" s="112"/>
      <c r="DW146" s="112"/>
      <c r="DX146" s="112"/>
      <c r="DY146" s="112"/>
      <c r="DZ146" s="112"/>
      <c r="EA146" s="112"/>
      <c r="EB146" s="112"/>
      <c r="EC146" s="112"/>
      <c r="ED146" s="112"/>
      <c r="EE146" s="112"/>
      <c r="EF146" s="112"/>
      <c r="EG146" s="112"/>
      <c r="EH146" s="112"/>
      <c r="EI146" s="112"/>
      <c r="EJ146" s="112"/>
      <c r="EK146" s="112"/>
      <c r="EL146" s="112"/>
      <c r="EM146" s="112"/>
      <c r="EN146" s="112"/>
      <c r="EO146" s="112"/>
      <c r="EP146" s="112"/>
      <c r="EQ146" s="112"/>
      <c r="ER146" s="112"/>
      <c r="ES146" s="112"/>
      <c r="ET146" s="112"/>
      <c r="EU146" s="112"/>
      <c r="EV146" s="112"/>
      <c r="EW146" s="112"/>
      <c r="EX146" s="112"/>
      <c r="EY146" s="112"/>
      <c r="EZ146" s="112"/>
      <c r="FA146" s="112"/>
      <c r="FB146" s="112"/>
      <c r="FC146" s="112"/>
      <c r="FD146" s="112"/>
      <c r="FE146" s="112"/>
      <c r="FF146" s="112"/>
      <c r="FG146" s="112"/>
      <c r="FH146" s="112"/>
      <c r="FI146" s="112"/>
      <c r="FJ146" s="112"/>
      <c r="FK146" s="112"/>
      <c r="FL146" s="112"/>
      <c r="FM146" s="112"/>
      <c r="FN146" s="112"/>
      <c r="FO146" s="112"/>
      <c r="FP146" s="112"/>
      <c r="FQ146" s="112"/>
      <c r="FR146" s="112"/>
      <c r="FS146" s="112"/>
      <c r="FT146" s="112"/>
      <c r="FU146" s="112"/>
      <c r="FV146" s="112"/>
      <c r="FW146" s="112"/>
      <c r="FX146" s="112"/>
      <c r="FY146" s="112"/>
      <c r="FZ146" s="112"/>
      <c r="GA146" s="112"/>
      <c r="GB146" s="112"/>
      <c r="GC146" s="112"/>
      <c r="GD146" s="112"/>
      <c r="GE146" s="112"/>
      <c r="GF146" s="112"/>
      <c r="GG146" s="112"/>
      <c r="GH146" s="112"/>
      <c r="GI146" s="112"/>
      <c r="GJ146" s="112"/>
      <c r="GK146" s="112"/>
      <c r="GL146" s="112"/>
      <c r="GM146" s="112"/>
      <c r="GN146" s="112"/>
      <c r="GO146" s="112"/>
      <c r="GP146" s="112"/>
      <c r="GQ146" s="112"/>
      <c r="GR146" s="112"/>
      <c r="GS146" s="112"/>
      <c r="GT146" s="112"/>
      <c r="GU146" s="112"/>
      <c r="GV146" s="112"/>
      <c r="GW146" s="112"/>
      <c r="GX146" s="112"/>
      <c r="GY146" s="112"/>
      <c r="GZ146" s="112"/>
      <c r="HA146" s="112"/>
      <c r="HB146" s="112"/>
      <c r="HC146" s="112"/>
      <c r="HD146" s="112"/>
      <c r="HE146" s="112"/>
      <c r="HF146" s="112"/>
      <c r="HG146" s="112"/>
      <c r="HH146" s="112"/>
      <c r="HI146" s="112"/>
      <c r="HJ146" s="112"/>
      <c r="HK146" s="112"/>
      <c r="HL146" s="112"/>
      <c r="HM146" s="112"/>
      <c r="HN146" s="112"/>
      <c r="HO146" s="112"/>
      <c r="HP146" s="112"/>
      <c r="HQ146" s="112"/>
      <c r="HR146" s="112"/>
      <c r="HS146" s="112"/>
      <c r="HT146" s="112"/>
      <c r="HU146" s="112"/>
      <c r="HV146" s="112"/>
      <c r="HW146" s="112"/>
      <c r="HX146" s="112"/>
      <c r="HY146" s="112"/>
      <c r="HZ146" s="112"/>
      <c r="IA146" s="112"/>
      <c r="IB146" s="112"/>
      <c r="IC146" s="112"/>
      <c r="ID146" s="112"/>
      <c r="IE146" s="112"/>
      <c r="IF146" s="112"/>
      <c r="IG146" s="112"/>
      <c r="IH146" s="112"/>
      <c r="II146" s="112"/>
      <c r="IJ146" s="112"/>
      <c r="IK146" s="112"/>
      <c r="IL146" s="112"/>
      <c r="IM146" s="112"/>
      <c r="IN146" s="112"/>
      <c r="IO146" s="112"/>
      <c r="IP146" s="112"/>
      <c r="IQ146" s="112"/>
      <c r="IR146" s="112"/>
      <c r="IS146" s="112"/>
    </row>
    <row r="147" spans="1:253" ht="20.25" hidden="1">
      <c r="A147" s="140" t="s">
        <v>2005</v>
      </c>
      <c r="B147" s="141"/>
      <c r="C147" s="122">
        <v>1.2</v>
      </c>
      <c r="D147" s="122">
        <v>0.5</v>
      </c>
      <c r="E147" s="122">
        <v>1.3</v>
      </c>
      <c r="F147" s="257">
        <v>106.78708</v>
      </c>
      <c r="G147" s="137">
        <v>115.13883</v>
      </c>
      <c r="H147" s="134">
        <v>104.84962</v>
      </c>
      <c r="I147" s="134">
        <v>104.2116</v>
      </c>
      <c r="J147" s="134">
        <v>95.243459999999999</v>
      </c>
      <c r="K147" s="134">
        <v>102.00614</v>
      </c>
      <c r="L147" s="134">
        <v>102.97060999999999</v>
      </c>
      <c r="M147" s="134">
        <v>103.04956</v>
      </c>
      <c r="N147" s="134">
        <v>97.246039999999994</v>
      </c>
      <c r="O147" s="134">
        <v>104.07975999999999</v>
      </c>
      <c r="P147" s="134">
        <v>106.13581000000001</v>
      </c>
      <c r="Q147" s="134">
        <v>109.10899000000001</v>
      </c>
      <c r="R147" s="134">
        <v>126.71744</v>
      </c>
      <c r="S147" s="117"/>
      <c r="T147" s="112"/>
      <c r="U147" s="7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2"/>
      <c r="AT147" s="112"/>
      <c r="AU147" s="112"/>
      <c r="AV147" s="112"/>
      <c r="AW147" s="112"/>
      <c r="AX147" s="112"/>
      <c r="AY147" s="112"/>
      <c r="AZ147" s="112"/>
      <c r="BA147" s="112"/>
      <c r="BB147" s="112"/>
      <c r="BC147" s="112"/>
      <c r="BD147" s="112"/>
      <c r="BE147" s="112"/>
      <c r="BF147" s="112"/>
      <c r="BG147" s="112"/>
      <c r="BH147" s="112"/>
      <c r="BI147" s="112"/>
      <c r="BJ147" s="112"/>
      <c r="BK147" s="112"/>
      <c r="BL147" s="112"/>
      <c r="BM147" s="112"/>
      <c r="BN147" s="112"/>
      <c r="BO147" s="112"/>
      <c r="BP147" s="112"/>
      <c r="BQ147" s="112"/>
      <c r="BR147" s="112"/>
      <c r="BS147" s="112"/>
      <c r="BT147" s="112"/>
      <c r="BU147" s="112"/>
      <c r="BV147" s="112"/>
      <c r="BW147" s="112"/>
      <c r="BX147" s="112"/>
      <c r="BY147" s="112"/>
      <c r="BZ147" s="112"/>
      <c r="CA147" s="112"/>
      <c r="CB147" s="112"/>
      <c r="CC147" s="112"/>
      <c r="CD147" s="112"/>
      <c r="CE147" s="112"/>
      <c r="CF147" s="112"/>
      <c r="CG147" s="112"/>
      <c r="CH147" s="112"/>
      <c r="CI147" s="112"/>
      <c r="CJ147" s="112"/>
      <c r="CK147" s="112"/>
      <c r="CL147" s="112"/>
      <c r="CM147" s="112"/>
      <c r="CN147" s="112"/>
      <c r="CO147" s="112"/>
      <c r="CP147" s="112"/>
      <c r="CQ147" s="112"/>
      <c r="CR147" s="112"/>
      <c r="CS147" s="112"/>
      <c r="CT147" s="112"/>
      <c r="CU147" s="112"/>
      <c r="CV147" s="112"/>
      <c r="CW147" s="112"/>
      <c r="CX147" s="112"/>
      <c r="CY147" s="112"/>
      <c r="CZ147" s="112"/>
      <c r="DA147" s="112"/>
      <c r="DB147" s="112"/>
      <c r="DC147" s="112"/>
      <c r="DD147" s="112"/>
      <c r="DE147" s="112"/>
      <c r="DF147" s="112"/>
      <c r="DG147" s="112"/>
      <c r="DH147" s="112"/>
      <c r="DI147" s="112"/>
      <c r="DJ147" s="112"/>
      <c r="DK147" s="112"/>
      <c r="DL147" s="112"/>
      <c r="DM147" s="112"/>
      <c r="DN147" s="112"/>
      <c r="DO147" s="112"/>
      <c r="DP147" s="112"/>
      <c r="DQ147" s="112"/>
      <c r="DR147" s="112"/>
      <c r="DS147" s="112"/>
      <c r="DT147" s="112"/>
      <c r="DU147" s="112"/>
      <c r="DV147" s="112"/>
      <c r="DW147" s="112"/>
      <c r="DX147" s="112"/>
      <c r="DY147" s="112"/>
      <c r="DZ147" s="112"/>
      <c r="EA147" s="112"/>
      <c r="EB147" s="112"/>
      <c r="EC147" s="112"/>
      <c r="ED147" s="112"/>
      <c r="EE147" s="112"/>
      <c r="EF147" s="112"/>
      <c r="EG147" s="112"/>
      <c r="EH147" s="112"/>
      <c r="EI147" s="112"/>
      <c r="EJ147" s="112"/>
      <c r="EK147" s="112"/>
      <c r="EL147" s="112"/>
      <c r="EM147" s="112"/>
      <c r="EN147" s="112"/>
      <c r="EO147" s="112"/>
      <c r="EP147" s="112"/>
      <c r="EQ147" s="112"/>
      <c r="ER147" s="112"/>
      <c r="ES147" s="112"/>
      <c r="ET147" s="112"/>
      <c r="EU147" s="112"/>
      <c r="EV147" s="112"/>
      <c r="EW147" s="112"/>
      <c r="EX147" s="112"/>
      <c r="EY147" s="112"/>
      <c r="EZ147" s="112"/>
      <c r="FA147" s="112"/>
      <c r="FB147" s="112"/>
      <c r="FC147" s="112"/>
      <c r="FD147" s="112"/>
      <c r="FE147" s="112"/>
      <c r="FF147" s="112"/>
      <c r="FG147" s="112"/>
      <c r="FH147" s="112"/>
      <c r="FI147" s="112"/>
      <c r="FJ147" s="112"/>
      <c r="FK147" s="112"/>
      <c r="FL147" s="112"/>
      <c r="FM147" s="112"/>
      <c r="FN147" s="112"/>
      <c r="FO147" s="112"/>
      <c r="FP147" s="112"/>
      <c r="FQ147" s="112"/>
      <c r="FR147" s="112"/>
      <c r="FS147" s="112"/>
      <c r="FT147" s="112"/>
      <c r="FU147" s="112"/>
      <c r="FV147" s="112"/>
      <c r="FW147" s="112"/>
      <c r="FX147" s="112"/>
      <c r="FY147" s="112"/>
      <c r="FZ147" s="112"/>
      <c r="GA147" s="112"/>
      <c r="GB147" s="112"/>
      <c r="GC147" s="112"/>
      <c r="GD147" s="112"/>
      <c r="GE147" s="112"/>
      <c r="GF147" s="112"/>
      <c r="GG147" s="112"/>
      <c r="GH147" s="112"/>
      <c r="GI147" s="112"/>
      <c r="GJ147" s="112"/>
      <c r="GK147" s="112"/>
      <c r="GL147" s="112"/>
      <c r="GM147" s="112"/>
      <c r="GN147" s="112"/>
      <c r="GO147" s="112"/>
      <c r="GP147" s="112"/>
      <c r="GQ147" s="112"/>
      <c r="GR147" s="112"/>
      <c r="GS147" s="112"/>
      <c r="GT147" s="112"/>
      <c r="GU147" s="112"/>
      <c r="GV147" s="112"/>
      <c r="GW147" s="112"/>
      <c r="GX147" s="112"/>
      <c r="GY147" s="112"/>
      <c r="GZ147" s="112"/>
      <c r="HA147" s="112"/>
      <c r="HB147" s="112"/>
      <c r="HC147" s="112"/>
      <c r="HD147" s="112"/>
      <c r="HE147" s="112"/>
      <c r="HF147" s="112"/>
      <c r="HG147" s="112"/>
      <c r="HH147" s="112"/>
      <c r="HI147" s="112"/>
      <c r="HJ147" s="112"/>
      <c r="HK147" s="112"/>
      <c r="HL147" s="112"/>
      <c r="HM147" s="112"/>
      <c r="HN147" s="112"/>
      <c r="HO147" s="112"/>
      <c r="HP147" s="112"/>
      <c r="HQ147" s="112"/>
      <c r="HR147" s="112"/>
      <c r="HS147" s="112"/>
      <c r="HT147" s="112"/>
      <c r="HU147" s="112"/>
      <c r="HV147" s="112"/>
      <c r="HW147" s="112"/>
      <c r="HX147" s="112"/>
      <c r="HY147" s="112"/>
      <c r="HZ147" s="112"/>
      <c r="IA147" s="112"/>
      <c r="IB147" s="112"/>
      <c r="IC147" s="112"/>
      <c r="ID147" s="112"/>
      <c r="IE147" s="112"/>
      <c r="IF147" s="112"/>
      <c r="IG147" s="112"/>
      <c r="IH147" s="112"/>
      <c r="II147" s="112"/>
      <c r="IJ147" s="112"/>
      <c r="IK147" s="112"/>
      <c r="IL147" s="112"/>
      <c r="IM147" s="112"/>
      <c r="IN147" s="112"/>
      <c r="IO147" s="112"/>
      <c r="IP147" s="112"/>
      <c r="IQ147" s="112"/>
      <c r="IR147" s="112"/>
      <c r="IS147" s="112"/>
    </row>
    <row r="148" spans="1:253" ht="20.25" hidden="1">
      <c r="A148" s="140"/>
      <c r="B148" s="113"/>
      <c r="C148" s="122" t="s">
        <v>4</v>
      </c>
      <c r="D148" s="122" t="s">
        <v>4</v>
      </c>
      <c r="E148" s="122" t="s">
        <v>4</v>
      </c>
      <c r="F148" s="257"/>
      <c r="G148" s="137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17"/>
      <c r="T148" s="112"/>
      <c r="U148" s="7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2"/>
      <c r="BD148" s="112"/>
      <c r="BE148" s="112"/>
      <c r="BF148" s="112"/>
      <c r="BG148" s="112"/>
      <c r="BH148" s="112"/>
      <c r="BI148" s="112"/>
      <c r="BJ148" s="112"/>
      <c r="BK148" s="112"/>
      <c r="BL148" s="112"/>
      <c r="BM148" s="112"/>
      <c r="BN148" s="112"/>
      <c r="BO148" s="112"/>
      <c r="BP148" s="112"/>
      <c r="BQ148" s="112"/>
      <c r="BR148" s="112"/>
      <c r="BS148" s="112"/>
      <c r="BT148" s="112"/>
      <c r="BU148" s="112"/>
      <c r="BV148" s="112"/>
      <c r="BW148" s="112"/>
      <c r="BX148" s="112"/>
      <c r="BY148" s="112"/>
      <c r="BZ148" s="112"/>
      <c r="CA148" s="112"/>
      <c r="CB148" s="112"/>
      <c r="CC148" s="112"/>
      <c r="CD148" s="112"/>
      <c r="CE148" s="112"/>
      <c r="CF148" s="112"/>
      <c r="CG148" s="112"/>
      <c r="CH148" s="112"/>
      <c r="CI148" s="112"/>
      <c r="CJ148" s="112"/>
      <c r="CK148" s="112"/>
      <c r="CL148" s="112"/>
      <c r="CM148" s="112"/>
      <c r="CN148" s="112"/>
      <c r="CO148" s="112"/>
      <c r="CP148" s="112"/>
      <c r="CQ148" s="112"/>
      <c r="CR148" s="112"/>
      <c r="CS148" s="112"/>
      <c r="CT148" s="112"/>
      <c r="CU148" s="112"/>
      <c r="CV148" s="112"/>
      <c r="CW148" s="112"/>
      <c r="CX148" s="112"/>
      <c r="CY148" s="112"/>
      <c r="CZ148" s="112"/>
      <c r="DA148" s="112"/>
      <c r="DB148" s="112"/>
      <c r="DC148" s="112"/>
      <c r="DD148" s="112"/>
      <c r="DE148" s="112"/>
      <c r="DF148" s="112"/>
      <c r="DG148" s="112"/>
      <c r="DH148" s="112"/>
      <c r="DI148" s="112"/>
      <c r="DJ148" s="112"/>
      <c r="DK148" s="112"/>
      <c r="DL148" s="112"/>
      <c r="DM148" s="112"/>
      <c r="DN148" s="112"/>
      <c r="DO148" s="112"/>
      <c r="DP148" s="112"/>
      <c r="DQ148" s="112"/>
      <c r="DR148" s="112"/>
      <c r="DS148" s="112"/>
      <c r="DT148" s="112"/>
      <c r="DU148" s="112"/>
      <c r="DV148" s="112"/>
      <c r="DW148" s="112"/>
      <c r="DX148" s="112"/>
      <c r="DY148" s="112"/>
      <c r="DZ148" s="112"/>
      <c r="EA148" s="112"/>
      <c r="EB148" s="112"/>
      <c r="EC148" s="112"/>
      <c r="ED148" s="112"/>
      <c r="EE148" s="112"/>
      <c r="EF148" s="112"/>
      <c r="EG148" s="112"/>
      <c r="EH148" s="112"/>
      <c r="EI148" s="112"/>
      <c r="EJ148" s="112"/>
      <c r="EK148" s="112"/>
      <c r="EL148" s="112"/>
      <c r="EM148" s="112"/>
      <c r="EN148" s="112"/>
      <c r="EO148" s="112"/>
      <c r="EP148" s="112"/>
      <c r="EQ148" s="112"/>
      <c r="ER148" s="112"/>
      <c r="ES148" s="112"/>
      <c r="ET148" s="112"/>
      <c r="EU148" s="112"/>
      <c r="EV148" s="112"/>
      <c r="EW148" s="112"/>
      <c r="EX148" s="112"/>
      <c r="EY148" s="112"/>
      <c r="EZ148" s="112"/>
      <c r="FA148" s="112"/>
      <c r="FB148" s="112"/>
      <c r="FC148" s="112"/>
      <c r="FD148" s="112"/>
      <c r="FE148" s="112"/>
      <c r="FF148" s="112"/>
      <c r="FG148" s="112"/>
      <c r="FH148" s="112"/>
      <c r="FI148" s="112"/>
      <c r="FJ148" s="112"/>
      <c r="FK148" s="112"/>
      <c r="FL148" s="112"/>
      <c r="FM148" s="112"/>
      <c r="FN148" s="112"/>
      <c r="FO148" s="112"/>
      <c r="FP148" s="112"/>
      <c r="FQ148" s="112"/>
      <c r="FR148" s="112"/>
      <c r="FS148" s="112"/>
      <c r="FT148" s="112"/>
      <c r="FU148" s="112"/>
      <c r="FV148" s="112"/>
      <c r="FW148" s="112"/>
      <c r="FX148" s="112"/>
      <c r="FY148" s="112"/>
      <c r="FZ148" s="112"/>
      <c r="GA148" s="112"/>
      <c r="GB148" s="112"/>
      <c r="GC148" s="112"/>
      <c r="GD148" s="112"/>
      <c r="GE148" s="112"/>
      <c r="GF148" s="112"/>
      <c r="GG148" s="112"/>
      <c r="GH148" s="112"/>
      <c r="GI148" s="112"/>
      <c r="GJ148" s="112"/>
      <c r="GK148" s="112"/>
      <c r="GL148" s="112"/>
      <c r="GM148" s="112"/>
      <c r="GN148" s="112"/>
      <c r="GO148" s="112"/>
      <c r="GP148" s="112"/>
      <c r="GQ148" s="112"/>
      <c r="GR148" s="112"/>
      <c r="GS148" s="112"/>
      <c r="GT148" s="112"/>
      <c r="GU148" s="112"/>
      <c r="GV148" s="112"/>
      <c r="GW148" s="112"/>
      <c r="GX148" s="112"/>
      <c r="GY148" s="112"/>
      <c r="GZ148" s="112"/>
      <c r="HA148" s="112"/>
      <c r="HB148" s="112"/>
      <c r="HC148" s="112"/>
      <c r="HD148" s="112"/>
      <c r="HE148" s="112"/>
      <c r="HF148" s="112"/>
      <c r="HG148" s="112"/>
      <c r="HH148" s="112"/>
      <c r="HI148" s="112"/>
      <c r="HJ148" s="112"/>
      <c r="HK148" s="112"/>
      <c r="HL148" s="112"/>
      <c r="HM148" s="112"/>
      <c r="HN148" s="112"/>
      <c r="HO148" s="112"/>
      <c r="HP148" s="112"/>
      <c r="HQ148" s="112"/>
      <c r="HR148" s="112"/>
      <c r="HS148" s="112"/>
      <c r="HT148" s="112"/>
      <c r="HU148" s="112"/>
      <c r="HV148" s="112"/>
      <c r="HW148" s="112"/>
      <c r="HX148" s="112"/>
      <c r="HY148" s="112"/>
      <c r="HZ148" s="112"/>
      <c r="IA148" s="112"/>
      <c r="IB148" s="112"/>
      <c r="IC148" s="112"/>
      <c r="ID148" s="112"/>
      <c r="IE148" s="112"/>
      <c r="IF148" s="112"/>
      <c r="IG148" s="112"/>
      <c r="IH148" s="112"/>
      <c r="II148" s="112"/>
      <c r="IJ148" s="112"/>
      <c r="IK148" s="112"/>
      <c r="IL148" s="112"/>
      <c r="IM148" s="112"/>
      <c r="IN148" s="112"/>
      <c r="IO148" s="112"/>
      <c r="IP148" s="112"/>
      <c r="IQ148" s="112"/>
      <c r="IR148" s="112"/>
      <c r="IS148" s="112"/>
    </row>
    <row r="149" spans="1:253" ht="20.25" hidden="1">
      <c r="A149" s="140" t="s">
        <v>2006</v>
      </c>
      <c r="B149" s="141"/>
      <c r="C149" s="122">
        <v>0.4</v>
      </c>
      <c r="D149" s="122">
        <v>0.1</v>
      </c>
      <c r="E149" s="122">
        <v>1</v>
      </c>
      <c r="F149" s="257">
        <v>106.89498</v>
      </c>
      <c r="G149" s="137">
        <v>115.04816</v>
      </c>
      <c r="H149" s="134">
        <v>105.00358</v>
      </c>
      <c r="I149" s="134">
        <v>105.47162</v>
      </c>
      <c r="J149" s="134">
        <v>95.243459999999999</v>
      </c>
      <c r="K149" s="134">
        <v>101.95162000000001</v>
      </c>
      <c r="L149" s="134">
        <v>102.97060999999999</v>
      </c>
      <c r="M149" s="134">
        <v>102.25248000000001</v>
      </c>
      <c r="N149" s="134">
        <v>96.894159999999999</v>
      </c>
      <c r="O149" s="134">
        <v>107.32986</v>
      </c>
      <c r="P149" s="134">
        <v>106.13581000000001</v>
      </c>
      <c r="Q149" s="134">
        <v>109.63875</v>
      </c>
      <c r="R149" s="134">
        <v>126.49307</v>
      </c>
      <c r="S149" s="117"/>
      <c r="T149" s="112"/>
      <c r="U149" s="7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2"/>
      <c r="AT149" s="112"/>
      <c r="AU149" s="112"/>
      <c r="AV149" s="112"/>
      <c r="AW149" s="112"/>
      <c r="AX149" s="112"/>
      <c r="AY149" s="112"/>
      <c r="AZ149" s="112"/>
      <c r="BA149" s="112"/>
      <c r="BB149" s="112"/>
      <c r="BC149" s="112"/>
      <c r="BD149" s="112"/>
      <c r="BE149" s="112"/>
      <c r="BF149" s="112"/>
      <c r="BG149" s="112"/>
      <c r="BH149" s="112"/>
      <c r="BI149" s="112"/>
      <c r="BJ149" s="112"/>
      <c r="BK149" s="112"/>
      <c r="BL149" s="112"/>
      <c r="BM149" s="112"/>
      <c r="BN149" s="112"/>
      <c r="BO149" s="112"/>
      <c r="BP149" s="112"/>
      <c r="BQ149" s="112"/>
      <c r="BR149" s="112"/>
      <c r="BS149" s="112"/>
      <c r="BT149" s="112"/>
      <c r="BU149" s="112"/>
      <c r="BV149" s="112"/>
      <c r="BW149" s="112"/>
      <c r="BX149" s="112"/>
      <c r="BY149" s="112"/>
      <c r="BZ149" s="112"/>
      <c r="CA149" s="112"/>
      <c r="CB149" s="112"/>
      <c r="CC149" s="112"/>
      <c r="CD149" s="112"/>
      <c r="CE149" s="112"/>
      <c r="CF149" s="112"/>
      <c r="CG149" s="112"/>
      <c r="CH149" s="112"/>
      <c r="CI149" s="112"/>
      <c r="CJ149" s="112"/>
      <c r="CK149" s="112"/>
      <c r="CL149" s="112"/>
      <c r="CM149" s="112"/>
      <c r="CN149" s="112"/>
      <c r="CO149" s="112"/>
      <c r="CP149" s="112"/>
      <c r="CQ149" s="112"/>
      <c r="CR149" s="112"/>
      <c r="CS149" s="112"/>
      <c r="CT149" s="112"/>
      <c r="CU149" s="112"/>
      <c r="CV149" s="112"/>
      <c r="CW149" s="112"/>
      <c r="CX149" s="112"/>
      <c r="CY149" s="112"/>
      <c r="CZ149" s="112"/>
      <c r="DA149" s="112"/>
      <c r="DB149" s="112"/>
      <c r="DC149" s="112"/>
      <c r="DD149" s="112"/>
      <c r="DE149" s="112"/>
      <c r="DF149" s="112"/>
      <c r="DG149" s="112"/>
      <c r="DH149" s="112"/>
      <c r="DI149" s="112"/>
      <c r="DJ149" s="112"/>
      <c r="DK149" s="112"/>
      <c r="DL149" s="112"/>
      <c r="DM149" s="112"/>
      <c r="DN149" s="112"/>
      <c r="DO149" s="112"/>
      <c r="DP149" s="112"/>
      <c r="DQ149" s="112"/>
      <c r="DR149" s="112"/>
      <c r="DS149" s="112"/>
      <c r="DT149" s="112"/>
      <c r="DU149" s="112"/>
      <c r="DV149" s="112"/>
      <c r="DW149" s="112"/>
      <c r="DX149" s="112"/>
      <c r="DY149" s="112"/>
      <c r="DZ149" s="112"/>
      <c r="EA149" s="112"/>
      <c r="EB149" s="112"/>
      <c r="EC149" s="112"/>
      <c r="ED149" s="112"/>
      <c r="EE149" s="112"/>
      <c r="EF149" s="112"/>
      <c r="EG149" s="112"/>
      <c r="EH149" s="112"/>
      <c r="EI149" s="112"/>
      <c r="EJ149" s="112"/>
      <c r="EK149" s="112"/>
      <c r="EL149" s="112"/>
      <c r="EM149" s="112"/>
      <c r="EN149" s="112"/>
      <c r="EO149" s="112"/>
      <c r="EP149" s="112"/>
      <c r="EQ149" s="112"/>
      <c r="ER149" s="112"/>
      <c r="ES149" s="112"/>
      <c r="ET149" s="112"/>
      <c r="EU149" s="112"/>
      <c r="EV149" s="112"/>
      <c r="EW149" s="112"/>
      <c r="EX149" s="112"/>
      <c r="EY149" s="112"/>
      <c r="EZ149" s="112"/>
      <c r="FA149" s="112"/>
      <c r="FB149" s="112"/>
      <c r="FC149" s="112"/>
      <c r="FD149" s="112"/>
      <c r="FE149" s="112"/>
      <c r="FF149" s="112"/>
      <c r="FG149" s="112"/>
      <c r="FH149" s="112"/>
      <c r="FI149" s="112"/>
      <c r="FJ149" s="112"/>
      <c r="FK149" s="112"/>
      <c r="FL149" s="112"/>
      <c r="FM149" s="112"/>
      <c r="FN149" s="112"/>
      <c r="FO149" s="112"/>
      <c r="FP149" s="112"/>
      <c r="FQ149" s="112"/>
      <c r="FR149" s="112"/>
      <c r="FS149" s="112"/>
      <c r="FT149" s="112"/>
      <c r="FU149" s="112"/>
      <c r="FV149" s="112"/>
      <c r="FW149" s="112"/>
      <c r="FX149" s="112"/>
      <c r="FY149" s="112"/>
      <c r="FZ149" s="112"/>
      <c r="GA149" s="112"/>
      <c r="GB149" s="112"/>
      <c r="GC149" s="112"/>
      <c r="GD149" s="112"/>
      <c r="GE149" s="112"/>
      <c r="GF149" s="112"/>
      <c r="GG149" s="112"/>
      <c r="GH149" s="112"/>
      <c r="GI149" s="112"/>
      <c r="GJ149" s="112"/>
      <c r="GK149" s="112"/>
      <c r="GL149" s="112"/>
      <c r="GM149" s="112"/>
      <c r="GN149" s="112"/>
      <c r="GO149" s="112"/>
      <c r="GP149" s="112"/>
      <c r="GQ149" s="112"/>
      <c r="GR149" s="112"/>
      <c r="GS149" s="112"/>
      <c r="GT149" s="112"/>
      <c r="GU149" s="112"/>
      <c r="GV149" s="112"/>
      <c r="GW149" s="112"/>
      <c r="GX149" s="112"/>
      <c r="GY149" s="112"/>
      <c r="GZ149" s="112"/>
      <c r="HA149" s="112"/>
      <c r="HB149" s="112"/>
      <c r="HC149" s="112"/>
      <c r="HD149" s="112"/>
      <c r="HE149" s="112"/>
      <c r="HF149" s="112"/>
      <c r="HG149" s="112"/>
      <c r="HH149" s="112"/>
      <c r="HI149" s="112"/>
      <c r="HJ149" s="112"/>
      <c r="HK149" s="112"/>
      <c r="HL149" s="112"/>
      <c r="HM149" s="112"/>
      <c r="HN149" s="112"/>
      <c r="HO149" s="112"/>
      <c r="HP149" s="112"/>
      <c r="HQ149" s="112"/>
      <c r="HR149" s="112"/>
      <c r="HS149" s="112"/>
      <c r="HT149" s="112"/>
      <c r="HU149" s="112"/>
      <c r="HV149" s="112"/>
      <c r="HW149" s="112"/>
      <c r="HX149" s="112"/>
      <c r="HY149" s="112"/>
      <c r="HZ149" s="112"/>
      <c r="IA149" s="112"/>
      <c r="IB149" s="112"/>
      <c r="IC149" s="112"/>
      <c r="ID149" s="112"/>
      <c r="IE149" s="112"/>
      <c r="IF149" s="112"/>
      <c r="IG149" s="112"/>
      <c r="IH149" s="112"/>
      <c r="II149" s="112"/>
      <c r="IJ149" s="112"/>
      <c r="IK149" s="112"/>
      <c r="IL149" s="112"/>
      <c r="IM149" s="112"/>
      <c r="IN149" s="112"/>
      <c r="IO149" s="112"/>
      <c r="IP149" s="112"/>
      <c r="IQ149" s="112"/>
      <c r="IR149" s="112"/>
      <c r="IS149" s="112"/>
    </row>
    <row r="150" spans="1:253" ht="20.25" hidden="1">
      <c r="A150" s="140"/>
      <c r="B150" s="141"/>
      <c r="C150" s="122" t="s">
        <v>4</v>
      </c>
      <c r="D150" s="122" t="s">
        <v>4</v>
      </c>
      <c r="E150" s="122" t="s">
        <v>4</v>
      </c>
      <c r="F150" s="257"/>
      <c r="G150" s="137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17"/>
      <c r="T150" s="112"/>
      <c r="U150" s="7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112"/>
      <c r="BC150" s="112"/>
      <c r="BD150" s="112"/>
      <c r="BE150" s="112"/>
      <c r="BF150" s="112"/>
      <c r="BG150" s="112"/>
      <c r="BH150" s="112"/>
      <c r="BI150" s="112"/>
      <c r="BJ150" s="112"/>
      <c r="BK150" s="112"/>
      <c r="BL150" s="112"/>
      <c r="BM150" s="112"/>
      <c r="BN150" s="112"/>
      <c r="BO150" s="112"/>
      <c r="BP150" s="112"/>
      <c r="BQ150" s="112"/>
      <c r="BR150" s="112"/>
      <c r="BS150" s="112"/>
      <c r="BT150" s="112"/>
      <c r="BU150" s="112"/>
      <c r="BV150" s="112"/>
      <c r="BW150" s="112"/>
      <c r="BX150" s="112"/>
      <c r="BY150" s="112"/>
      <c r="BZ150" s="112"/>
      <c r="CA150" s="112"/>
      <c r="CB150" s="112"/>
      <c r="CC150" s="112"/>
      <c r="CD150" s="112"/>
      <c r="CE150" s="112"/>
      <c r="CF150" s="112"/>
      <c r="CG150" s="112"/>
      <c r="CH150" s="112"/>
      <c r="CI150" s="112"/>
      <c r="CJ150" s="112"/>
      <c r="CK150" s="112"/>
      <c r="CL150" s="112"/>
      <c r="CM150" s="112"/>
      <c r="CN150" s="112"/>
      <c r="CO150" s="112"/>
      <c r="CP150" s="112"/>
      <c r="CQ150" s="112"/>
      <c r="CR150" s="112"/>
      <c r="CS150" s="112"/>
      <c r="CT150" s="112"/>
      <c r="CU150" s="112"/>
      <c r="CV150" s="112"/>
      <c r="CW150" s="112"/>
      <c r="CX150" s="112"/>
      <c r="CY150" s="112"/>
      <c r="CZ150" s="112"/>
      <c r="DA150" s="112"/>
      <c r="DB150" s="112"/>
      <c r="DC150" s="112"/>
      <c r="DD150" s="112"/>
      <c r="DE150" s="112"/>
      <c r="DF150" s="112"/>
      <c r="DG150" s="112"/>
      <c r="DH150" s="112"/>
      <c r="DI150" s="112"/>
      <c r="DJ150" s="112"/>
      <c r="DK150" s="112"/>
      <c r="DL150" s="112"/>
      <c r="DM150" s="112"/>
      <c r="DN150" s="112"/>
      <c r="DO150" s="112"/>
      <c r="DP150" s="112"/>
      <c r="DQ150" s="112"/>
      <c r="DR150" s="112"/>
      <c r="DS150" s="112"/>
      <c r="DT150" s="112"/>
      <c r="DU150" s="112"/>
      <c r="DV150" s="112"/>
      <c r="DW150" s="112"/>
      <c r="DX150" s="112"/>
      <c r="DY150" s="112"/>
      <c r="DZ150" s="112"/>
      <c r="EA150" s="112"/>
      <c r="EB150" s="112"/>
      <c r="EC150" s="112"/>
      <c r="ED150" s="112"/>
      <c r="EE150" s="112"/>
      <c r="EF150" s="112"/>
      <c r="EG150" s="112"/>
      <c r="EH150" s="112"/>
      <c r="EI150" s="112"/>
      <c r="EJ150" s="112"/>
      <c r="EK150" s="112"/>
      <c r="EL150" s="112"/>
      <c r="EM150" s="112"/>
      <c r="EN150" s="112"/>
      <c r="EO150" s="112"/>
      <c r="EP150" s="112"/>
      <c r="EQ150" s="112"/>
      <c r="ER150" s="112"/>
      <c r="ES150" s="112"/>
      <c r="ET150" s="112"/>
      <c r="EU150" s="112"/>
      <c r="EV150" s="112"/>
      <c r="EW150" s="112"/>
      <c r="EX150" s="112"/>
      <c r="EY150" s="112"/>
      <c r="EZ150" s="112"/>
      <c r="FA150" s="112"/>
      <c r="FB150" s="112"/>
      <c r="FC150" s="112"/>
      <c r="FD150" s="112"/>
      <c r="FE150" s="112"/>
      <c r="FF150" s="112"/>
      <c r="FG150" s="112"/>
      <c r="FH150" s="112"/>
      <c r="FI150" s="112"/>
      <c r="FJ150" s="112"/>
      <c r="FK150" s="112"/>
      <c r="FL150" s="112"/>
      <c r="FM150" s="112"/>
      <c r="FN150" s="112"/>
      <c r="FO150" s="112"/>
      <c r="FP150" s="112"/>
      <c r="FQ150" s="112"/>
      <c r="FR150" s="112"/>
      <c r="FS150" s="112"/>
      <c r="FT150" s="112"/>
      <c r="FU150" s="112"/>
      <c r="FV150" s="112"/>
      <c r="FW150" s="112"/>
      <c r="FX150" s="112"/>
      <c r="FY150" s="112"/>
      <c r="FZ150" s="112"/>
      <c r="GA150" s="112"/>
      <c r="GB150" s="112"/>
      <c r="GC150" s="112"/>
      <c r="GD150" s="112"/>
      <c r="GE150" s="112"/>
      <c r="GF150" s="112"/>
      <c r="GG150" s="112"/>
      <c r="GH150" s="112"/>
      <c r="GI150" s="112"/>
      <c r="GJ150" s="112"/>
      <c r="GK150" s="112"/>
      <c r="GL150" s="112"/>
      <c r="GM150" s="112"/>
      <c r="GN150" s="112"/>
      <c r="GO150" s="112"/>
      <c r="GP150" s="112"/>
      <c r="GQ150" s="112"/>
      <c r="GR150" s="112"/>
      <c r="GS150" s="112"/>
      <c r="GT150" s="112"/>
      <c r="GU150" s="112"/>
      <c r="GV150" s="112"/>
      <c r="GW150" s="112"/>
      <c r="GX150" s="112"/>
      <c r="GY150" s="112"/>
      <c r="GZ150" s="112"/>
      <c r="HA150" s="112"/>
      <c r="HB150" s="112"/>
      <c r="HC150" s="112"/>
      <c r="HD150" s="112"/>
      <c r="HE150" s="112"/>
      <c r="HF150" s="112"/>
      <c r="HG150" s="112"/>
      <c r="HH150" s="112"/>
      <c r="HI150" s="112"/>
      <c r="HJ150" s="112"/>
      <c r="HK150" s="112"/>
      <c r="HL150" s="112"/>
      <c r="HM150" s="112"/>
      <c r="HN150" s="112"/>
      <c r="HO150" s="112"/>
      <c r="HP150" s="112"/>
      <c r="HQ150" s="112"/>
      <c r="HR150" s="112"/>
      <c r="HS150" s="112"/>
      <c r="HT150" s="112"/>
      <c r="HU150" s="112"/>
      <c r="HV150" s="112"/>
      <c r="HW150" s="112"/>
      <c r="HX150" s="112"/>
      <c r="HY150" s="112"/>
      <c r="HZ150" s="112"/>
      <c r="IA150" s="112"/>
      <c r="IB150" s="112"/>
      <c r="IC150" s="112"/>
      <c r="ID150" s="112"/>
      <c r="IE150" s="112"/>
      <c r="IF150" s="112"/>
      <c r="IG150" s="112"/>
      <c r="IH150" s="112"/>
      <c r="II150" s="112"/>
      <c r="IJ150" s="112"/>
      <c r="IK150" s="112"/>
      <c r="IL150" s="112"/>
      <c r="IM150" s="112"/>
      <c r="IN150" s="112"/>
      <c r="IO150" s="112"/>
      <c r="IP150" s="112"/>
      <c r="IQ150" s="112"/>
      <c r="IR150" s="112"/>
      <c r="IS150" s="112"/>
    </row>
    <row r="151" spans="1:253" ht="20.25" hidden="1">
      <c r="A151" s="140" t="s">
        <v>2007</v>
      </c>
      <c r="B151" s="141"/>
      <c r="C151" s="122">
        <v>0.2</v>
      </c>
      <c r="D151" s="122">
        <v>-0.5</v>
      </c>
      <c r="E151" s="122">
        <v>0.8</v>
      </c>
      <c r="F151" s="257">
        <v>106.37934</v>
      </c>
      <c r="G151" s="137">
        <v>114.29362</v>
      </c>
      <c r="H151" s="134">
        <v>104.54336000000001</v>
      </c>
      <c r="I151" s="134">
        <v>93.502809999999997</v>
      </c>
      <c r="J151" s="134">
        <v>95.243459999999999</v>
      </c>
      <c r="K151" s="134">
        <v>100.87697</v>
      </c>
      <c r="L151" s="134">
        <v>103.05784</v>
      </c>
      <c r="M151" s="134">
        <v>103.96042</v>
      </c>
      <c r="N151" s="134">
        <v>96.781499999999994</v>
      </c>
      <c r="O151" s="134">
        <v>106.69043000000001</v>
      </c>
      <c r="P151" s="134">
        <v>106.13581000000001</v>
      </c>
      <c r="Q151" s="134">
        <v>109.52656</v>
      </c>
      <c r="R151" s="134">
        <v>125.31505</v>
      </c>
      <c r="S151" s="117"/>
      <c r="T151" s="112"/>
      <c r="U151" s="7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  <c r="BF151" s="112"/>
      <c r="BG151" s="112"/>
      <c r="BH151" s="112"/>
      <c r="BI151" s="112"/>
      <c r="BJ151" s="112"/>
      <c r="BK151" s="112"/>
      <c r="BL151" s="112"/>
      <c r="BM151" s="112"/>
      <c r="BN151" s="112"/>
      <c r="BO151" s="112"/>
      <c r="BP151" s="112"/>
      <c r="BQ151" s="112"/>
      <c r="BR151" s="112"/>
      <c r="BS151" s="112"/>
      <c r="BT151" s="112"/>
      <c r="BU151" s="112"/>
      <c r="BV151" s="112"/>
      <c r="BW151" s="112"/>
      <c r="BX151" s="112"/>
      <c r="BY151" s="112"/>
      <c r="BZ151" s="112"/>
      <c r="CA151" s="112"/>
      <c r="CB151" s="112"/>
      <c r="CC151" s="112"/>
      <c r="CD151" s="112"/>
      <c r="CE151" s="112"/>
      <c r="CF151" s="112"/>
      <c r="CG151" s="112"/>
      <c r="CH151" s="112"/>
      <c r="CI151" s="112"/>
      <c r="CJ151" s="112"/>
      <c r="CK151" s="112"/>
      <c r="CL151" s="112"/>
      <c r="CM151" s="112"/>
      <c r="CN151" s="112"/>
      <c r="CO151" s="112"/>
      <c r="CP151" s="112"/>
      <c r="CQ151" s="112"/>
      <c r="CR151" s="112"/>
      <c r="CS151" s="112"/>
      <c r="CT151" s="112"/>
      <c r="CU151" s="112"/>
      <c r="CV151" s="112"/>
      <c r="CW151" s="112"/>
      <c r="CX151" s="112"/>
      <c r="CY151" s="112"/>
      <c r="CZ151" s="112"/>
      <c r="DA151" s="112"/>
      <c r="DB151" s="112"/>
      <c r="DC151" s="112"/>
      <c r="DD151" s="112"/>
      <c r="DE151" s="112"/>
      <c r="DF151" s="112"/>
      <c r="DG151" s="112"/>
      <c r="DH151" s="112"/>
      <c r="DI151" s="112"/>
      <c r="DJ151" s="112"/>
      <c r="DK151" s="112"/>
      <c r="DL151" s="112"/>
      <c r="DM151" s="112"/>
      <c r="DN151" s="112"/>
      <c r="DO151" s="112"/>
      <c r="DP151" s="112"/>
      <c r="DQ151" s="112"/>
      <c r="DR151" s="112"/>
      <c r="DS151" s="112"/>
      <c r="DT151" s="112"/>
      <c r="DU151" s="112"/>
      <c r="DV151" s="112"/>
      <c r="DW151" s="112"/>
      <c r="DX151" s="112"/>
      <c r="DY151" s="112"/>
      <c r="DZ151" s="112"/>
      <c r="EA151" s="112"/>
      <c r="EB151" s="112"/>
      <c r="EC151" s="112"/>
      <c r="ED151" s="112"/>
      <c r="EE151" s="112"/>
      <c r="EF151" s="112"/>
      <c r="EG151" s="112"/>
      <c r="EH151" s="112"/>
      <c r="EI151" s="112"/>
      <c r="EJ151" s="112"/>
      <c r="EK151" s="112"/>
      <c r="EL151" s="112"/>
      <c r="EM151" s="112"/>
      <c r="EN151" s="112"/>
      <c r="EO151" s="112"/>
      <c r="EP151" s="112"/>
      <c r="EQ151" s="112"/>
      <c r="ER151" s="112"/>
      <c r="ES151" s="112"/>
      <c r="ET151" s="112"/>
      <c r="EU151" s="112"/>
      <c r="EV151" s="112"/>
      <c r="EW151" s="112"/>
      <c r="EX151" s="112"/>
      <c r="EY151" s="112"/>
      <c r="EZ151" s="112"/>
      <c r="FA151" s="112"/>
      <c r="FB151" s="112"/>
      <c r="FC151" s="112"/>
      <c r="FD151" s="112"/>
      <c r="FE151" s="112"/>
      <c r="FF151" s="112"/>
      <c r="FG151" s="112"/>
      <c r="FH151" s="112"/>
      <c r="FI151" s="112"/>
      <c r="FJ151" s="112"/>
      <c r="FK151" s="112"/>
      <c r="FL151" s="112"/>
      <c r="FM151" s="112"/>
      <c r="FN151" s="112"/>
      <c r="FO151" s="112"/>
      <c r="FP151" s="112"/>
      <c r="FQ151" s="112"/>
      <c r="FR151" s="112"/>
      <c r="FS151" s="112"/>
      <c r="FT151" s="112"/>
      <c r="FU151" s="112"/>
      <c r="FV151" s="112"/>
      <c r="FW151" s="112"/>
      <c r="FX151" s="112"/>
      <c r="FY151" s="112"/>
      <c r="FZ151" s="112"/>
      <c r="GA151" s="112"/>
      <c r="GB151" s="112"/>
      <c r="GC151" s="112"/>
      <c r="GD151" s="112"/>
      <c r="GE151" s="112"/>
      <c r="GF151" s="112"/>
      <c r="GG151" s="112"/>
      <c r="GH151" s="112"/>
      <c r="GI151" s="112"/>
      <c r="GJ151" s="112"/>
      <c r="GK151" s="112"/>
      <c r="GL151" s="112"/>
      <c r="GM151" s="112"/>
      <c r="GN151" s="112"/>
      <c r="GO151" s="112"/>
      <c r="GP151" s="112"/>
      <c r="GQ151" s="112"/>
      <c r="GR151" s="112"/>
      <c r="GS151" s="112"/>
      <c r="GT151" s="112"/>
      <c r="GU151" s="112"/>
      <c r="GV151" s="112"/>
      <c r="GW151" s="112"/>
      <c r="GX151" s="112"/>
      <c r="GY151" s="112"/>
      <c r="GZ151" s="112"/>
      <c r="HA151" s="112"/>
      <c r="HB151" s="112"/>
      <c r="HC151" s="112"/>
      <c r="HD151" s="112"/>
      <c r="HE151" s="112"/>
      <c r="HF151" s="112"/>
      <c r="HG151" s="112"/>
      <c r="HH151" s="112"/>
      <c r="HI151" s="112"/>
      <c r="HJ151" s="112"/>
      <c r="HK151" s="112"/>
      <c r="HL151" s="112"/>
      <c r="HM151" s="112"/>
      <c r="HN151" s="112"/>
      <c r="HO151" s="112"/>
      <c r="HP151" s="112"/>
      <c r="HQ151" s="112"/>
      <c r="HR151" s="112"/>
      <c r="HS151" s="112"/>
      <c r="HT151" s="112"/>
      <c r="HU151" s="112"/>
      <c r="HV151" s="112"/>
      <c r="HW151" s="112"/>
      <c r="HX151" s="112"/>
      <c r="HY151" s="112"/>
      <c r="HZ151" s="112"/>
      <c r="IA151" s="112"/>
      <c r="IB151" s="112"/>
      <c r="IC151" s="112"/>
      <c r="ID151" s="112"/>
      <c r="IE151" s="112"/>
      <c r="IF151" s="112"/>
      <c r="IG151" s="112"/>
      <c r="IH151" s="112"/>
      <c r="II151" s="112"/>
      <c r="IJ151" s="112"/>
      <c r="IK151" s="112"/>
      <c r="IL151" s="112"/>
      <c r="IM151" s="112"/>
      <c r="IN151" s="112"/>
      <c r="IO151" s="112"/>
      <c r="IP151" s="112"/>
      <c r="IQ151" s="112"/>
      <c r="IR151" s="112"/>
      <c r="IS151" s="112"/>
    </row>
    <row r="152" spans="1:253" ht="20.25" hidden="1">
      <c r="A152" s="140"/>
      <c r="B152" s="113"/>
      <c r="C152" s="122" t="s">
        <v>4</v>
      </c>
      <c r="D152" s="122" t="s">
        <v>4</v>
      </c>
      <c r="E152" s="122" t="s">
        <v>4</v>
      </c>
      <c r="F152" s="257"/>
      <c r="G152" s="137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17"/>
      <c r="T152" s="112"/>
      <c r="U152" s="7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/>
      <c r="AQ152" s="112"/>
      <c r="AR152" s="112"/>
      <c r="AS152" s="112"/>
      <c r="AT152" s="112"/>
      <c r="AU152" s="112"/>
      <c r="AV152" s="112"/>
      <c r="AW152" s="112"/>
      <c r="AX152" s="112"/>
      <c r="AY152" s="112"/>
      <c r="AZ152" s="112"/>
      <c r="BA152" s="112"/>
      <c r="BB152" s="112"/>
      <c r="BC152" s="112"/>
      <c r="BD152" s="112"/>
      <c r="BE152" s="112"/>
      <c r="BF152" s="112"/>
      <c r="BG152" s="112"/>
      <c r="BH152" s="112"/>
      <c r="BI152" s="112"/>
      <c r="BJ152" s="112"/>
      <c r="BK152" s="112"/>
      <c r="BL152" s="112"/>
      <c r="BM152" s="112"/>
      <c r="BN152" s="112"/>
      <c r="BO152" s="112"/>
      <c r="BP152" s="112"/>
      <c r="BQ152" s="112"/>
      <c r="BR152" s="112"/>
      <c r="BS152" s="112"/>
      <c r="BT152" s="112"/>
      <c r="BU152" s="112"/>
      <c r="BV152" s="112"/>
      <c r="BW152" s="112"/>
      <c r="BX152" s="112"/>
      <c r="BY152" s="112"/>
      <c r="BZ152" s="112"/>
      <c r="CA152" s="112"/>
      <c r="CB152" s="112"/>
      <c r="CC152" s="112"/>
      <c r="CD152" s="112"/>
      <c r="CE152" s="112"/>
      <c r="CF152" s="112"/>
      <c r="CG152" s="112"/>
      <c r="CH152" s="112"/>
      <c r="CI152" s="112"/>
      <c r="CJ152" s="112"/>
      <c r="CK152" s="112"/>
      <c r="CL152" s="112"/>
      <c r="CM152" s="112"/>
      <c r="CN152" s="112"/>
      <c r="CO152" s="112"/>
      <c r="CP152" s="112"/>
      <c r="CQ152" s="112"/>
      <c r="CR152" s="112"/>
      <c r="CS152" s="112"/>
      <c r="CT152" s="112"/>
      <c r="CU152" s="112"/>
      <c r="CV152" s="112"/>
      <c r="CW152" s="112"/>
      <c r="CX152" s="112"/>
      <c r="CY152" s="112"/>
      <c r="CZ152" s="112"/>
      <c r="DA152" s="112"/>
      <c r="DB152" s="112"/>
      <c r="DC152" s="112"/>
      <c r="DD152" s="112"/>
      <c r="DE152" s="112"/>
      <c r="DF152" s="112"/>
      <c r="DG152" s="112"/>
      <c r="DH152" s="112"/>
      <c r="DI152" s="112"/>
      <c r="DJ152" s="112"/>
      <c r="DK152" s="112"/>
      <c r="DL152" s="112"/>
      <c r="DM152" s="112"/>
      <c r="DN152" s="112"/>
      <c r="DO152" s="112"/>
      <c r="DP152" s="112"/>
      <c r="DQ152" s="112"/>
      <c r="DR152" s="112"/>
      <c r="DS152" s="112"/>
      <c r="DT152" s="112"/>
      <c r="DU152" s="112"/>
      <c r="DV152" s="112"/>
      <c r="DW152" s="112"/>
      <c r="DX152" s="112"/>
      <c r="DY152" s="112"/>
      <c r="DZ152" s="112"/>
      <c r="EA152" s="112"/>
      <c r="EB152" s="112"/>
      <c r="EC152" s="112"/>
      <c r="ED152" s="112"/>
      <c r="EE152" s="112"/>
      <c r="EF152" s="112"/>
      <c r="EG152" s="112"/>
      <c r="EH152" s="112"/>
      <c r="EI152" s="112"/>
      <c r="EJ152" s="112"/>
      <c r="EK152" s="112"/>
      <c r="EL152" s="112"/>
      <c r="EM152" s="112"/>
      <c r="EN152" s="112"/>
      <c r="EO152" s="112"/>
      <c r="EP152" s="112"/>
      <c r="EQ152" s="112"/>
      <c r="ER152" s="112"/>
      <c r="ES152" s="112"/>
      <c r="ET152" s="112"/>
      <c r="EU152" s="112"/>
      <c r="EV152" s="112"/>
      <c r="EW152" s="112"/>
      <c r="EX152" s="112"/>
      <c r="EY152" s="112"/>
      <c r="EZ152" s="112"/>
      <c r="FA152" s="112"/>
      <c r="FB152" s="112"/>
      <c r="FC152" s="112"/>
      <c r="FD152" s="112"/>
      <c r="FE152" s="112"/>
      <c r="FF152" s="112"/>
      <c r="FG152" s="112"/>
      <c r="FH152" s="112"/>
      <c r="FI152" s="112"/>
      <c r="FJ152" s="112"/>
      <c r="FK152" s="112"/>
      <c r="FL152" s="112"/>
      <c r="FM152" s="112"/>
      <c r="FN152" s="112"/>
      <c r="FO152" s="112"/>
      <c r="FP152" s="112"/>
      <c r="FQ152" s="112"/>
      <c r="FR152" s="112"/>
      <c r="FS152" s="112"/>
      <c r="FT152" s="112"/>
      <c r="FU152" s="112"/>
      <c r="FV152" s="112"/>
      <c r="FW152" s="112"/>
      <c r="FX152" s="112"/>
      <c r="FY152" s="112"/>
      <c r="FZ152" s="112"/>
      <c r="GA152" s="112"/>
      <c r="GB152" s="112"/>
      <c r="GC152" s="112"/>
      <c r="GD152" s="112"/>
      <c r="GE152" s="112"/>
      <c r="GF152" s="112"/>
      <c r="GG152" s="112"/>
      <c r="GH152" s="112"/>
      <c r="GI152" s="112"/>
      <c r="GJ152" s="112"/>
      <c r="GK152" s="112"/>
      <c r="GL152" s="112"/>
      <c r="GM152" s="112"/>
      <c r="GN152" s="112"/>
      <c r="GO152" s="112"/>
      <c r="GP152" s="112"/>
      <c r="GQ152" s="112"/>
      <c r="GR152" s="112"/>
      <c r="GS152" s="112"/>
      <c r="GT152" s="112"/>
      <c r="GU152" s="112"/>
      <c r="GV152" s="112"/>
      <c r="GW152" s="112"/>
      <c r="GX152" s="112"/>
      <c r="GY152" s="112"/>
      <c r="GZ152" s="112"/>
      <c r="HA152" s="112"/>
      <c r="HB152" s="112"/>
      <c r="HC152" s="112"/>
      <c r="HD152" s="112"/>
      <c r="HE152" s="112"/>
      <c r="HF152" s="112"/>
      <c r="HG152" s="112"/>
      <c r="HH152" s="112"/>
      <c r="HI152" s="112"/>
      <c r="HJ152" s="112"/>
      <c r="HK152" s="112"/>
      <c r="HL152" s="112"/>
      <c r="HM152" s="112"/>
      <c r="HN152" s="112"/>
      <c r="HO152" s="112"/>
      <c r="HP152" s="112"/>
      <c r="HQ152" s="112"/>
      <c r="HR152" s="112"/>
      <c r="HS152" s="112"/>
      <c r="HT152" s="112"/>
      <c r="HU152" s="112"/>
      <c r="HV152" s="112"/>
      <c r="HW152" s="112"/>
      <c r="HX152" s="112"/>
      <c r="HY152" s="112"/>
      <c r="HZ152" s="112"/>
      <c r="IA152" s="112"/>
      <c r="IB152" s="112"/>
      <c r="IC152" s="112"/>
      <c r="ID152" s="112"/>
      <c r="IE152" s="112"/>
      <c r="IF152" s="112"/>
      <c r="IG152" s="112"/>
      <c r="IH152" s="112"/>
      <c r="II152" s="112"/>
      <c r="IJ152" s="112"/>
      <c r="IK152" s="112"/>
      <c r="IL152" s="112"/>
      <c r="IM152" s="112"/>
      <c r="IN152" s="112"/>
      <c r="IO152" s="112"/>
      <c r="IP152" s="112"/>
      <c r="IQ152" s="112"/>
      <c r="IR152" s="112"/>
      <c r="IS152" s="112"/>
    </row>
    <row r="153" spans="1:253" ht="20.25" hidden="1">
      <c r="A153" s="140" t="s">
        <v>2008</v>
      </c>
      <c r="B153" s="113"/>
      <c r="C153" s="122">
        <v>0.8</v>
      </c>
      <c r="D153" s="122">
        <v>0.3</v>
      </c>
      <c r="E153" s="122">
        <v>0.8</v>
      </c>
      <c r="F153" s="257">
        <v>106.67704999999999</v>
      </c>
      <c r="G153" s="137">
        <v>114.58335</v>
      </c>
      <c r="H153" s="134">
        <v>104.84293</v>
      </c>
      <c r="I153" s="134">
        <v>101.94047999999999</v>
      </c>
      <c r="J153" s="134">
        <v>95.22663</v>
      </c>
      <c r="K153" s="134">
        <v>101.40702</v>
      </c>
      <c r="L153" s="134">
        <v>103.21518</v>
      </c>
      <c r="M153" s="134">
        <v>102.71711999999999</v>
      </c>
      <c r="N153" s="134">
        <v>96.669340000000005</v>
      </c>
      <c r="O153" s="134">
        <v>107.27478000000001</v>
      </c>
      <c r="P153" s="134">
        <v>106.13581000000001</v>
      </c>
      <c r="Q153" s="134">
        <v>109.59457</v>
      </c>
      <c r="R153" s="134">
        <v>126.23878000000001</v>
      </c>
      <c r="S153" s="117"/>
      <c r="T153" s="112"/>
      <c r="U153" s="7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2"/>
      <c r="BI153" s="112"/>
      <c r="BJ153" s="112"/>
      <c r="BK153" s="112"/>
      <c r="BL153" s="112"/>
      <c r="BM153" s="112"/>
      <c r="BN153" s="112"/>
      <c r="BO153" s="112"/>
      <c r="BP153" s="112"/>
      <c r="BQ153" s="112"/>
      <c r="BR153" s="112"/>
      <c r="BS153" s="112"/>
      <c r="BT153" s="112"/>
      <c r="BU153" s="112"/>
      <c r="BV153" s="112"/>
      <c r="BW153" s="112"/>
      <c r="BX153" s="112"/>
      <c r="BY153" s="112"/>
      <c r="BZ153" s="112"/>
      <c r="CA153" s="112"/>
      <c r="CB153" s="112"/>
      <c r="CC153" s="112"/>
      <c r="CD153" s="112"/>
      <c r="CE153" s="112"/>
      <c r="CF153" s="112"/>
      <c r="CG153" s="112"/>
      <c r="CH153" s="112"/>
      <c r="CI153" s="112"/>
      <c r="CJ153" s="112"/>
      <c r="CK153" s="112"/>
      <c r="CL153" s="112"/>
      <c r="CM153" s="112"/>
      <c r="CN153" s="112"/>
      <c r="CO153" s="112"/>
      <c r="CP153" s="112"/>
      <c r="CQ153" s="112"/>
      <c r="CR153" s="112"/>
      <c r="CS153" s="112"/>
      <c r="CT153" s="112"/>
      <c r="CU153" s="112"/>
      <c r="CV153" s="112"/>
      <c r="CW153" s="112"/>
      <c r="CX153" s="112"/>
      <c r="CY153" s="112"/>
      <c r="CZ153" s="112"/>
      <c r="DA153" s="112"/>
      <c r="DB153" s="112"/>
      <c r="DC153" s="112"/>
      <c r="DD153" s="112"/>
      <c r="DE153" s="112"/>
      <c r="DF153" s="112"/>
      <c r="DG153" s="112"/>
      <c r="DH153" s="112"/>
      <c r="DI153" s="112"/>
      <c r="DJ153" s="112"/>
      <c r="DK153" s="112"/>
      <c r="DL153" s="112"/>
      <c r="DM153" s="112"/>
      <c r="DN153" s="112"/>
      <c r="DO153" s="112"/>
      <c r="DP153" s="112"/>
      <c r="DQ153" s="112"/>
      <c r="DR153" s="112"/>
      <c r="DS153" s="112"/>
      <c r="DT153" s="112"/>
      <c r="DU153" s="112"/>
      <c r="DV153" s="112"/>
      <c r="DW153" s="112"/>
      <c r="DX153" s="112"/>
      <c r="DY153" s="112"/>
      <c r="DZ153" s="112"/>
      <c r="EA153" s="112"/>
      <c r="EB153" s="112"/>
      <c r="EC153" s="112"/>
      <c r="ED153" s="112"/>
      <c r="EE153" s="112"/>
      <c r="EF153" s="112"/>
      <c r="EG153" s="112"/>
      <c r="EH153" s="112"/>
      <c r="EI153" s="112"/>
      <c r="EJ153" s="112"/>
      <c r="EK153" s="112"/>
      <c r="EL153" s="112"/>
      <c r="EM153" s="112"/>
      <c r="EN153" s="112"/>
      <c r="EO153" s="112"/>
      <c r="EP153" s="112"/>
      <c r="EQ153" s="112"/>
      <c r="ER153" s="112"/>
      <c r="ES153" s="112"/>
      <c r="ET153" s="112"/>
      <c r="EU153" s="112"/>
      <c r="EV153" s="112"/>
      <c r="EW153" s="112"/>
      <c r="EX153" s="112"/>
      <c r="EY153" s="112"/>
      <c r="EZ153" s="112"/>
      <c r="FA153" s="112"/>
      <c r="FB153" s="112"/>
      <c r="FC153" s="112"/>
      <c r="FD153" s="112"/>
      <c r="FE153" s="112"/>
      <c r="FF153" s="112"/>
      <c r="FG153" s="112"/>
      <c r="FH153" s="112"/>
      <c r="FI153" s="112"/>
      <c r="FJ153" s="112"/>
      <c r="FK153" s="112"/>
      <c r="FL153" s="112"/>
      <c r="FM153" s="112"/>
      <c r="FN153" s="112"/>
      <c r="FO153" s="112"/>
      <c r="FP153" s="112"/>
      <c r="FQ153" s="112"/>
      <c r="FR153" s="112"/>
      <c r="FS153" s="112"/>
      <c r="FT153" s="112"/>
      <c r="FU153" s="112"/>
      <c r="FV153" s="112"/>
      <c r="FW153" s="112"/>
      <c r="FX153" s="112"/>
      <c r="FY153" s="112"/>
      <c r="FZ153" s="112"/>
      <c r="GA153" s="112"/>
      <c r="GB153" s="112"/>
      <c r="GC153" s="112"/>
      <c r="GD153" s="112"/>
      <c r="GE153" s="112"/>
      <c r="GF153" s="112"/>
      <c r="GG153" s="112"/>
      <c r="GH153" s="112"/>
      <c r="GI153" s="112"/>
      <c r="GJ153" s="112"/>
      <c r="GK153" s="112"/>
      <c r="GL153" s="112"/>
      <c r="GM153" s="112"/>
      <c r="GN153" s="112"/>
      <c r="GO153" s="112"/>
      <c r="GP153" s="112"/>
      <c r="GQ153" s="112"/>
      <c r="GR153" s="112"/>
      <c r="GS153" s="112"/>
      <c r="GT153" s="112"/>
      <c r="GU153" s="112"/>
      <c r="GV153" s="112"/>
      <c r="GW153" s="112"/>
      <c r="GX153" s="112"/>
      <c r="GY153" s="112"/>
      <c r="GZ153" s="112"/>
      <c r="HA153" s="112"/>
      <c r="HB153" s="112"/>
      <c r="HC153" s="112"/>
      <c r="HD153" s="112"/>
      <c r="HE153" s="112"/>
      <c r="HF153" s="112"/>
      <c r="HG153" s="112"/>
      <c r="HH153" s="112"/>
      <c r="HI153" s="112"/>
      <c r="HJ153" s="112"/>
      <c r="HK153" s="112"/>
      <c r="HL153" s="112"/>
      <c r="HM153" s="112"/>
      <c r="HN153" s="112"/>
      <c r="HO153" s="112"/>
      <c r="HP153" s="112"/>
      <c r="HQ153" s="112"/>
      <c r="HR153" s="112"/>
      <c r="HS153" s="112"/>
      <c r="HT153" s="112"/>
      <c r="HU153" s="112"/>
      <c r="HV153" s="112"/>
      <c r="HW153" s="112"/>
      <c r="HX153" s="112"/>
      <c r="HY153" s="112"/>
      <c r="HZ153" s="112"/>
      <c r="IA153" s="112"/>
      <c r="IB153" s="112"/>
      <c r="IC153" s="112"/>
      <c r="ID153" s="112"/>
      <c r="IE153" s="112"/>
      <c r="IF153" s="112"/>
      <c r="IG153" s="112"/>
      <c r="IH153" s="112"/>
      <c r="II153" s="112"/>
      <c r="IJ153" s="112"/>
      <c r="IK153" s="112"/>
      <c r="IL153" s="112"/>
      <c r="IM153" s="112"/>
      <c r="IN153" s="112"/>
      <c r="IO153" s="112"/>
      <c r="IP153" s="112"/>
      <c r="IQ153" s="112"/>
      <c r="IR153" s="112"/>
      <c r="IS153" s="112"/>
    </row>
    <row r="154" spans="1:253" ht="20.25" hidden="1">
      <c r="A154" s="140"/>
      <c r="B154" s="113"/>
      <c r="C154" s="122" t="s">
        <v>4</v>
      </c>
      <c r="D154" s="122" t="s">
        <v>4</v>
      </c>
      <c r="E154" s="122" t="s">
        <v>4</v>
      </c>
      <c r="F154" s="257"/>
      <c r="G154" s="137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17"/>
      <c r="T154" s="112"/>
      <c r="U154" s="7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  <c r="BI154" s="112"/>
      <c r="BJ154" s="112"/>
      <c r="BK154" s="112"/>
      <c r="BL154" s="112"/>
      <c r="BM154" s="112"/>
      <c r="BN154" s="112"/>
      <c r="BO154" s="112"/>
      <c r="BP154" s="112"/>
      <c r="BQ154" s="112"/>
      <c r="BR154" s="112"/>
      <c r="BS154" s="112"/>
      <c r="BT154" s="112"/>
      <c r="BU154" s="112"/>
      <c r="BV154" s="112"/>
      <c r="BW154" s="112"/>
      <c r="BX154" s="112"/>
      <c r="BY154" s="112"/>
      <c r="BZ154" s="112"/>
      <c r="CA154" s="112"/>
      <c r="CB154" s="112"/>
      <c r="CC154" s="112"/>
      <c r="CD154" s="112"/>
      <c r="CE154" s="112"/>
      <c r="CF154" s="112"/>
      <c r="CG154" s="112"/>
      <c r="CH154" s="112"/>
      <c r="CI154" s="112"/>
      <c r="CJ154" s="112"/>
      <c r="CK154" s="112"/>
      <c r="CL154" s="112"/>
      <c r="CM154" s="112"/>
      <c r="CN154" s="112"/>
      <c r="CO154" s="112"/>
      <c r="CP154" s="112"/>
      <c r="CQ154" s="112"/>
      <c r="CR154" s="112"/>
      <c r="CS154" s="112"/>
      <c r="CT154" s="112"/>
      <c r="CU154" s="112"/>
      <c r="CV154" s="112"/>
      <c r="CW154" s="112"/>
      <c r="CX154" s="112"/>
      <c r="CY154" s="112"/>
      <c r="CZ154" s="112"/>
      <c r="DA154" s="112"/>
      <c r="DB154" s="112"/>
      <c r="DC154" s="112"/>
      <c r="DD154" s="112"/>
      <c r="DE154" s="112"/>
      <c r="DF154" s="112"/>
      <c r="DG154" s="112"/>
      <c r="DH154" s="112"/>
      <c r="DI154" s="112"/>
      <c r="DJ154" s="112"/>
      <c r="DK154" s="112"/>
      <c r="DL154" s="112"/>
      <c r="DM154" s="112"/>
      <c r="DN154" s="112"/>
      <c r="DO154" s="112"/>
      <c r="DP154" s="112"/>
      <c r="DQ154" s="112"/>
      <c r="DR154" s="112"/>
      <c r="DS154" s="112"/>
      <c r="DT154" s="112"/>
      <c r="DU154" s="112"/>
      <c r="DV154" s="112"/>
      <c r="DW154" s="112"/>
      <c r="DX154" s="112"/>
      <c r="DY154" s="112"/>
      <c r="DZ154" s="112"/>
      <c r="EA154" s="112"/>
      <c r="EB154" s="112"/>
      <c r="EC154" s="112"/>
      <c r="ED154" s="112"/>
      <c r="EE154" s="112"/>
      <c r="EF154" s="112"/>
      <c r="EG154" s="112"/>
      <c r="EH154" s="112"/>
      <c r="EI154" s="112"/>
      <c r="EJ154" s="112"/>
      <c r="EK154" s="112"/>
      <c r="EL154" s="112"/>
      <c r="EM154" s="112"/>
      <c r="EN154" s="112"/>
      <c r="EO154" s="112"/>
      <c r="EP154" s="112"/>
      <c r="EQ154" s="112"/>
      <c r="ER154" s="112"/>
      <c r="ES154" s="112"/>
      <c r="ET154" s="112"/>
      <c r="EU154" s="112"/>
      <c r="EV154" s="112"/>
      <c r="EW154" s="112"/>
      <c r="EX154" s="112"/>
      <c r="EY154" s="112"/>
      <c r="EZ154" s="112"/>
      <c r="FA154" s="112"/>
      <c r="FB154" s="112"/>
      <c r="FC154" s="112"/>
      <c r="FD154" s="112"/>
      <c r="FE154" s="112"/>
      <c r="FF154" s="112"/>
      <c r="FG154" s="112"/>
      <c r="FH154" s="112"/>
      <c r="FI154" s="112"/>
      <c r="FJ154" s="112"/>
      <c r="FK154" s="112"/>
      <c r="FL154" s="112"/>
      <c r="FM154" s="112"/>
      <c r="FN154" s="112"/>
      <c r="FO154" s="112"/>
      <c r="FP154" s="112"/>
      <c r="FQ154" s="112"/>
      <c r="FR154" s="112"/>
      <c r="FS154" s="112"/>
      <c r="FT154" s="112"/>
      <c r="FU154" s="112"/>
      <c r="FV154" s="112"/>
      <c r="FW154" s="112"/>
      <c r="FX154" s="112"/>
      <c r="FY154" s="112"/>
      <c r="FZ154" s="112"/>
      <c r="GA154" s="112"/>
      <c r="GB154" s="112"/>
      <c r="GC154" s="112"/>
      <c r="GD154" s="112"/>
      <c r="GE154" s="112"/>
      <c r="GF154" s="112"/>
      <c r="GG154" s="112"/>
      <c r="GH154" s="112"/>
      <c r="GI154" s="112"/>
      <c r="GJ154" s="112"/>
      <c r="GK154" s="112"/>
      <c r="GL154" s="112"/>
      <c r="GM154" s="112"/>
      <c r="GN154" s="112"/>
      <c r="GO154" s="112"/>
      <c r="GP154" s="112"/>
      <c r="GQ154" s="112"/>
      <c r="GR154" s="112"/>
      <c r="GS154" s="112"/>
      <c r="GT154" s="112"/>
      <c r="GU154" s="112"/>
      <c r="GV154" s="112"/>
      <c r="GW154" s="112"/>
      <c r="GX154" s="112"/>
      <c r="GY154" s="112"/>
      <c r="GZ154" s="112"/>
      <c r="HA154" s="112"/>
      <c r="HB154" s="112"/>
      <c r="HC154" s="112"/>
      <c r="HD154" s="112"/>
      <c r="HE154" s="112"/>
      <c r="HF154" s="112"/>
      <c r="HG154" s="112"/>
      <c r="HH154" s="112"/>
      <c r="HI154" s="112"/>
      <c r="HJ154" s="112"/>
      <c r="HK154" s="112"/>
      <c r="HL154" s="112"/>
      <c r="HM154" s="112"/>
      <c r="HN154" s="112"/>
      <c r="HO154" s="112"/>
      <c r="HP154" s="112"/>
      <c r="HQ154" s="112"/>
      <c r="HR154" s="112"/>
      <c r="HS154" s="112"/>
      <c r="HT154" s="112"/>
      <c r="HU154" s="112"/>
      <c r="HV154" s="112"/>
      <c r="HW154" s="112"/>
      <c r="HX154" s="112"/>
      <c r="HY154" s="112"/>
      <c r="HZ154" s="112"/>
      <c r="IA154" s="112"/>
      <c r="IB154" s="112"/>
      <c r="IC154" s="112"/>
      <c r="ID154" s="112"/>
      <c r="IE154" s="112"/>
      <c r="IF154" s="112"/>
      <c r="IG154" s="112"/>
      <c r="IH154" s="112"/>
      <c r="II154" s="112"/>
      <c r="IJ154" s="112"/>
      <c r="IK154" s="112"/>
      <c r="IL154" s="112"/>
      <c r="IM154" s="112"/>
      <c r="IN154" s="112"/>
      <c r="IO154" s="112"/>
      <c r="IP154" s="112"/>
      <c r="IQ154" s="112"/>
      <c r="IR154" s="112"/>
      <c r="IS154" s="112"/>
    </row>
    <row r="155" spans="1:253" ht="20.25" hidden="1">
      <c r="A155" s="140" t="s">
        <v>2009</v>
      </c>
      <c r="B155" s="113"/>
      <c r="C155" s="122">
        <v>0.2</v>
      </c>
      <c r="D155" s="122">
        <v>0.2</v>
      </c>
      <c r="E155" s="122">
        <v>0.7</v>
      </c>
      <c r="F155" s="257">
        <v>106.92095999999999</v>
      </c>
      <c r="G155" s="137">
        <v>114.55671</v>
      </c>
      <c r="H155" s="134">
        <v>105.14960000000001</v>
      </c>
      <c r="I155" s="134">
        <v>104.89178</v>
      </c>
      <c r="J155" s="134">
        <v>95.227890000000002</v>
      </c>
      <c r="K155" s="134">
        <v>101.68116999999999</v>
      </c>
      <c r="L155" s="134">
        <v>103.04644999999999</v>
      </c>
      <c r="M155" s="134">
        <v>103.07984</v>
      </c>
      <c r="N155" s="134">
        <v>96.60427</v>
      </c>
      <c r="O155" s="134">
        <v>107.68227</v>
      </c>
      <c r="P155" s="134">
        <v>106.13581000000001</v>
      </c>
      <c r="Q155" s="134">
        <v>109.59316</v>
      </c>
      <c r="R155" s="134">
        <v>126.47292</v>
      </c>
      <c r="S155" s="117"/>
      <c r="T155" s="112"/>
      <c r="U155" s="7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2"/>
      <c r="BK155" s="112"/>
      <c r="BL155" s="112"/>
      <c r="BM155" s="112"/>
      <c r="BN155" s="112"/>
      <c r="BO155" s="112"/>
      <c r="BP155" s="112"/>
      <c r="BQ155" s="112"/>
      <c r="BR155" s="112"/>
      <c r="BS155" s="112"/>
      <c r="BT155" s="112"/>
      <c r="BU155" s="112"/>
      <c r="BV155" s="112"/>
      <c r="BW155" s="112"/>
      <c r="BX155" s="112"/>
      <c r="BY155" s="112"/>
      <c r="BZ155" s="112"/>
      <c r="CA155" s="112"/>
      <c r="CB155" s="112"/>
      <c r="CC155" s="112"/>
      <c r="CD155" s="112"/>
      <c r="CE155" s="112"/>
      <c r="CF155" s="112"/>
      <c r="CG155" s="112"/>
      <c r="CH155" s="112"/>
      <c r="CI155" s="112"/>
      <c r="CJ155" s="112"/>
      <c r="CK155" s="112"/>
      <c r="CL155" s="112"/>
      <c r="CM155" s="112"/>
      <c r="CN155" s="112"/>
      <c r="CO155" s="112"/>
      <c r="CP155" s="112"/>
      <c r="CQ155" s="112"/>
      <c r="CR155" s="112"/>
      <c r="CS155" s="112"/>
      <c r="CT155" s="112"/>
      <c r="CU155" s="112"/>
      <c r="CV155" s="112"/>
      <c r="CW155" s="112"/>
      <c r="CX155" s="112"/>
      <c r="CY155" s="112"/>
      <c r="CZ155" s="112"/>
      <c r="DA155" s="112"/>
      <c r="DB155" s="112"/>
      <c r="DC155" s="112"/>
      <c r="DD155" s="112"/>
      <c r="DE155" s="112"/>
      <c r="DF155" s="112"/>
      <c r="DG155" s="112"/>
      <c r="DH155" s="112"/>
      <c r="DI155" s="112"/>
      <c r="DJ155" s="112"/>
      <c r="DK155" s="112"/>
      <c r="DL155" s="112"/>
      <c r="DM155" s="112"/>
      <c r="DN155" s="112"/>
      <c r="DO155" s="112"/>
      <c r="DP155" s="112"/>
      <c r="DQ155" s="112"/>
      <c r="DR155" s="112"/>
      <c r="DS155" s="112"/>
      <c r="DT155" s="112"/>
      <c r="DU155" s="112"/>
      <c r="DV155" s="112"/>
      <c r="DW155" s="112"/>
      <c r="DX155" s="112"/>
      <c r="DY155" s="112"/>
      <c r="DZ155" s="112"/>
      <c r="EA155" s="112"/>
      <c r="EB155" s="112"/>
      <c r="EC155" s="112"/>
      <c r="ED155" s="112"/>
      <c r="EE155" s="112"/>
      <c r="EF155" s="112"/>
      <c r="EG155" s="112"/>
      <c r="EH155" s="112"/>
      <c r="EI155" s="112"/>
      <c r="EJ155" s="112"/>
      <c r="EK155" s="112"/>
      <c r="EL155" s="112"/>
      <c r="EM155" s="112"/>
      <c r="EN155" s="112"/>
      <c r="EO155" s="112"/>
      <c r="EP155" s="112"/>
      <c r="EQ155" s="112"/>
      <c r="ER155" s="112"/>
      <c r="ES155" s="112"/>
      <c r="ET155" s="112"/>
      <c r="EU155" s="112"/>
      <c r="EV155" s="112"/>
      <c r="EW155" s="112"/>
      <c r="EX155" s="112"/>
      <c r="EY155" s="112"/>
      <c r="EZ155" s="112"/>
      <c r="FA155" s="112"/>
      <c r="FB155" s="112"/>
      <c r="FC155" s="112"/>
      <c r="FD155" s="112"/>
      <c r="FE155" s="112"/>
      <c r="FF155" s="112"/>
      <c r="FG155" s="112"/>
      <c r="FH155" s="112"/>
      <c r="FI155" s="112"/>
      <c r="FJ155" s="112"/>
      <c r="FK155" s="112"/>
      <c r="FL155" s="112"/>
      <c r="FM155" s="112"/>
      <c r="FN155" s="112"/>
      <c r="FO155" s="112"/>
      <c r="FP155" s="112"/>
      <c r="FQ155" s="112"/>
      <c r="FR155" s="112"/>
      <c r="FS155" s="112"/>
      <c r="FT155" s="112"/>
      <c r="FU155" s="112"/>
      <c r="FV155" s="112"/>
      <c r="FW155" s="112"/>
      <c r="FX155" s="112"/>
      <c r="FY155" s="112"/>
      <c r="FZ155" s="112"/>
      <c r="GA155" s="112"/>
      <c r="GB155" s="112"/>
      <c r="GC155" s="112"/>
      <c r="GD155" s="112"/>
      <c r="GE155" s="112"/>
      <c r="GF155" s="112"/>
      <c r="GG155" s="112"/>
      <c r="GH155" s="112"/>
      <c r="GI155" s="112"/>
      <c r="GJ155" s="112"/>
      <c r="GK155" s="112"/>
      <c r="GL155" s="112"/>
      <c r="GM155" s="112"/>
      <c r="GN155" s="112"/>
      <c r="GO155" s="112"/>
      <c r="GP155" s="112"/>
      <c r="GQ155" s="112"/>
      <c r="GR155" s="112"/>
      <c r="GS155" s="112"/>
      <c r="GT155" s="112"/>
      <c r="GU155" s="112"/>
      <c r="GV155" s="112"/>
      <c r="GW155" s="112"/>
      <c r="GX155" s="112"/>
      <c r="GY155" s="112"/>
      <c r="GZ155" s="112"/>
      <c r="HA155" s="112"/>
      <c r="HB155" s="112"/>
      <c r="HC155" s="112"/>
      <c r="HD155" s="112"/>
      <c r="HE155" s="112"/>
      <c r="HF155" s="112"/>
      <c r="HG155" s="112"/>
      <c r="HH155" s="112"/>
      <c r="HI155" s="112"/>
      <c r="HJ155" s="112"/>
      <c r="HK155" s="112"/>
      <c r="HL155" s="112"/>
      <c r="HM155" s="112"/>
      <c r="HN155" s="112"/>
      <c r="HO155" s="112"/>
      <c r="HP155" s="112"/>
      <c r="HQ155" s="112"/>
      <c r="HR155" s="112"/>
      <c r="HS155" s="112"/>
      <c r="HT155" s="112"/>
      <c r="HU155" s="112"/>
      <c r="HV155" s="112"/>
      <c r="HW155" s="112"/>
      <c r="HX155" s="112"/>
      <c r="HY155" s="112"/>
      <c r="HZ155" s="112"/>
      <c r="IA155" s="112"/>
      <c r="IB155" s="112"/>
      <c r="IC155" s="112"/>
      <c r="ID155" s="112"/>
      <c r="IE155" s="112"/>
      <c r="IF155" s="112"/>
      <c r="IG155" s="112"/>
      <c r="IH155" s="112"/>
      <c r="II155" s="112"/>
      <c r="IJ155" s="112"/>
      <c r="IK155" s="112"/>
      <c r="IL155" s="112"/>
      <c r="IM155" s="112"/>
      <c r="IN155" s="112"/>
      <c r="IO155" s="112"/>
      <c r="IP155" s="112"/>
      <c r="IQ155" s="112"/>
      <c r="IR155" s="112"/>
      <c r="IS155" s="112"/>
    </row>
    <row r="156" spans="1:253" ht="20.25" hidden="1">
      <c r="A156" s="140"/>
      <c r="B156" s="113"/>
      <c r="C156" s="122" t="s">
        <v>4</v>
      </c>
      <c r="D156" s="122" t="s">
        <v>4</v>
      </c>
      <c r="E156" s="122" t="s">
        <v>4</v>
      </c>
      <c r="F156" s="257"/>
      <c r="G156" s="137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17"/>
      <c r="T156" s="112"/>
      <c r="U156" s="7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  <c r="BI156" s="112"/>
      <c r="BJ156" s="112"/>
      <c r="BK156" s="112"/>
      <c r="BL156" s="112"/>
      <c r="BM156" s="112"/>
      <c r="BN156" s="112"/>
      <c r="BO156" s="112"/>
      <c r="BP156" s="112"/>
      <c r="BQ156" s="112"/>
      <c r="BR156" s="112"/>
      <c r="BS156" s="112"/>
      <c r="BT156" s="112"/>
      <c r="BU156" s="112"/>
      <c r="BV156" s="112"/>
      <c r="BW156" s="112"/>
      <c r="BX156" s="112"/>
      <c r="BY156" s="112"/>
      <c r="BZ156" s="112"/>
      <c r="CA156" s="112"/>
      <c r="CB156" s="112"/>
      <c r="CC156" s="112"/>
      <c r="CD156" s="112"/>
      <c r="CE156" s="112"/>
      <c r="CF156" s="112"/>
      <c r="CG156" s="112"/>
      <c r="CH156" s="112"/>
      <c r="CI156" s="112"/>
      <c r="CJ156" s="112"/>
      <c r="CK156" s="112"/>
      <c r="CL156" s="112"/>
      <c r="CM156" s="112"/>
      <c r="CN156" s="112"/>
      <c r="CO156" s="112"/>
      <c r="CP156" s="112"/>
      <c r="CQ156" s="112"/>
      <c r="CR156" s="112"/>
      <c r="CS156" s="112"/>
      <c r="CT156" s="112"/>
      <c r="CU156" s="112"/>
      <c r="CV156" s="112"/>
      <c r="CW156" s="112"/>
      <c r="CX156" s="112"/>
      <c r="CY156" s="112"/>
      <c r="CZ156" s="112"/>
      <c r="DA156" s="112"/>
      <c r="DB156" s="112"/>
      <c r="DC156" s="112"/>
      <c r="DD156" s="112"/>
      <c r="DE156" s="112"/>
      <c r="DF156" s="112"/>
      <c r="DG156" s="112"/>
      <c r="DH156" s="112"/>
      <c r="DI156" s="112"/>
      <c r="DJ156" s="112"/>
      <c r="DK156" s="112"/>
      <c r="DL156" s="112"/>
      <c r="DM156" s="112"/>
      <c r="DN156" s="112"/>
      <c r="DO156" s="112"/>
      <c r="DP156" s="112"/>
      <c r="DQ156" s="112"/>
      <c r="DR156" s="112"/>
      <c r="DS156" s="112"/>
      <c r="DT156" s="112"/>
      <c r="DU156" s="112"/>
      <c r="DV156" s="112"/>
      <c r="DW156" s="112"/>
      <c r="DX156" s="112"/>
      <c r="DY156" s="112"/>
      <c r="DZ156" s="112"/>
      <c r="EA156" s="112"/>
      <c r="EB156" s="112"/>
      <c r="EC156" s="112"/>
      <c r="ED156" s="112"/>
      <c r="EE156" s="112"/>
      <c r="EF156" s="112"/>
      <c r="EG156" s="112"/>
      <c r="EH156" s="112"/>
      <c r="EI156" s="112"/>
      <c r="EJ156" s="112"/>
      <c r="EK156" s="112"/>
      <c r="EL156" s="112"/>
      <c r="EM156" s="112"/>
      <c r="EN156" s="112"/>
      <c r="EO156" s="112"/>
      <c r="EP156" s="112"/>
      <c r="EQ156" s="112"/>
      <c r="ER156" s="112"/>
      <c r="ES156" s="112"/>
      <c r="ET156" s="112"/>
      <c r="EU156" s="112"/>
      <c r="EV156" s="112"/>
      <c r="EW156" s="112"/>
      <c r="EX156" s="112"/>
      <c r="EY156" s="112"/>
      <c r="EZ156" s="112"/>
      <c r="FA156" s="112"/>
      <c r="FB156" s="112"/>
      <c r="FC156" s="112"/>
      <c r="FD156" s="112"/>
      <c r="FE156" s="112"/>
      <c r="FF156" s="112"/>
      <c r="FG156" s="112"/>
      <c r="FH156" s="112"/>
      <c r="FI156" s="112"/>
      <c r="FJ156" s="112"/>
      <c r="FK156" s="112"/>
      <c r="FL156" s="112"/>
      <c r="FM156" s="112"/>
      <c r="FN156" s="112"/>
      <c r="FO156" s="112"/>
      <c r="FP156" s="112"/>
      <c r="FQ156" s="112"/>
      <c r="FR156" s="112"/>
      <c r="FS156" s="112"/>
      <c r="FT156" s="112"/>
      <c r="FU156" s="112"/>
      <c r="FV156" s="112"/>
      <c r="FW156" s="112"/>
      <c r="FX156" s="112"/>
      <c r="FY156" s="112"/>
      <c r="FZ156" s="112"/>
      <c r="GA156" s="112"/>
      <c r="GB156" s="112"/>
      <c r="GC156" s="112"/>
      <c r="GD156" s="112"/>
      <c r="GE156" s="112"/>
      <c r="GF156" s="112"/>
      <c r="GG156" s="112"/>
      <c r="GH156" s="112"/>
      <c r="GI156" s="112"/>
      <c r="GJ156" s="112"/>
      <c r="GK156" s="112"/>
      <c r="GL156" s="112"/>
      <c r="GM156" s="112"/>
      <c r="GN156" s="112"/>
      <c r="GO156" s="112"/>
      <c r="GP156" s="112"/>
      <c r="GQ156" s="112"/>
      <c r="GR156" s="112"/>
      <c r="GS156" s="112"/>
      <c r="GT156" s="112"/>
      <c r="GU156" s="112"/>
      <c r="GV156" s="112"/>
      <c r="GW156" s="112"/>
      <c r="GX156" s="112"/>
      <c r="GY156" s="112"/>
      <c r="GZ156" s="112"/>
      <c r="HA156" s="112"/>
      <c r="HB156" s="112"/>
      <c r="HC156" s="112"/>
      <c r="HD156" s="112"/>
      <c r="HE156" s="112"/>
      <c r="HF156" s="112"/>
      <c r="HG156" s="112"/>
      <c r="HH156" s="112"/>
      <c r="HI156" s="112"/>
      <c r="HJ156" s="112"/>
      <c r="HK156" s="112"/>
      <c r="HL156" s="112"/>
      <c r="HM156" s="112"/>
      <c r="HN156" s="112"/>
      <c r="HO156" s="112"/>
      <c r="HP156" s="112"/>
      <c r="HQ156" s="112"/>
      <c r="HR156" s="112"/>
      <c r="HS156" s="112"/>
      <c r="HT156" s="112"/>
      <c r="HU156" s="112"/>
      <c r="HV156" s="112"/>
      <c r="HW156" s="112"/>
      <c r="HX156" s="112"/>
      <c r="HY156" s="112"/>
      <c r="HZ156" s="112"/>
      <c r="IA156" s="112"/>
      <c r="IB156" s="112"/>
      <c r="IC156" s="112"/>
      <c r="ID156" s="112"/>
      <c r="IE156" s="112"/>
      <c r="IF156" s="112"/>
      <c r="IG156" s="112"/>
      <c r="IH156" s="112"/>
      <c r="II156" s="112"/>
      <c r="IJ156" s="112"/>
      <c r="IK156" s="112"/>
      <c r="IL156" s="112"/>
      <c r="IM156" s="112"/>
      <c r="IN156" s="112"/>
      <c r="IO156" s="112"/>
      <c r="IP156" s="112"/>
      <c r="IQ156" s="112"/>
      <c r="IR156" s="112"/>
      <c r="IS156" s="112"/>
    </row>
    <row r="157" spans="1:253" ht="20.25" hidden="1">
      <c r="A157" s="140" t="s">
        <v>2010</v>
      </c>
      <c r="B157" s="113"/>
      <c r="C157" s="122">
        <v>0.1</v>
      </c>
      <c r="D157" s="122">
        <v>-0.2</v>
      </c>
      <c r="E157" s="122">
        <v>0.6</v>
      </c>
      <c r="F157" s="257">
        <v>106.68850999999999</v>
      </c>
      <c r="G157" s="137">
        <v>115.21572</v>
      </c>
      <c r="H157" s="134">
        <v>104.71035000000001</v>
      </c>
      <c r="I157" s="134">
        <v>97.143829999999994</v>
      </c>
      <c r="J157" s="134">
        <v>95.227890000000002</v>
      </c>
      <c r="K157" s="134">
        <v>101.26853</v>
      </c>
      <c r="L157" s="134">
        <v>103.28968999999999</v>
      </c>
      <c r="M157" s="134">
        <v>103.14964999999999</v>
      </c>
      <c r="N157" s="134">
        <v>96.598699999999994</v>
      </c>
      <c r="O157" s="134">
        <v>107.09566</v>
      </c>
      <c r="P157" s="134">
        <v>106.13581000000001</v>
      </c>
      <c r="Q157" s="134">
        <v>109.62557</v>
      </c>
      <c r="R157" s="134">
        <v>126.53273</v>
      </c>
      <c r="S157" s="117"/>
      <c r="T157" s="112"/>
      <c r="U157" s="7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  <c r="BI157" s="112"/>
      <c r="BJ157" s="112"/>
      <c r="BK157" s="112"/>
      <c r="BL157" s="112"/>
      <c r="BM157" s="112"/>
      <c r="BN157" s="112"/>
      <c r="BO157" s="112"/>
      <c r="BP157" s="112"/>
      <c r="BQ157" s="112"/>
      <c r="BR157" s="112"/>
      <c r="BS157" s="112"/>
      <c r="BT157" s="112"/>
      <c r="BU157" s="112"/>
      <c r="BV157" s="112"/>
      <c r="BW157" s="112"/>
      <c r="BX157" s="112"/>
      <c r="BY157" s="112"/>
      <c r="BZ157" s="112"/>
      <c r="CA157" s="112"/>
      <c r="CB157" s="112"/>
      <c r="CC157" s="112"/>
      <c r="CD157" s="112"/>
      <c r="CE157" s="112"/>
      <c r="CF157" s="112"/>
      <c r="CG157" s="112"/>
      <c r="CH157" s="112"/>
      <c r="CI157" s="112"/>
      <c r="CJ157" s="112"/>
      <c r="CK157" s="112"/>
      <c r="CL157" s="112"/>
      <c r="CM157" s="112"/>
      <c r="CN157" s="112"/>
      <c r="CO157" s="112"/>
      <c r="CP157" s="112"/>
      <c r="CQ157" s="112"/>
      <c r="CR157" s="112"/>
      <c r="CS157" s="112"/>
      <c r="CT157" s="112"/>
      <c r="CU157" s="112"/>
      <c r="CV157" s="112"/>
      <c r="CW157" s="112"/>
      <c r="CX157" s="112"/>
      <c r="CY157" s="112"/>
      <c r="CZ157" s="112"/>
      <c r="DA157" s="112"/>
      <c r="DB157" s="112"/>
      <c r="DC157" s="112"/>
      <c r="DD157" s="112"/>
      <c r="DE157" s="112"/>
      <c r="DF157" s="112"/>
      <c r="DG157" s="112"/>
      <c r="DH157" s="112"/>
      <c r="DI157" s="112"/>
      <c r="DJ157" s="112"/>
      <c r="DK157" s="112"/>
      <c r="DL157" s="112"/>
      <c r="DM157" s="112"/>
      <c r="DN157" s="112"/>
      <c r="DO157" s="112"/>
      <c r="DP157" s="112"/>
      <c r="DQ157" s="112"/>
      <c r="DR157" s="112"/>
      <c r="DS157" s="112"/>
      <c r="DT157" s="112"/>
      <c r="DU157" s="112"/>
      <c r="DV157" s="112"/>
      <c r="DW157" s="112"/>
      <c r="DX157" s="112"/>
      <c r="DY157" s="112"/>
      <c r="DZ157" s="112"/>
      <c r="EA157" s="112"/>
      <c r="EB157" s="112"/>
      <c r="EC157" s="112"/>
      <c r="ED157" s="112"/>
      <c r="EE157" s="112"/>
      <c r="EF157" s="112"/>
      <c r="EG157" s="112"/>
      <c r="EH157" s="112"/>
      <c r="EI157" s="112"/>
      <c r="EJ157" s="112"/>
      <c r="EK157" s="112"/>
      <c r="EL157" s="112"/>
      <c r="EM157" s="112"/>
      <c r="EN157" s="112"/>
      <c r="EO157" s="112"/>
      <c r="EP157" s="112"/>
      <c r="EQ157" s="112"/>
      <c r="ER157" s="112"/>
      <c r="ES157" s="112"/>
      <c r="ET157" s="112"/>
      <c r="EU157" s="112"/>
      <c r="EV157" s="112"/>
      <c r="EW157" s="112"/>
      <c r="EX157" s="112"/>
      <c r="EY157" s="112"/>
      <c r="EZ157" s="112"/>
      <c r="FA157" s="112"/>
      <c r="FB157" s="112"/>
      <c r="FC157" s="112"/>
      <c r="FD157" s="112"/>
      <c r="FE157" s="112"/>
      <c r="FF157" s="112"/>
      <c r="FG157" s="112"/>
      <c r="FH157" s="112"/>
      <c r="FI157" s="112"/>
      <c r="FJ157" s="112"/>
      <c r="FK157" s="112"/>
      <c r="FL157" s="112"/>
      <c r="FM157" s="112"/>
      <c r="FN157" s="112"/>
      <c r="FO157" s="112"/>
      <c r="FP157" s="112"/>
      <c r="FQ157" s="112"/>
      <c r="FR157" s="112"/>
      <c r="FS157" s="112"/>
      <c r="FT157" s="112"/>
      <c r="FU157" s="112"/>
      <c r="FV157" s="112"/>
      <c r="FW157" s="112"/>
      <c r="FX157" s="112"/>
      <c r="FY157" s="112"/>
      <c r="FZ157" s="112"/>
      <c r="GA157" s="112"/>
      <c r="GB157" s="112"/>
      <c r="GC157" s="112"/>
      <c r="GD157" s="112"/>
      <c r="GE157" s="112"/>
      <c r="GF157" s="112"/>
      <c r="GG157" s="112"/>
      <c r="GH157" s="112"/>
      <c r="GI157" s="112"/>
      <c r="GJ157" s="112"/>
      <c r="GK157" s="112"/>
      <c r="GL157" s="112"/>
      <c r="GM157" s="112"/>
      <c r="GN157" s="112"/>
      <c r="GO157" s="112"/>
      <c r="GP157" s="112"/>
      <c r="GQ157" s="112"/>
      <c r="GR157" s="112"/>
      <c r="GS157" s="112"/>
      <c r="GT157" s="112"/>
      <c r="GU157" s="112"/>
      <c r="GV157" s="112"/>
      <c r="GW157" s="112"/>
      <c r="GX157" s="112"/>
      <c r="GY157" s="112"/>
      <c r="GZ157" s="112"/>
      <c r="HA157" s="112"/>
      <c r="HB157" s="112"/>
      <c r="HC157" s="112"/>
      <c r="HD157" s="112"/>
      <c r="HE157" s="112"/>
      <c r="HF157" s="112"/>
      <c r="HG157" s="112"/>
      <c r="HH157" s="112"/>
      <c r="HI157" s="112"/>
      <c r="HJ157" s="112"/>
      <c r="HK157" s="112"/>
      <c r="HL157" s="112"/>
      <c r="HM157" s="112"/>
      <c r="HN157" s="112"/>
      <c r="HO157" s="112"/>
      <c r="HP157" s="112"/>
      <c r="HQ157" s="112"/>
      <c r="HR157" s="112"/>
      <c r="HS157" s="112"/>
      <c r="HT157" s="112"/>
      <c r="HU157" s="112"/>
      <c r="HV157" s="112"/>
      <c r="HW157" s="112"/>
      <c r="HX157" s="112"/>
      <c r="HY157" s="112"/>
      <c r="HZ157" s="112"/>
      <c r="IA157" s="112"/>
      <c r="IB157" s="112"/>
      <c r="IC157" s="112"/>
      <c r="ID157" s="112"/>
      <c r="IE157" s="112"/>
      <c r="IF157" s="112"/>
      <c r="IG157" s="112"/>
      <c r="IH157" s="112"/>
      <c r="II157" s="112"/>
      <c r="IJ157" s="112"/>
      <c r="IK157" s="112"/>
      <c r="IL157" s="112"/>
      <c r="IM157" s="112"/>
      <c r="IN157" s="112"/>
      <c r="IO157" s="112"/>
      <c r="IP157" s="112"/>
      <c r="IQ157" s="112"/>
      <c r="IR157" s="112"/>
      <c r="IS157" s="112"/>
    </row>
    <row r="158" spans="1:253" ht="20.25" hidden="1">
      <c r="A158" s="140"/>
      <c r="B158" s="113"/>
      <c r="C158" s="122" t="s">
        <v>4</v>
      </c>
      <c r="D158" s="122" t="s">
        <v>4</v>
      </c>
      <c r="E158" s="122" t="s">
        <v>4</v>
      </c>
      <c r="F158" s="257"/>
      <c r="G158" s="137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17"/>
      <c r="T158" s="112"/>
      <c r="U158" s="7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  <c r="BI158" s="112"/>
      <c r="BJ158" s="112"/>
      <c r="BK158" s="112"/>
      <c r="BL158" s="112"/>
      <c r="BM158" s="112"/>
      <c r="BN158" s="112"/>
      <c r="BO158" s="112"/>
      <c r="BP158" s="112"/>
      <c r="BQ158" s="112"/>
      <c r="BR158" s="112"/>
      <c r="BS158" s="112"/>
      <c r="BT158" s="112"/>
      <c r="BU158" s="112"/>
      <c r="BV158" s="112"/>
      <c r="BW158" s="112"/>
      <c r="BX158" s="112"/>
      <c r="BY158" s="112"/>
      <c r="BZ158" s="112"/>
      <c r="CA158" s="112"/>
      <c r="CB158" s="112"/>
      <c r="CC158" s="112"/>
      <c r="CD158" s="112"/>
      <c r="CE158" s="112"/>
      <c r="CF158" s="112"/>
      <c r="CG158" s="112"/>
      <c r="CH158" s="112"/>
      <c r="CI158" s="112"/>
      <c r="CJ158" s="112"/>
      <c r="CK158" s="112"/>
      <c r="CL158" s="112"/>
      <c r="CM158" s="112"/>
      <c r="CN158" s="112"/>
      <c r="CO158" s="112"/>
      <c r="CP158" s="112"/>
      <c r="CQ158" s="112"/>
      <c r="CR158" s="112"/>
      <c r="CS158" s="112"/>
      <c r="CT158" s="112"/>
      <c r="CU158" s="112"/>
      <c r="CV158" s="112"/>
      <c r="CW158" s="112"/>
      <c r="CX158" s="112"/>
      <c r="CY158" s="112"/>
      <c r="CZ158" s="112"/>
      <c r="DA158" s="112"/>
      <c r="DB158" s="112"/>
      <c r="DC158" s="112"/>
      <c r="DD158" s="112"/>
      <c r="DE158" s="112"/>
      <c r="DF158" s="112"/>
      <c r="DG158" s="112"/>
      <c r="DH158" s="112"/>
      <c r="DI158" s="112"/>
      <c r="DJ158" s="112"/>
      <c r="DK158" s="112"/>
      <c r="DL158" s="112"/>
      <c r="DM158" s="112"/>
      <c r="DN158" s="112"/>
      <c r="DO158" s="112"/>
      <c r="DP158" s="112"/>
      <c r="DQ158" s="112"/>
      <c r="DR158" s="112"/>
      <c r="DS158" s="112"/>
      <c r="DT158" s="112"/>
      <c r="DU158" s="112"/>
      <c r="DV158" s="112"/>
      <c r="DW158" s="112"/>
      <c r="DX158" s="112"/>
      <c r="DY158" s="112"/>
      <c r="DZ158" s="112"/>
      <c r="EA158" s="112"/>
      <c r="EB158" s="112"/>
      <c r="EC158" s="112"/>
      <c r="ED158" s="112"/>
      <c r="EE158" s="112"/>
      <c r="EF158" s="112"/>
      <c r="EG158" s="112"/>
      <c r="EH158" s="112"/>
      <c r="EI158" s="112"/>
      <c r="EJ158" s="112"/>
      <c r="EK158" s="112"/>
      <c r="EL158" s="112"/>
      <c r="EM158" s="112"/>
      <c r="EN158" s="112"/>
      <c r="EO158" s="112"/>
      <c r="EP158" s="112"/>
      <c r="EQ158" s="112"/>
      <c r="ER158" s="112"/>
      <c r="ES158" s="112"/>
      <c r="ET158" s="112"/>
      <c r="EU158" s="112"/>
      <c r="EV158" s="112"/>
      <c r="EW158" s="112"/>
      <c r="EX158" s="112"/>
      <c r="EY158" s="112"/>
      <c r="EZ158" s="112"/>
      <c r="FA158" s="112"/>
      <c r="FB158" s="112"/>
      <c r="FC158" s="112"/>
      <c r="FD158" s="112"/>
      <c r="FE158" s="112"/>
      <c r="FF158" s="112"/>
      <c r="FG158" s="112"/>
      <c r="FH158" s="112"/>
      <c r="FI158" s="112"/>
      <c r="FJ158" s="112"/>
      <c r="FK158" s="112"/>
      <c r="FL158" s="112"/>
      <c r="FM158" s="112"/>
      <c r="FN158" s="112"/>
      <c r="FO158" s="112"/>
      <c r="FP158" s="112"/>
      <c r="FQ158" s="112"/>
      <c r="FR158" s="112"/>
      <c r="FS158" s="112"/>
      <c r="FT158" s="112"/>
      <c r="FU158" s="112"/>
      <c r="FV158" s="112"/>
      <c r="FW158" s="112"/>
      <c r="FX158" s="112"/>
      <c r="FY158" s="112"/>
      <c r="FZ158" s="112"/>
      <c r="GA158" s="112"/>
      <c r="GB158" s="112"/>
      <c r="GC158" s="112"/>
      <c r="GD158" s="112"/>
      <c r="GE158" s="112"/>
      <c r="GF158" s="112"/>
      <c r="GG158" s="112"/>
      <c r="GH158" s="112"/>
      <c r="GI158" s="112"/>
      <c r="GJ158" s="112"/>
      <c r="GK158" s="112"/>
      <c r="GL158" s="112"/>
      <c r="GM158" s="112"/>
      <c r="GN158" s="112"/>
      <c r="GO158" s="112"/>
      <c r="GP158" s="112"/>
      <c r="GQ158" s="112"/>
      <c r="GR158" s="112"/>
      <c r="GS158" s="112"/>
      <c r="GT158" s="112"/>
      <c r="GU158" s="112"/>
      <c r="GV158" s="112"/>
      <c r="GW158" s="112"/>
      <c r="GX158" s="112"/>
      <c r="GY158" s="112"/>
      <c r="GZ158" s="112"/>
      <c r="HA158" s="112"/>
      <c r="HB158" s="112"/>
      <c r="HC158" s="112"/>
      <c r="HD158" s="112"/>
      <c r="HE158" s="112"/>
      <c r="HF158" s="112"/>
      <c r="HG158" s="112"/>
      <c r="HH158" s="112"/>
      <c r="HI158" s="112"/>
      <c r="HJ158" s="112"/>
      <c r="HK158" s="112"/>
      <c r="HL158" s="112"/>
      <c r="HM158" s="112"/>
      <c r="HN158" s="112"/>
      <c r="HO158" s="112"/>
      <c r="HP158" s="112"/>
      <c r="HQ158" s="112"/>
      <c r="HR158" s="112"/>
      <c r="HS158" s="112"/>
      <c r="HT158" s="112"/>
      <c r="HU158" s="112"/>
      <c r="HV158" s="112"/>
      <c r="HW158" s="112"/>
      <c r="HX158" s="112"/>
      <c r="HY158" s="112"/>
      <c r="HZ158" s="112"/>
      <c r="IA158" s="112"/>
      <c r="IB158" s="112"/>
      <c r="IC158" s="112"/>
      <c r="ID158" s="112"/>
      <c r="IE158" s="112"/>
      <c r="IF158" s="112"/>
      <c r="IG158" s="112"/>
      <c r="IH158" s="112"/>
      <c r="II158" s="112"/>
      <c r="IJ158" s="112"/>
      <c r="IK158" s="112"/>
      <c r="IL158" s="112"/>
      <c r="IM158" s="112"/>
      <c r="IN158" s="112"/>
      <c r="IO158" s="112"/>
      <c r="IP158" s="112"/>
      <c r="IQ158" s="112"/>
      <c r="IR158" s="112"/>
      <c r="IS158" s="112"/>
    </row>
    <row r="159" spans="1:253" ht="20.25" hidden="1">
      <c r="A159" s="140" t="s">
        <v>2011</v>
      </c>
      <c r="B159" s="141"/>
      <c r="C159" s="122">
        <v>-0.1</v>
      </c>
      <c r="D159" s="122">
        <v>0.4</v>
      </c>
      <c r="E159" s="122">
        <v>0.5</v>
      </c>
      <c r="F159" s="257">
        <v>107.07286000000001</v>
      </c>
      <c r="G159" s="137">
        <v>115.42259</v>
      </c>
      <c r="H159" s="134">
        <v>105.13587</v>
      </c>
      <c r="I159" s="134">
        <v>102.89153</v>
      </c>
      <c r="J159" s="134">
        <v>95.201430000000002</v>
      </c>
      <c r="K159" s="134">
        <v>102.15841</v>
      </c>
      <c r="L159" s="134">
        <v>104.18523999999999</v>
      </c>
      <c r="M159" s="134">
        <v>103.22685</v>
      </c>
      <c r="N159" s="134">
        <v>96.598699999999994</v>
      </c>
      <c r="O159" s="134">
        <v>107.36648</v>
      </c>
      <c r="P159" s="134">
        <v>106.15931</v>
      </c>
      <c r="Q159" s="134">
        <v>109.64785000000001</v>
      </c>
      <c r="R159" s="134">
        <v>126.65133</v>
      </c>
      <c r="S159" s="117"/>
      <c r="T159" s="112"/>
      <c r="U159" s="7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  <c r="BI159" s="112"/>
      <c r="BJ159" s="112"/>
      <c r="BK159" s="112"/>
      <c r="BL159" s="112"/>
      <c r="BM159" s="112"/>
      <c r="BN159" s="112"/>
      <c r="BO159" s="112"/>
      <c r="BP159" s="112"/>
      <c r="BQ159" s="112"/>
      <c r="BR159" s="112"/>
      <c r="BS159" s="112"/>
      <c r="BT159" s="112"/>
      <c r="BU159" s="112"/>
      <c r="BV159" s="112"/>
      <c r="BW159" s="112"/>
      <c r="BX159" s="112"/>
      <c r="BY159" s="112"/>
      <c r="BZ159" s="112"/>
      <c r="CA159" s="112"/>
      <c r="CB159" s="112"/>
      <c r="CC159" s="112"/>
      <c r="CD159" s="112"/>
      <c r="CE159" s="112"/>
      <c r="CF159" s="112"/>
      <c r="CG159" s="112"/>
      <c r="CH159" s="112"/>
      <c r="CI159" s="112"/>
      <c r="CJ159" s="112"/>
      <c r="CK159" s="112"/>
      <c r="CL159" s="112"/>
      <c r="CM159" s="112"/>
      <c r="CN159" s="112"/>
      <c r="CO159" s="112"/>
      <c r="CP159" s="112"/>
      <c r="CQ159" s="112"/>
      <c r="CR159" s="112"/>
      <c r="CS159" s="112"/>
      <c r="CT159" s="112"/>
      <c r="CU159" s="112"/>
      <c r="CV159" s="112"/>
      <c r="CW159" s="112"/>
      <c r="CX159" s="112"/>
      <c r="CY159" s="112"/>
      <c r="CZ159" s="112"/>
      <c r="DA159" s="112"/>
      <c r="DB159" s="112"/>
      <c r="DC159" s="112"/>
      <c r="DD159" s="112"/>
      <c r="DE159" s="112"/>
      <c r="DF159" s="112"/>
      <c r="DG159" s="112"/>
      <c r="DH159" s="112"/>
      <c r="DI159" s="112"/>
      <c r="DJ159" s="112"/>
      <c r="DK159" s="112"/>
      <c r="DL159" s="112"/>
      <c r="DM159" s="112"/>
      <c r="DN159" s="112"/>
      <c r="DO159" s="112"/>
      <c r="DP159" s="112"/>
      <c r="DQ159" s="112"/>
      <c r="DR159" s="112"/>
      <c r="DS159" s="112"/>
      <c r="DT159" s="112"/>
      <c r="DU159" s="112"/>
      <c r="DV159" s="112"/>
      <c r="DW159" s="112"/>
      <c r="DX159" s="112"/>
      <c r="DY159" s="112"/>
      <c r="DZ159" s="112"/>
      <c r="EA159" s="112"/>
      <c r="EB159" s="112"/>
      <c r="EC159" s="112"/>
      <c r="ED159" s="112"/>
      <c r="EE159" s="112"/>
      <c r="EF159" s="112"/>
      <c r="EG159" s="112"/>
      <c r="EH159" s="112"/>
      <c r="EI159" s="112"/>
      <c r="EJ159" s="112"/>
      <c r="EK159" s="112"/>
      <c r="EL159" s="112"/>
      <c r="EM159" s="112"/>
      <c r="EN159" s="112"/>
      <c r="EO159" s="112"/>
      <c r="EP159" s="112"/>
      <c r="EQ159" s="112"/>
      <c r="ER159" s="112"/>
      <c r="ES159" s="112"/>
      <c r="ET159" s="112"/>
      <c r="EU159" s="112"/>
      <c r="EV159" s="112"/>
      <c r="EW159" s="112"/>
      <c r="EX159" s="112"/>
      <c r="EY159" s="112"/>
      <c r="EZ159" s="112"/>
      <c r="FA159" s="112"/>
      <c r="FB159" s="112"/>
      <c r="FC159" s="112"/>
      <c r="FD159" s="112"/>
      <c r="FE159" s="112"/>
      <c r="FF159" s="112"/>
      <c r="FG159" s="112"/>
      <c r="FH159" s="112"/>
      <c r="FI159" s="112"/>
      <c r="FJ159" s="112"/>
      <c r="FK159" s="112"/>
      <c r="FL159" s="112"/>
      <c r="FM159" s="112"/>
      <c r="FN159" s="112"/>
      <c r="FO159" s="112"/>
      <c r="FP159" s="112"/>
      <c r="FQ159" s="112"/>
      <c r="FR159" s="112"/>
      <c r="FS159" s="112"/>
      <c r="FT159" s="112"/>
      <c r="FU159" s="112"/>
      <c r="FV159" s="112"/>
      <c r="FW159" s="112"/>
      <c r="FX159" s="112"/>
      <c r="FY159" s="112"/>
      <c r="FZ159" s="112"/>
      <c r="GA159" s="112"/>
      <c r="GB159" s="112"/>
      <c r="GC159" s="112"/>
      <c r="GD159" s="112"/>
      <c r="GE159" s="112"/>
      <c r="GF159" s="112"/>
      <c r="GG159" s="112"/>
      <c r="GH159" s="112"/>
      <c r="GI159" s="112"/>
      <c r="GJ159" s="112"/>
      <c r="GK159" s="112"/>
      <c r="GL159" s="112"/>
      <c r="GM159" s="112"/>
      <c r="GN159" s="112"/>
      <c r="GO159" s="112"/>
      <c r="GP159" s="112"/>
      <c r="GQ159" s="112"/>
      <c r="GR159" s="112"/>
      <c r="GS159" s="112"/>
      <c r="GT159" s="112"/>
      <c r="GU159" s="112"/>
      <c r="GV159" s="112"/>
      <c r="GW159" s="112"/>
      <c r="GX159" s="112"/>
      <c r="GY159" s="112"/>
      <c r="GZ159" s="112"/>
      <c r="HA159" s="112"/>
      <c r="HB159" s="112"/>
      <c r="HC159" s="112"/>
      <c r="HD159" s="112"/>
      <c r="HE159" s="112"/>
      <c r="HF159" s="112"/>
      <c r="HG159" s="112"/>
      <c r="HH159" s="112"/>
      <c r="HI159" s="112"/>
      <c r="HJ159" s="112"/>
      <c r="HK159" s="112"/>
      <c r="HL159" s="112"/>
      <c r="HM159" s="112"/>
      <c r="HN159" s="112"/>
      <c r="HO159" s="112"/>
      <c r="HP159" s="112"/>
      <c r="HQ159" s="112"/>
      <c r="HR159" s="112"/>
      <c r="HS159" s="112"/>
      <c r="HT159" s="112"/>
      <c r="HU159" s="112"/>
      <c r="HV159" s="112"/>
      <c r="HW159" s="112"/>
      <c r="HX159" s="112"/>
      <c r="HY159" s="112"/>
      <c r="HZ159" s="112"/>
      <c r="IA159" s="112"/>
      <c r="IB159" s="112"/>
      <c r="IC159" s="112"/>
      <c r="ID159" s="112"/>
      <c r="IE159" s="112"/>
      <c r="IF159" s="112"/>
      <c r="IG159" s="112"/>
      <c r="IH159" s="112"/>
      <c r="II159" s="112"/>
      <c r="IJ159" s="112"/>
      <c r="IK159" s="112"/>
      <c r="IL159" s="112"/>
      <c r="IM159" s="112"/>
      <c r="IN159" s="112"/>
      <c r="IO159" s="112"/>
      <c r="IP159" s="112"/>
      <c r="IQ159" s="112"/>
      <c r="IR159" s="112"/>
      <c r="IS159" s="112"/>
    </row>
    <row r="160" spans="1:253" ht="20.25" hidden="1">
      <c r="A160" s="140"/>
      <c r="B160" s="113"/>
      <c r="C160" s="122" t="s">
        <v>4</v>
      </c>
      <c r="D160" s="122" t="s">
        <v>4</v>
      </c>
      <c r="E160" s="122" t="s">
        <v>4</v>
      </c>
      <c r="F160" s="257"/>
      <c r="G160" s="137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17"/>
      <c r="T160" s="112"/>
      <c r="U160" s="7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2"/>
      <c r="BI160" s="112"/>
      <c r="BJ160" s="112"/>
      <c r="BK160" s="112"/>
      <c r="BL160" s="112"/>
      <c r="BM160" s="112"/>
      <c r="BN160" s="112"/>
      <c r="BO160" s="112"/>
      <c r="BP160" s="112"/>
      <c r="BQ160" s="112"/>
      <c r="BR160" s="112"/>
      <c r="BS160" s="112"/>
      <c r="BT160" s="112"/>
      <c r="BU160" s="112"/>
      <c r="BV160" s="112"/>
      <c r="BW160" s="112"/>
      <c r="BX160" s="112"/>
      <c r="BY160" s="112"/>
      <c r="BZ160" s="112"/>
      <c r="CA160" s="112"/>
      <c r="CB160" s="112"/>
      <c r="CC160" s="112"/>
      <c r="CD160" s="112"/>
      <c r="CE160" s="112"/>
      <c r="CF160" s="112"/>
      <c r="CG160" s="112"/>
      <c r="CH160" s="112"/>
      <c r="CI160" s="112"/>
      <c r="CJ160" s="112"/>
      <c r="CK160" s="112"/>
      <c r="CL160" s="112"/>
      <c r="CM160" s="112"/>
      <c r="CN160" s="112"/>
      <c r="CO160" s="112"/>
      <c r="CP160" s="112"/>
      <c r="CQ160" s="112"/>
      <c r="CR160" s="112"/>
      <c r="CS160" s="112"/>
      <c r="CT160" s="112"/>
      <c r="CU160" s="112"/>
      <c r="CV160" s="112"/>
      <c r="CW160" s="112"/>
      <c r="CX160" s="112"/>
      <c r="CY160" s="112"/>
      <c r="CZ160" s="112"/>
      <c r="DA160" s="112"/>
      <c r="DB160" s="112"/>
      <c r="DC160" s="112"/>
      <c r="DD160" s="112"/>
      <c r="DE160" s="112"/>
      <c r="DF160" s="112"/>
      <c r="DG160" s="112"/>
      <c r="DH160" s="112"/>
      <c r="DI160" s="112"/>
      <c r="DJ160" s="112"/>
      <c r="DK160" s="112"/>
      <c r="DL160" s="112"/>
      <c r="DM160" s="112"/>
      <c r="DN160" s="112"/>
      <c r="DO160" s="112"/>
      <c r="DP160" s="112"/>
      <c r="DQ160" s="112"/>
      <c r="DR160" s="112"/>
      <c r="DS160" s="112"/>
      <c r="DT160" s="112"/>
      <c r="DU160" s="112"/>
      <c r="DV160" s="112"/>
      <c r="DW160" s="112"/>
      <c r="DX160" s="112"/>
      <c r="DY160" s="112"/>
      <c r="DZ160" s="112"/>
      <c r="EA160" s="112"/>
      <c r="EB160" s="112"/>
      <c r="EC160" s="112"/>
      <c r="ED160" s="112"/>
      <c r="EE160" s="112"/>
      <c r="EF160" s="112"/>
      <c r="EG160" s="112"/>
      <c r="EH160" s="112"/>
      <c r="EI160" s="112"/>
      <c r="EJ160" s="112"/>
      <c r="EK160" s="112"/>
      <c r="EL160" s="112"/>
      <c r="EM160" s="112"/>
      <c r="EN160" s="112"/>
      <c r="EO160" s="112"/>
      <c r="EP160" s="112"/>
      <c r="EQ160" s="112"/>
      <c r="ER160" s="112"/>
      <c r="ES160" s="112"/>
      <c r="ET160" s="112"/>
      <c r="EU160" s="112"/>
      <c r="EV160" s="112"/>
      <c r="EW160" s="112"/>
      <c r="EX160" s="112"/>
      <c r="EY160" s="112"/>
      <c r="EZ160" s="112"/>
      <c r="FA160" s="112"/>
      <c r="FB160" s="112"/>
      <c r="FC160" s="112"/>
      <c r="FD160" s="112"/>
      <c r="FE160" s="112"/>
      <c r="FF160" s="112"/>
      <c r="FG160" s="112"/>
      <c r="FH160" s="112"/>
      <c r="FI160" s="112"/>
      <c r="FJ160" s="112"/>
      <c r="FK160" s="112"/>
      <c r="FL160" s="112"/>
      <c r="FM160" s="112"/>
      <c r="FN160" s="112"/>
      <c r="FO160" s="112"/>
      <c r="FP160" s="112"/>
      <c r="FQ160" s="112"/>
      <c r="FR160" s="112"/>
      <c r="FS160" s="112"/>
      <c r="FT160" s="112"/>
      <c r="FU160" s="112"/>
      <c r="FV160" s="112"/>
      <c r="FW160" s="112"/>
      <c r="FX160" s="112"/>
      <c r="FY160" s="112"/>
      <c r="FZ160" s="112"/>
      <c r="GA160" s="112"/>
      <c r="GB160" s="112"/>
      <c r="GC160" s="112"/>
      <c r="GD160" s="112"/>
      <c r="GE160" s="112"/>
      <c r="GF160" s="112"/>
      <c r="GG160" s="112"/>
      <c r="GH160" s="112"/>
      <c r="GI160" s="112"/>
      <c r="GJ160" s="112"/>
      <c r="GK160" s="112"/>
      <c r="GL160" s="112"/>
      <c r="GM160" s="112"/>
      <c r="GN160" s="112"/>
      <c r="GO160" s="112"/>
      <c r="GP160" s="112"/>
      <c r="GQ160" s="112"/>
      <c r="GR160" s="112"/>
      <c r="GS160" s="112"/>
      <c r="GT160" s="112"/>
      <c r="GU160" s="112"/>
      <c r="GV160" s="112"/>
      <c r="GW160" s="112"/>
      <c r="GX160" s="112"/>
      <c r="GY160" s="112"/>
      <c r="GZ160" s="112"/>
      <c r="HA160" s="112"/>
      <c r="HB160" s="112"/>
      <c r="HC160" s="112"/>
      <c r="HD160" s="112"/>
      <c r="HE160" s="112"/>
      <c r="HF160" s="112"/>
      <c r="HG160" s="112"/>
      <c r="HH160" s="112"/>
      <c r="HI160" s="112"/>
      <c r="HJ160" s="112"/>
      <c r="HK160" s="112"/>
      <c r="HL160" s="112"/>
      <c r="HM160" s="112"/>
      <c r="HN160" s="112"/>
      <c r="HO160" s="112"/>
      <c r="HP160" s="112"/>
      <c r="HQ160" s="112"/>
      <c r="HR160" s="112"/>
      <c r="HS160" s="112"/>
      <c r="HT160" s="112"/>
      <c r="HU160" s="112"/>
      <c r="HV160" s="112"/>
      <c r="HW160" s="112"/>
      <c r="HX160" s="112"/>
      <c r="HY160" s="112"/>
      <c r="HZ160" s="112"/>
      <c r="IA160" s="112"/>
      <c r="IB160" s="112"/>
      <c r="IC160" s="112"/>
      <c r="ID160" s="112"/>
      <c r="IE160" s="112"/>
      <c r="IF160" s="112"/>
      <c r="IG160" s="112"/>
      <c r="IH160" s="112"/>
      <c r="II160" s="112"/>
      <c r="IJ160" s="112"/>
      <c r="IK160" s="112"/>
      <c r="IL160" s="112"/>
      <c r="IM160" s="112"/>
      <c r="IN160" s="112"/>
      <c r="IO160" s="112"/>
      <c r="IP160" s="112"/>
      <c r="IQ160" s="112"/>
      <c r="IR160" s="112"/>
      <c r="IS160" s="112"/>
    </row>
    <row r="161" spans="1:253" ht="20.25" hidden="1">
      <c r="A161" s="140" t="s">
        <v>2012</v>
      </c>
      <c r="B161" s="141"/>
      <c r="C161" s="122">
        <v>-0.7</v>
      </c>
      <c r="D161" s="122">
        <v>-0.3</v>
      </c>
      <c r="E161" s="122">
        <v>0.4</v>
      </c>
      <c r="F161" s="257">
        <v>106.70954999999999</v>
      </c>
      <c r="G161" s="137">
        <v>115.69056</v>
      </c>
      <c r="H161" s="134">
        <v>104.62611</v>
      </c>
      <c r="I161" s="134">
        <v>103.07979</v>
      </c>
      <c r="J161" s="134">
        <v>95.181780000000003</v>
      </c>
      <c r="K161" s="134">
        <v>102.10312999999999</v>
      </c>
      <c r="L161" s="134">
        <v>104.09457</v>
      </c>
      <c r="M161" s="134">
        <v>101.70596</v>
      </c>
      <c r="N161" s="134">
        <v>94.311179999999993</v>
      </c>
      <c r="O161" s="134">
        <v>107.72574</v>
      </c>
      <c r="P161" s="134">
        <v>106.15931</v>
      </c>
      <c r="Q161" s="134">
        <v>109.72098</v>
      </c>
      <c r="R161" s="134">
        <v>126.49618</v>
      </c>
      <c r="S161" s="117"/>
      <c r="T161" s="112"/>
      <c r="U161" s="7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2"/>
      <c r="BI161" s="112"/>
      <c r="BJ161" s="112"/>
      <c r="BK161" s="112"/>
      <c r="BL161" s="112"/>
      <c r="BM161" s="112"/>
      <c r="BN161" s="112"/>
      <c r="BO161" s="112"/>
      <c r="BP161" s="112"/>
      <c r="BQ161" s="112"/>
      <c r="BR161" s="112"/>
      <c r="BS161" s="112"/>
      <c r="BT161" s="112"/>
      <c r="BU161" s="112"/>
      <c r="BV161" s="112"/>
      <c r="BW161" s="112"/>
      <c r="BX161" s="112"/>
      <c r="BY161" s="112"/>
      <c r="BZ161" s="112"/>
      <c r="CA161" s="112"/>
      <c r="CB161" s="112"/>
      <c r="CC161" s="112"/>
      <c r="CD161" s="112"/>
      <c r="CE161" s="112"/>
      <c r="CF161" s="112"/>
      <c r="CG161" s="112"/>
      <c r="CH161" s="112"/>
      <c r="CI161" s="112"/>
      <c r="CJ161" s="112"/>
      <c r="CK161" s="112"/>
      <c r="CL161" s="112"/>
      <c r="CM161" s="112"/>
      <c r="CN161" s="112"/>
      <c r="CO161" s="112"/>
      <c r="CP161" s="112"/>
      <c r="CQ161" s="112"/>
      <c r="CR161" s="112"/>
      <c r="CS161" s="112"/>
      <c r="CT161" s="112"/>
      <c r="CU161" s="112"/>
      <c r="CV161" s="112"/>
      <c r="CW161" s="112"/>
      <c r="CX161" s="112"/>
      <c r="CY161" s="112"/>
      <c r="CZ161" s="112"/>
      <c r="DA161" s="112"/>
      <c r="DB161" s="112"/>
      <c r="DC161" s="112"/>
      <c r="DD161" s="112"/>
      <c r="DE161" s="112"/>
      <c r="DF161" s="112"/>
      <c r="DG161" s="112"/>
      <c r="DH161" s="112"/>
      <c r="DI161" s="112"/>
      <c r="DJ161" s="112"/>
      <c r="DK161" s="112"/>
      <c r="DL161" s="112"/>
      <c r="DM161" s="112"/>
      <c r="DN161" s="112"/>
      <c r="DO161" s="112"/>
      <c r="DP161" s="112"/>
      <c r="DQ161" s="112"/>
      <c r="DR161" s="112"/>
      <c r="DS161" s="112"/>
      <c r="DT161" s="112"/>
      <c r="DU161" s="112"/>
      <c r="DV161" s="112"/>
      <c r="DW161" s="112"/>
      <c r="DX161" s="112"/>
      <c r="DY161" s="112"/>
      <c r="DZ161" s="112"/>
      <c r="EA161" s="112"/>
      <c r="EB161" s="112"/>
      <c r="EC161" s="112"/>
      <c r="ED161" s="112"/>
      <c r="EE161" s="112"/>
      <c r="EF161" s="112"/>
      <c r="EG161" s="112"/>
      <c r="EH161" s="112"/>
      <c r="EI161" s="112"/>
      <c r="EJ161" s="112"/>
      <c r="EK161" s="112"/>
      <c r="EL161" s="112"/>
      <c r="EM161" s="112"/>
      <c r="EN161" s="112"/>
      <c r="EO161" s="112"/>
      <c r="EP161" s="112"/>
      <c r="EQ161" s="112"/>
      <c r="ER161" s="112"/>
      <c r="ES161" s="112"/>
      <c r="ET161" s="112"/>
      <c r="EU161" s="112"/>
      <c r="EV161" s="112"/>
      <c r="EW161" s="112"/>
      <c r="EX161" s="112"/>
      <c r="EY161" s="112"/>
      <c r="EZ161" s="112"/>
      <c r="FA161" s="112"/>
      <c r="FB161" s="112"/>
      <c r="FC161" s="112"/>
      <c r="FD161" s="112"/>
      <c r="FE161" s="112"/>
      <c r="FF161" s="112"/>
      <c r="FG161" s="112"/>
      <c r="FH161" s="112"/>
      <c r="FI161" s="112"/>
      <c r="FJ161" s="112"/>
      <c r="FK161" s="112"/>
      <c r="FL161" s="112"/>
      <c r="FM161" s="112"/>
      <c r="FN161" s="112"/>
      <c r="FO161" s="112"/>
      <c r="FP161" s="112"/>
      <c r="FQ161" s="112"/>
      <c r="FR161" s="112"/>
      <c r="FS161" s="112"/>
      <c r="FT161" s="112"/>
      <c r="FU161" s="112"/>
      <c r="FV161" s="112"/>
      <c r="FW161" s="112"/>
      <c r="FX161" s="112"/>
      <c r="FY161" s="112"/>
      <c r="FZ161" s="112"/>
      <c r="GA161" s="112"/>
      <c r="GB161" s="112"/>
      <c r="GC161" s="112"/>
      <c r="GD161" s="112"/>
      <c r="GE161" s="112"/>
      <c r="GF161" s="112"/>
      <c r="GG161" s="112"/>
      <c r="GH161" s="112"/>
      <c r="GI161" s="112"/>
      <c r="GJ161" s="112"/>
      <c r="GK161" s="112"/>
      <c r="GL161" s="112"/>
      <c r="GM161" s="112"/>
      <c r="GN161" s="112"/>
      <c r="GO161" s="112"/>
      <c r="GP161" s="112"/>
      <c r="GQ161" s="112"/>
      <c r="GR161" s="112"/>
      <c r="GS161" s="112"/>
      <c r="GT161" s="112"/>
      <c r="GU161" s="112"/>
      <c r="GV161" s="112"/>
      <c r="GW161" s="112"/>
      <c r="GX161" s="112"/>
      <c r="GY161" s="112"/>
      <c r="GZ161" s="112"/>
      <c r="HA161" s="112"/>
      <c r="HB161" s="112"/>
      <c r="HC161" s="112"/>
      <c r="HD161" s="112"/>
      <c r="HE161" s="112"/>
      <c r="HF161" s="112"/>
      <c r="HG161" s="112"/>
      <c r="HH161" s="112"/>
      <c r="HI161" s="112"/>
      <c r="HJ161" s="112"/>
      <c r="HK161" s="112"/>
      <c r="HL161" s="112"/>
      <c r="HM161" s="112"/>
      <c r="HN161" s="112"/>
      <c r="HO161" s="112"/>
      <c r="HP161" s="112"/>
      <c r="HQ161" s="112"/>
      <c r="HR161" s="112"/>
      <c r="HS161" s="112"/>
      <c r="HT161" s="112"/>
      <c r="HU161" s="112"/>
      <c r="HV161" s="112"/>
      <c r="HW161" s="112"/>
      <c r="HX161" s="112"/>
      <c r="HY161" s="112"/>
      <c r="HZ161" s="112"/>
      <c r="IA161" s="112"/>
      <c r="IB161" s="112"/>
      <c r="IC161" s="112"/>
      <c r="ID161" s="112"/>
      <c r="IE161" s="112"/>
      <c r="IF161" s="112"/>
      <c r="IG161" s="112"/>
      <c r="IH161" s="112"/>
      <c r="II161" s="112"/>
      <c r="IJ161" s="112"/>
      <c r="IK161" s="112"/>
      <c r="IL161" s="112"/>
      <c r="IM161" s="112"/>
      <c r="IN161" s="112"/>
      <c r="IO161" s="112"/>
      <c r="IP161" s="112"/>
      <c r="IQ161" s="112"/>
      <c r="IR161" s="112"/>
      <c r="IS161" s="112"/>
    </row>
    <row r="162" spans="1:253" ht="20.25" hidden="1">
      <c r="A162" s="140"/>
      <c r="B162" s="141"/>
      <c r="C162" s="122" t="s">
        <v>4</v>
      </c>
      <c r="D162" s="122" t="s">
        <v>4</v>
      </c>
      <c r="E162" s="122" t="s">
        <v>4</v>
      </c>
      <c r="F162" s="257"/>
      <c r="G162" s="137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17"/>
      <c r="T162" s="112"/>
      <c r="U162" s="7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2"/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2"/>
      <c r="BY162" s="112"/>
      <c r="BZ162" s="112"/>
      <c r="CA162" s="112"/>
      <c r="CB162" s="112"/>
      <c r="CC162" s="112"/>
      <c r="CD162" s="112"/>
      <c r="CE162" s="112"/>
      <c r="CF162" s="112"/>
      <c r="CG162" s="112"/>
      <c r="CH162" s="112"/>
      <c r="CI162" s="112"/>
      <c r="CJ162" s="112"/>
      <c r="CK162" s="112"/>
      <c r="CL162" s="112"/>
      <c r="CM162" s="112"/>
      <c r="CN162" s="112"/>
      <c r="CO162" s="112"/>
      <c r="CP162" s="112"/>
      <c r="CQ162" s="112"/>
      <c r="CR162" s="112"/>
      <c r="CS162" s="112"/>
      <c r="CT162" s="112"/>
      <c r="CU162" s="112"/>
      <c r="CV162" s="112"/>
      <c r="CW162" s="112"/>
      <c r="CX162" s="112"/>
      <c r="CY162" s="112"/>
      <c r="CZ162" s="112"/>
      <c r="DA162" s="112"/>
      <c r="DB162" s="112"/>
      <c r="DC162" s="112"/>
      <c r="DD162" s="112"/>
      <c r="DE162" s="112"/>
      <c r="DF162" s="112"/>
      <c r="DG162" s="112"/>
      <c r="DH162" s="112"/>
      <c r="DI162" s="112"/>
      <c r="DJ162" s="112"/>
      <c r="DK162" s="112"/>
      <c r="DL162" s="112"/>
      <c r="DM162" s="112"/>
      <c r="DN162" s="112"/>
      <c r="DO162" s="112"/>
      <c r="DP162" s="112"/>
      <c r="DQ162" s="112"/>
      <c r="DR162" s="112"/>
      <c r="DS162" s="112"/>
      <c r="DT162" s="112"/>
      <c r="DU162" s="112"/>
      <c r="DV162" s="112"/>
      <c r="DW162" s="112"/>
      <c r="DX162" s="112"/>
      <c r="DY162" s="112"/>
      <c r="DZ162" s="112"/>
      <c r="EA162" s="112"/>
      <c r="EB162" s="112"/>
      <c r="EC162" s="112"/>
      <c r="ED162" s="112"/>
      <c r="EE162" s="112"/>
      <c r="EF162" s="112"/>
      <c r="EG162" s="112"/>
      <c r="EH162" s="112"/>
      <c r="EI162" s="112"/>
      <c r="EJ162" s="112"/>
      <c r="EK162" s="112"/>
      <c r="EL162" s="112"/>
      <c r="EM162" s="112"/>
      <c r="EN162" s="112"/>
      <c r="EO162" s="112"/>
      <c r="EP162" s="112"/>
      <c r="EQ162" s="112"/>
      <c r="ER162" s="112"/>
      <c r="ES162" s="112"/>
      <c r="ET162" s="112"/>
      <c r="EU162" s="112"/>
      <c r="EV162" s="112"/>
      <c r="EW162" s="112"/>
      <c r="EX162" s="112"/>
      <c r="EY162" s="112"/>
      <c r="EZ162" s="112"/>
      <c r="FA162" s="112"/>
      <c r="FB162" s="112"/>
      <c r="FC162" s="112"/>
      <c r="FD162" s="112"/>
      <c r="FE162" s="112"/>
      <c r="FF162" s="112"/>
      <c r="FG162" s="112"/>
      <c r="FH162" s="112"/>
      <c r="FI162" s="112"/>
      <c r="FJ162" s="112"/>
      <c r="FK162" s="112"/>
      <c r="FL162" s="112"/>
      <c r="FM162" s="112"/>
      <c r="FN162" s="112"/>
      <c r="FO162" s="112"/>
      <c r="FP162" s="112"/>
      <c r="FQ162" s="112"/>
      <c r="FR162" s="112"/>
      <c r="FS162" s="112"/>
      <c r="FT162" s="112"/>
      <c r="FU162" s="112"/>
      <c r="FV162" s="112"/>
      <c r="FW162" s="112"/>
      <c r="FX162" s="112"/>
      <c r="FY162" s="112"/>
      <c r="FZ162" s="112"/>
      <c r="GA162" s="112"/>
      <c r="GB162" s="112"/>
      <c r="GC162" s="112"/>
      <c r="GD162" s="112"/>
      <c r="GE162" s="112"/>
      <c r="GF162" s="112"/>
      <c r="GG162" s="112"/>
      <c r="GH162" s="112"/>
      <c r="GI162" s="112"/>
      <c r="GJ162" s="112"/>
      <c r="GK162" s="112"/>
      <c r="GL162" s="112"/>
      <c r="GM162" s="112"/>
      <c r="GN162" s="112"/>
      <c r="GO162" s="112"/>
      <c r="GP162" s="112"/>
      <c r="GQ162" s="112"/>
      <c r="GR162" s="112"/>
      <c r="GS162" s="112"/>
      <c r="GT162" s="112"/>
      <c r="GU162" s="112"/>
      <c r="GV162" s="112"/>
      <c r="GW162" s="112"/>
      <c r="GX162" s="112"/>
      <c r="GY162" s="112"/>
      <c r="GZ162" s="112"/>
      <c r="HA162" s="112"/>
      <c r="HB162" s="112"/>
      <c r="HC162" s="112"/>
      <c r="HD162" s="112"/>
      <c r="HE162" s="112"/>
      <c r="HF162" s="112"/>
      <c r="HG162" s="112"/>
      <c r="HH162" s="112"/>
      <c r="HI162" s="112"/>
      <c r="HJ162" s="112"/>
      <c r="HK162" s="112"/>
      <c r="HL162" s="112"/>
      <c r="HM162" s="112"/>
      <c r="HN162" s="112"/>
      <c r="HO162" s="112"/>
      <c r="HP162" s="112"/>
      <c r="HQ162" s="112"/>
      <c r="HR162" s="112"/>
      <c r="HS162" s="112"/>
      <c r="HT162" s="112"/>
      <c r="HU162" s="112"/>
      <c r="HV162" s="112"/>
      <c r="HW162" s="112"/>
      <c r="HX162" s="112"/>
      <c r="HY162" s="112"/>
      <c r="HZ162" s="112"/>
      <c r="IA162" s="112"/>
      <c r="IB162" s="112"/>
      <c r="IC162" s="112"/>
      <c r="ID162" s="112"/>
      <c r="IE162" s="112"/>
      <c r="IF162" s="112"/>
      <c r="IG162" s="112"/>
      <c r="IH162" s="112"/>
      <c r="II162" s="112"/>
      <c r="IJ162" s="112"/>
      <c r="IK162" s="112"/>
      <c r="IL162" s="112"/>
      <c r="IM162" s="112"/>
      <c r="IN162" s="112"/>
      <c r="IO162" s="112"/>
      <c r="IP162" s="112"/>
      <c r="IQ162" s="112"/>
      <c r="IR162" s="112"/>
      <c r="IS162" s="112"/>
    </row>
    <row r="163" spans="1:253" ht="20.25" hidden="1">
      <c r="A163" s="140" t="s">
        <v>2013</v>
      </c>
      <c r="B163" s="141"/>
      <c r="C163" s="122">
        <v>0.1</v>
      </c>
      <c r="D163" s="122">
        <v>0.1</v>
      </c>
      <c r="E163" s="122">
        <v>0.3</v>
      </c>
      <c r="F163" s="257">
        <v>106.80077</v>
      </c>
      <c r="G163" s="137">
        <v>116.09860999999999</v>
      </c>
      <c r="H163" s="134">
        <v>104.64383640507577</v>
      </c>
      <c r="I163" s="134">
        <v>100.89888000000001</v>
      </c>
      <c r="J163" s="134">
        <v>94.888440000000003</v>
      </c>
      <c r="K163" s="134">
        <v>102.18679</v>
      </c>
      <c r="L163" s="134">
        <v>104.11036</v>
      </c>
      <c r="M163" s="134">
        <v>102.30906</v>
      </c>
      <c r="N163" s="134">
        <v>94.311179999999993</v>
      </c>
      <c r="O163" s="134">
        <v>107.95626</v>
      </c>
      <c r="P163" s="134">
        <v>106.15931</v>
      </c>
      <c r="Q163" s="134">
        <v>109.65159</v>
      </c>
      <c r="R163" s="134">
        <v>126.55389</v>
      </c>
      <c r="S163" s="117"/>
      <c r="T163" s="112"/>
      <c r="U163" s="7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  <c r="BI163" s="112"/>
      <c r="BJ163" s="112"/>
      <c r="BK163" s="112"/>
      <c r="BL163" s="112"/>
      <c r="BM163" s="112"/>
      <c r="BN163" s="112"/>
      <c r="BO163" s="112"/>
      <c r="BP163" s="112"/>
      <c r="BQ163" s="112"/>
      <c r="BR163" s="112"/>
      <c r="BS163" s="112"/>
      <c r="BT163" s="112"/>
      <c r="BU163" s="112"/>
      <c r="BV163" s="112"/>
      <c r="BW163" s="112"/>
      <c r="BX163" s="112"/>
      <c r="BY163" s="112"/>
      <c r="BZ163" s="112"/>
      <c r="CA163" s="112"/>
      <c r="CB163" s="112"/>
      <c r="CC163" s="112"/>
      <c r="CD163" s="112"/>
      <c r="CE163" s="112"/>
      <c r="CF163" s="112"/>
      <c r="CG163" s="112"/>
      <c r="CH163" s="112"/>
      <c r="CI163" s="112"/>
      <c r="CJ163" s="112"/>
      <c r="CK163" s="112"/>
      <c r="CL163" s="112"/>
      <c r="CM163" s="112"/>
      <c r="CN163" s="112"/>
      <c r="CO163" s="112"/>
      <c r="CP163" s="112"/>
      <c r="CQ163" s="112"/>
      <c r="CR163" s="112"/>
      <c r="CS163" s="112"/>
      <c r="CT163" s="112"/>
      <c r="CU163" s="112"/>
      <c r="CV163" s="112"/>
      <c r="CW163" s="112"/>
      <c r="CX163" s="112"/>
      <c r="CY163" s="112"/>
      <c r="CZ163" s="112"/>
      <c r="DA163" s="112"/>
      <c r="DB163" s="112"/>
      <c r="DC163" s="112"/>
      <c r="DD163" s="112"/>
      <c r="DE163" s="112"/>
      <c r="DF163" s="112"/>
      <c r="DG163" s="112"/>
      <c r="DH163" s="112"/>
      <c r="DI163" s="112"/>
      <c r="DJ163" s="112"/>
      <c r="DK163" s="112"/>
      <c r="DL163" s="112"/>
      <c r="DM163" s="112"/>
      <c r="DN163" s="112"/>
      <c r="DO163" s="112"/>
      <c r="DP163" s="112"/>
      <c r="DQ163" s="112"/>
      <c r="DR163" s="112"/>
      <c r="DS163" s="112"/>
      <c r="DT163" s="112"/>
      <c r="DU163" s="112"/>
      <c r="DV163" s="112"/>
      <c r="DW163" s="112"/>
      <c r="DX163" s="112"/>
      <c r="DY163" s="112"/>
      <c r="DZ163" s="112"/>
      <c r="EA163" s="112"/>
      <c r="EB163" s="112"/>
      <c r="EC163" s="112"/>
      <c r="ED163" s="112"/>
      <c r="EE163" s="112"/>
      <c r="EF163" s="112"/>
      <c r="EG163" s="112"/>
      <c r="EH163" s="112"/>
      <c r="EI163" s="112"/>
      <c r="EJ163" s="112"/>
      <c r="EK163" s="112"/>
      <c r="EL163" s="112"/>
      <c r="EM163" s="112"/>
      <c r="EN163" s="112"/>
      <c r="EO163" s="112"/>
      <c r="EP163" s="112"/>
      <c r="EQ163" s="112"/>
      <c r="ER163" s="112"/>
      <c r="ES163" s="112"/>
      <c r="ET163" s="112"/>
      <c r="EU163" s="112"/>
      <c r="EV163" s="112"/>
      <c r="EW163" s="112"/>
      <c r="EX163" s="112"/>
      <c r="EY163" s="112"/>
      <c r="EZ163" s="112"/>
      <c r="FA163" s="112"/>
      <c r="FB163" s="112"/>
      <c r="FC163" s="112"/>
      <c r="FD163" s="112"/>
      <c r="FE163" s="112"/>
      <c r="FF163" s="112"/>
      <c r="FG163" s="112"/>
      <c r="FH163" s="112"/>
      <c r="FI163" s="112"/>
      <c r="FJ163" s="112"/>
      <c r="FK163" s="112"/>
      <c r="FL163" s="112"/>
      <c r="FM163" s="112"/>
      <c r="FN163" s="112"/>
      <c r="FO163" s="112"/>
      <c r="FP163" s="112"/>
      <c r="FQ163" s="112"/>
      <c r="FR163" s="112"/>
      <c r="FS163" s="112"/>
      <c r="FT163" s="112"/>
      <c r="FU163" s="112"/>
      <c r="FV163" s="112"/>
      <c r="FW163" s="112"/>
      <c r="FX163" s="112"/>
      <c r="FY163" s="112"/>
      <c r="FZ163" s="112"/>
      <c r="GA163" s="112"/>
      <c r="GB163" s="112"/>
      <c r="GC163" s="112"/>
      <c r="GD163" s="112"/>
      <c r="GE163" s="112"/>
      <c r="GF163" s="112"/>
      <c r="GG163" s="112"/>
      <c r="GH163" s="112"/>
      <c r="GI163" s="112"/>
      <c r="GJ163" s="112"/>
      <c r="GK163" s="112"/>
      <c r="GL163" s="112"/>
      <c r="GM163" s="112"/>
      <c r="GN163" s="112"/>
      <c r="GO163" s="112"/>
      <c r="GP163" s="112"/>
      <c r="GQ163" s="112"/>
      <c r="GR163" s="112"/>
      <c r="GS163" s="112"/>
      <c r="GT163" s="112"/>
      <c r="GU163" s="112"/>
      <c r="GV163" s="112"/>
      <c r="GW163" s="112"/>
      <c r="GX163" s="112"/>
      <c r="GY163" s="112"/>
      <c r="GZ163" s="112"/>
      <c r="HA163" s="112"/>
      <c r="HB163" s="112"/>
      <c r="HC163" s="112"/>
      <c r="HD163" s="112"/>
      <c r="HE163" s="112"/>
      <c r="HF163" s="112"/>
      <c r="HG163" s="112"/>
      <c r="HH163" s="112"/>
      <c r="HI163" s="112"/>
      <c r="HJ163" s="112"/>
      <c r="HK163" s="112"/>
      <c r="HL163" s="112"/>
      <c r="HM163" s="112"/>
      <c r="HN163" s="112"/>
      <c r="HO163" s="112"/>
      <c r="HP163" s="112"/>
      <c r="HQ163" s="112"/>
      <c r="HR163" s="112"/>
      <c r="HS163" s="112"/>
      <c r="HT163" s="112"/>
      <c r="HU163" s="112"/>
      <c r="HV163" s="112"/>
      <c r="HW163" s="112"/>
      <c r="HX163" s="112"/>
      <c r="HY163" s="112"/>
      <c r="HZ163" s="112"/>
      <c r="IA163" s="112"/>
      <c r="IB163" s="112"/>
      <c r="IC163" s="112"/>
      <c r="ID163" s="112"/>
      <c r="IE163" s="112"/>
      <c r="IF163" s="112"/>
      <c r="IG163" s="112"/>
      <c r="IH163" s="112"/>
      <c r="II163" s="112"/>
      <c r="IJ163" s="112"/>
      <c r="IK163" s="112"/>
      <c r="IL163" s="112"/>
      <c r="IM163" s="112"/>
      <c r="IN163" s="112"/>
      <c r="IO163" s="112"/>
      <c r="IP163" s="112"/>
      <c r="IQ163" s="112"/>
      <c r="IR163" s="112"/>
      <c r="IS163" s="112"/>
    </row>
    <row r="164" spans="1:253" ht="20.25" hidden="1">
      <c r="A164" s="140"/>
      <c r="B164" s="141"/>
      <c r="C164" s="122" t="s">
        <v>4</v>
      </c>
      <c r="D164" s="122" t="s">
        <v>4</v>
      </c>
      <c r="E164" s="122" t="s">
        <v>4</v>
      </c>
      <c r="F164" s="257"/>
      <c r="G164" s="137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17"/>
      <c r="T164" s="112"/>
      <c r="U164" s="7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112"/>
      <c r="BI164" s="112"/>
      <c r="BJ164" s="112"/>
      <c r="BK164" s="112"/>
      <c r="BL164" s="112"/>
      <c r="BM164" s="112"/>
      <c r="BN164" s="112"/>
      <c r="BO164" s="112"/>
      <c r="BP164" s="112"/>
      <c r="BQ164" s="112"/>
      <c r="BR164" s="112"/>
      <c r="BS164" s="112"/>
      <c r="BT164" s="112"/>
      <c r="BU164" s="112"/>
      <c r="BV164" s="112"/>
      <c r="BW164" s="112"/>
      <c r="BX164" s="112"/>
      <c r="BY164" s="112"/>
      <c r="BZ164" s="112"/>
      <c r="CA164" s="112"/>
      <c r="CB164" s="112"/>
      <c r="CC164" s="112"/>
      <c r="CD164" s="112"/>
      <c r="CE164" s="112"/>
      <c r="CF164" s="112"/>
      <c r="CG164" s="112"/>
      <c r="CH164" s="112"/>
      <c r="CI164" s="112"/>
      <c r="CJ164" s="112"/>
      <c r="CK164" s="112"/>
      <c r="CL164" s="112"/>
      <c r="CM164" s="112"/>
      <c r="CN164" s="112"/>
      <c r="CO164" s="112"/>
      <c r="CP164" s="112"/>
      <c r="CQ164" s="112"/>
      <c r="CR164" s="112"/>
      <c r="CS164" s="112"/>
      <c r="CT164" s="112"/>
      <c r="CU164" s="112"/>
      <c r="CV164" s="112"/>
      <c r="CW164" s="112"/>
      <c r="CX164" s="112"/>
      <c r="CY164" s="112"/>
      <c r="CZ164" s="112"/>
      <c r="DA164" s="112"/>
      <c r="DB164" s="112"/>
      <c r="DC164" s="112"/>
      <c r="DD164" s="112"/>
      <c r="DE164" s="112"/>
      <c r="DF164" s="112"/>
      <c r="DG164" s="112"/>
      <c r="DH164" s="112"/>
      <c r="DI164" s="112"/>
      <c r="DJ164" s="112"/>
      <c r="DK164" s="112"/>
      <c r="DL164" s="112"/>
      <c r="DM164" s="112"/>
      <c r="DN164" s="112"/>
      <c r="DO164" s="112"/>
      <c r="DP164" s="112"/>
      <c r="DQ164" s="112"/>
      <c r="DR164" s="112"/>
      <c r="DS164" s="112"/>
      <c r="DT164" s="112"/>
      <c r="DU164" s="112"/>
      <c r="DV164" s="112"/>
      <c r="DW164" s="112"/>
      <c r="DX164" s="112"/>
      <c r="DY164" s="112"/>
      <c r="DZ164" s="112"/>
      <c r="EA164" s="112"/>
      <c r="EB164" s="112"/>
      <c r="EC164" s="112"/>
      <c r="ED164" s="112"/>
      <c r="EE164" s="112"/>
      <c r="EF164" s="112"/>
      <c r="EG164" s="112"/>
      <c r="EH164" s="112"/>
      <c r="EI164" s="112"/>
      <c r="EJ164" s="112"/>
      <c r="EK164" s="112"/>
      <c r="EL164" s="112"/>
      <c r="EM164" s="112"/>
      <c r="EN164" s="112"/>
      <c r="EO164" s="112"/>
      <c r="EP164" s="112"/>
      <c r="EQ164" s="112"/>
      <c r="ER164" s="112"/>
      <c r="ES164" s="112"/>
      <c r="ET164" s="112"/>
      <c r="EU164" s="112"/>
      <c r="EV164" s="112"/>
      <c r="EW164" s="112"/>
      <c r="EX164" s="112"/>
      <c r="EY164" s="112"/>
      <c r="EZ164" s="112"/>
      <c r="FA164" s="112"/>
      <c r="FB164" s="112"/>
      <c r="FC164" s="112"/>
      <c r="FD164" s="112"/>
      <c r="FE164" s="112"/>
      <c r="FF164" s="112"/>
      <c r="FG164" s="112"/>
      <c r="FH164" s="112"/>
      <c r="FI164" s="112"/>
      <c r="FJ164" s="112"/>
      <c r="FK164" s="112"/>
      <c r="FL164" s="112"/>
      <c r="FM164" s="112"/>
      <c r="FN164" s="112"/>
      <c r="FO164" s="112"/>
      <c r="FP164" s="112"/>
      <c r="FQ164" s="112"/>
      <c r="FR164" s="112"/>
      <c r="FS164" s="112"/>
      <c r="FT164" s="112"/>
      <c r="FU164" s="112"/>
      <c r="FV164" s="112"/>
      <c r="FW164" s="112"/>
      <c r="FX164" s="112"/>
      <c r="FY164" s="112"/>
      <c r="FZ164" s="112"/>
      <c r="GA164" s="112"/>
      <c r="GB164" s="112"/>
      <c r="GC164" s="112"/>
      <c r="GD164" s="112"/>
      <c r="GE164" s="112"/>
      <c r="GF164" s="112"/>
      <c r="GG164" s="112"/>
      <c r="GH164" s="112"/>
      <c r="GI164" s="112"/>
      <c r="GJ164" s="112"/>
      <c r="GK164" s="112"/>
      <c r="GL164" s="112"/>
      <c r="GM164" s="112"/>
      <c r="GN164" s="112"/>
      <c r="GO164" s="112"/>
      <c r="GP164" s="112"/>
      <c r="GQ164" s="112"/>
      <c r="GR164" s="112"/>
      <c r="GS164" s="112"/>
      <c r="GT164" s="112"/>
      <c r="GU164" s="112"/>
      <c r="GV164" s="112"/>
      <c r="GW164" s="112"/>
      <c r="GX164" s="112"/>
      <c r="GY164" s="112"/>
      <c r="GZ164" s="112"/>
      <c r="HA164" s="112"/>
      <c r="HB164" s="112"/>
      <c r="HC164" s="112"/>
      <c r="HD164" s="112"/>
      <c r="HE164" s="112"/>
      <c r="HF164" s="112"/>
      <c r="HG164" s="112"/>
      <c r="HH164" s="112"/>
      <c r="HI164" s="112"/>
      <c r="HJ164" s="112"/>
      <c r="HK164" s="112"/>
      <c r="HL164" s="112"/>
      <c r="HM164" s="112"/>
      <c r="HN164" s="112"/>
      <c r="HO164" s="112"/>
      <c r="HP164" s="112"/>
      <c r="HQ164" s="112"/>
      <c r="HR164" s="112"/>
      <c r="HS164" s="112"/>
      <c r="HT164" s="112"/>
      <c r="HU164" s="112"/>
      <c r="HV164" s="112"/>
      <c r="HW164" s="112"/>
      <c r="HX164" s="112"/>
      <c r="HY164" s="112"/>
      <c r="HZ164" s="112"/>
      <c r="IA164" s="112"/>
      <c r="IB164" s="112"/>
      <c r="IC164" s="112"/>
      <c r="ID164" s="112"/>
      <c r="IE164" s="112"/>
      <c r="IF164" s="112"/>
      <c r="IG164" s="112"/>
      <c r="IH164" s="112"/>
      <c r="II164" s="112"/>
      <c r="IJ164" s="112"/>
      <c r="IK164" s="112"/>
      <c r="IL164" s="112"/>
      <c r="IM164" s="112"/>
      <c r="IN164" s="112"/>
      <c r="IO164" s="112"/>
      <c r="IP164" s="112"/>
      <c r="IQ164" s="112"/>
      <c r="IR164" s="112"/>
      <c r="IS164" s="112"/>
    </row>
    <row r="165" spans="1:253" ht="20.25" hidden="1">
      <c r="A165" s="140" t="s">
        <v>2014</v>
      </c>
      <c r="B165" s="141"/>
      <c r="C165" s="122">
        <v>0.2</v>
      </c>
      <c r="D165" s="122">
        <v>0</v>
      </c>
      <c r="E165" s="122">
        <v>0.3</v>
      </c>
      <c r="F165" s="257">
        <v>106.81740000000001</v>
      </c>
      <c r="G165" s="137">
        <v>116.54486</v>
      </c>
      <c r="H165" s="134">
        <v>104.56080207342613</v>
      </c>
      <c r="I165" s="134">
        <v>100.23679</v>
      </c>
      <c r="J165" s="134">
        <v>94.888440000000003</v>
      </c>
      <c r="K165" s="134">
        <v>102.17783</v>
      </c>
      <c r="L165" s="134">
        <v>104.33960999999999</v>
      </c>
      <c r="M165" s="134">
        <v>102.21722</v>
      </c>
      <c r="N165" s="134">
        <v>94.311179999999993</v>
      </c>
      <c r="O165" s="134">
        <v>107.22918</v>
      </c>
      <c r="P165" s="134">
        <v>106.15931</v>
      </c>
      <c r="Q165" s="134">
        <v>109.85422</v>
      </c>
      <c r="R165" s="134">
        <v>126.58587</v>
      </c>
      <c r="S165" s="117"/>
      <c r="T165" s="112"/>
      <c r="U165" s="7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/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/>
      <c r="BG165" s="112"/>
      <c r="BH165" s="112"/>
      <c r="BI165" s="112"/>
      <c r="BJ165" s="112"/>
      <c r="BK165" s="112"/>
      <c r="BL165" s="112"/>
      <c r="BM165" s="112"/>
      <c r="BN165" s="112"/>
      <c r="BO165" s="112"/>
      <c r="BP165" s="112"/>
      <c r="BQ165" s="112"/>
      <c r="BR165" s="112"/>
      <c r="BS165" s="112"/>
      <c r="BT165" s="112"/>
      <c r="BU165" s="112"/>
      <c r="BV165" s="112"/>
      <c r="BW165" s="112"/>
      <c r="BX165" s="112"/>
      <c r="BY165" s="112"/>
      <c r="BZ165" s="112"/>
      <c r="CA165" s="112"/>
      <c r="CB165" s="112"/>
      <c r="CC165" s="112"/>
      <c r="CD165" s="112"/>
      <c r="CE165" s="112"/>
      <c r="CF165" s="112"/>
      <c r="CG165" s="112"/>
      <c r="CH165" s="112"/>
      <c r="CI165" s="112"/>
      <c r="CJ165" s="112"/>
      <c r="CK165" s="112"/>
      <c r="CL165" s="112"/>
      <c r="CM165" s="112"/>
      <c r="CN165" s="112"/>
      <c r="CO165" s="112"/>
      <c r="CP165" s="112"/>
      <c r="CQ165" s="112"/>
      <c r="CR165" s="112"/>
      <c r="CS165" s="112"/>
      <c r="CT165" s="112"/>
      <c r="CU165" s="112"/>
      <c r="CV165" s="112"/>
      <c r="CW165" s="112"/>
      <c r="CX165" s="112"/>
      <c r="CY165" s="112"/>
      <c r="CZ165" s="112"/>
      <c r="DA165" s="112"/>
      <c r="DB165" s="112"/>
      <c r="DC165" s="112"/>
      <c r="DD165" s="112"/>
      <c r="DE165" s="112"/>
      <c r="DF165" s="112"/>
      <c r="DG165" s="112"/>
      <c r="DH165" s="112"/>
      <c r="DI165" s="112"/>
      <c r="DJ165" s="112"/>
      <c r="DK165" s="112"/>
      <c r="DL165" s="112"/>
      <c r="DM165" s="112"/>
      <c r="DN165" s="112"/>
      <c r="DO165" s="112"/>
      <c r="DP165" s="112"/>
      <c r="DQ165" s="112"/>
      <c r="DR165" s="112"/>
      <c r="DS165" s="112"/>
      <c r="DT165" s="112"/>
      <c r="DU165" s="112"/>
      <c r="DV165" s="112"/>
      <c r="DW165" s="112"/>
      <c r="DX165" s="112"/>
      <c r="DY165" s="112"/>
      <c r="DZ165" s="112"/>
      <c r="EA165" s="112"/>
      <c r="EB165" s="112"/>
      <c r="EC165" s="112"/>
      <c r="ED165" s="112"/>
      <c r="EE165" s="112"/>
      <c r="EF165" s="112"/>
      <c r="EG165" s="112"/>
      <c r="EH165" s="112"/>
      <c r="EI165" s="112"/>
      <c r="EJ165" s="112"/>
      <c r="EK165" s="112"/>
      <c r="EL165" s="112"/>
      <c r="EM165" s="112"/>
      <c r="EN165" s="112"/>
      <c r="EO165" s="112"/>
      <c r="EP165" s="112"/>
      <c r="EQ165" s="112"/>
      <c r="ER165" s="112"/>
      <c r="ES165" s="112"/>
      <c r="ET165" s="112"/>
      <c r="EU165" s="112"/>
      <c r="EV165" s="112"/>
      <c r="EW165" s="112"/>
      <c r="EX165" s="112"/>
      <c r="EY165" s="112"/>
      <c r="EZ165" s="112"/>
      <c r="FA165" s="112"/>
      <c r="FB165" s="112"/>
      <c r="FC165" s="112"/>
      <c r="FD165" s="112"/>
      <c r="FE165" s="112"/>
      <c r="FF165" s="112"/>
      <c r="FG165" s="112"/>
      <c r="FH165" s="112"/>
      <c r="FI165" s="112"/>
      <c r="FJ165" s="112"/>
      <c r="FK165" s="112"/>
      <c r="FL165" s="112"/>
      <c r="FM165" s="112"/>
      <c r="FN165" s="112"/>
      <c r="FO165" s="112"/>
      <c r="FP165" s="112"/>
      <c r="FQ165" s="112"/>
      <c r="FR165" s="112"/>
      <c r="FS165" s="112"/>
      <c r="FT165" s="112"/>
      <c r="FU165" s="112"/>
      <c r="FV165" s="112"/>
      <c r="FW165" s="112"/>
      <c r="FX165" s="112"/>
      <c r="FY165" s="112"/>
      <c r="FZ165" s="112"/>
      <c r="GA165" s="112"/>
      <c r="GB165" s="112"/>
      <c r="GC165" s="112"/>
      <c r="GD165" s="112"/>
      <c r="GE165" s="112"/>
      <c r="GF165" s="112"/>
      <c r="GG165" s="112"/>
      <c r="GH165" s="112"/>
      <c r="GI165" s="112"/>
      <c r="GJ165" s="112"/>
      <c r="GK165" s="112"/>
      <c r="GL165" s="112"/>
      <c r="GM165" s="112"/>
      <c r="GN165" s="112"/>
      <c r="GO165" s="112"/>
      <c r="GP165" s="112"/>
      <c r="GQ165" s="112"/>
      <c r="GR165" s="112"/>
      <c r="GS165" s="112"/>
      <c r="GT165" s="112"/>
      <c r="GU165" s="112"/>
      <c r="GV165" s="112"/>
      <c r="GW165" s="112"/>
      <c r="GX165" s="112"/>
      <c r="GY165" s="112"/>
      <c r="GZ165" s="112"/>
      <c r="HA165" s="112"/>
      <c r="HB165" s="112"/>
      <c r="HC165" s="112"/>
      <c r="HD165" s="112"/>
      <c r="HE165" s="112"/>
      <c r="HF165" s="112"/>
      <c r="HG165" s="112"/>
      <c r="HH165" s="112"/>
      <c r="HI165" s="112"/>
      <c r="HJ165" s="112"/>
      <c r="HK165" s="112"/>
      <c r="HL165" s="112"/>
      <c r="HM165" s="112"/>
      <c r="HN165" s="112"/>
      <c r="HO165" s="112"/>
      <c r="HP165" s="112"/>
      <c r="HQ165" s="112"/>
      <c r="HR165" s="112"/>
      <c r="HS165" s="112"/>
      <c r="HT165" s="112"/>
      <c r="HU165" s="112"/>
      <c r="HV165" s="112"/>
      <c r="HW165" s="112"/>
      <c r="HX165" s="112"/>
      <c r="HY165" s="112"/>
      <c r="HZ165" s="112"/>
      <c r="IA165" s="112"/>
      <c r="IB165" s="112"/>
      <c r="IC165" s="112"/>
      <c r="ID165" s="112"/>
      <c r="IE165" s="112"/>
      <c r="IF165" s="112"/>
      <c r="IG165" s="112"/>
      <c r="IH165" s="112"/>
      <c r="II165" s="112"/>
      <c r="IJ165" s="112"/>
      <c r="IK165" s="112"/>
      <c r="IL165" s="112"/>
      <c r="IM165" s="112"/>
      <c r="IN165" s="112"/>
      <c r="IO165" s="112"/>
      <c r="IP165" s="112"/>
      <c r="IQ165" s="112"/>
      <c r="IR165" s="112"/>
      <c r="IS165" s="112"/>
    </row>
    <row r="166" spans="1:253" ht="20.25" hidden="1">
      <c r="A166" s="140"/>
      <c r="B166" s="141"/>
      <c r="C166" s="122" t="s">
        <v>4</v>
      </c>
      <c r="D166" s="122" t="s">
        <v>4</v>
      </c>
      <c r="E166" s="122" t="s">
        <v>4</v>
      </c>
      <c r="F166" s="257"/>
      <c r="G166" s="137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17"/>
      <c r="T166" s="112"/>
      <c r="U166" s="7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  <c r="BI166" s="112"/>
      <c r="BJ166" s="112"/>
      <c r="BK166" s="112"/>
      <c r="BL166" s="112"/>
      <c r="BM166" s="112"/>
      <c r="BN166" s="112"/>
      <c r="BO166" s="112"/>
      <c r="BP166" s="112"/>
      <c r="BQ166" s="112"/>
      <c r="BR166" s="112"/>
      <c r="BS166" s="112"/>
      <c r="BT166" s="112"/>
      <c r="BU166" s="112"/>
      <c r="BV166" s="112"/>
      <c r="BW166" s="112"/>
      <c r="BX166" s="112"/>
      <c r="BY166" s="112"/>
      <c r="BZ166" s="112"/>
      <c r="CA166" s="112"/>
      <c r="CB166" s="112"/>
      <c r="CC166" s="112"/>
      <c r="CD166" s="112"/>
      <c r="CE166" s="112"/>
      <c r="CF166" s="112"/>
      <c r="CG166" s="112"/>
      <c r="CH166" s="112"/>
      <c r="CI166" s="112"/>
      <c r="CJ166" s="112"/>
      <c r="CK166" s="112"/>
      <c r="CL166" s="112"/>
      <c r="CM166" s="112"/>
      <c r="CN166" s="112"/>
      <c r="CO166" s="112"/>
      <c r="CP166" s="112"/>
      <c r="CQ166" s="112"/>
      <c r="CR166" s="112"/>
      <c r="CS166" s="112"/>
      <c r="CT166" s="112"/>
      <c r="CU166" s="112"/>
      <c r="CV166" s="112"/>
      <c r="CW166" s="112"/>
      <c r="CX166" s="112"/>
      <c r="CY166" s="112"/>
      <c r="CZ166" s="112"/>
      <c r="DA166" s="112"/>
      <c r="DB166" s="112"/>
      <c r="DC166" s="112"/>
      <c r="DD166" s="112"/>
      <c r="DE166" s="112"/>
      <c r="DF166" s="112"/>
      <c r="DG166" s="112"/>
      <c r="DH166" s="112"/>
      <c r="DI166" s="112"/>
      <c r="DJ166" s="112"/>
      <c r="DK166" s="112"/>
      <c r="DL166" s="112"/>
      <c r="DM166" s="112"/>
      <c r="DN166" s="112"/>
      <c r="DO166" s="112"/>
      <c r="DP166" s="112"/>
      <c r="DQ166" s="112"/>
      <c r="DR166" s="112"/>
      <c r="DS166" s="112"/>
      <c r="DT166" s="112"/>
      <c r="DU166" s="112"/>
      <c r="DV166" s="112"/>
      <c r="DW166" s="112"/>
      <c r="DX166" s="112"/>
      <c r="DY166" s="112"/>
      <c r="DZ166" s="112"/>
      <c r="EA166" s="112"/>
      <c r="EB166" s="112"/>
      <c r="EC166" s="112"/>
      <c r="ED166" s="112"/>
      <c r="EE166" s="112"/>
      <c r="EF166" s="112"/>
      <c r="EG166" s="112"/>
      <c r="EH166" s="112"/>
      <c r="EI166" s="112"/>
      <c r="EJ166" s="112"/>
      <c r="EK166" s="112"/>
      <c r="EL166" s="112"/>
      <c r="EM166" s="112"/>
      <c r="EN166" s="112"/>
      <c r="EO166" s="112"/>
      <c r="EP166" s="112"/>
      <c r="EQ166" s="112"/>
      <c r="ER166" s="112"/>
      <c r="ES166" s="112"/>
      <c r="ET166" s="112"/>
      <c r="EU166" s="112"/>
      <c r="EV166" s="112"/>
      <c r="EW166" s="112"/>
      <c r="EX166" s="112"/>
      <c r="EY166" s="112"/>
      <c r="EZ166" s="112"/>
      <c r="FA166" s="112"/>
      <c r="FB166" s="112"/>
      <c r="FC166" s="112"/>
      <c r="FD166" s="112"/>
      <c r="FE166" s="112"/>
      <c r="FF166" s="112"/>
      <c r="FG166" s="112"/>
      <c r="FH166" s="112"/>
      <c r="FI166" s="112"/>
      <c r="FJ166" s="112"/>
      <c r="FK166" s="112"/>
      <c r="FL166" s="112"/>
      <c r="FM166" s="112"/>
      <c r="FN166" s="112"/>
      <c r="FO166" s="112"/>
      <c r="FP166" s="112"/>
      <c r="FQ166" s="112"/>
      <c r="FR166" s="112"/>
      <c r="FS166" s="112"/>
      <c r="FT166" s="112"/>
      <c r="FU166" s="112"/>
      <c r="FV166" s="112"/>
      <c r="FW166" s="112"/>
      <c r="FX166" s="112"/>
      <c r="FY166" s="112"/>
      <c r="FZ166" s="112"/>
      <c r="GA166" s="112"/>
      <c r="GB166" s="112"/>
      <c r="GC166" s="112"/>
      <c r="GD166" s="112"/>
      <c r="GE166" s="112"/>
      <c r="GF166" s="112"/>
      <c r="GG166" s="112"/>
      <c r="GH166" s="112"/>
      <c r="GI166" s="112"/>
      <c r="GJ166" s="112"/>
      <c r="GK166" s="112"/>
      <c r="GL166" s="112"/>
      <c r="GM166" s="112"/>
      <c r="GN166" s="112"/>
      <c r="GO166" s="112"/>
      <c r="GP166" s="112"/>
      <c r="GQ166" s="112"/>
      <c r="GR166" s="112"/>
      <c r="GS166" s="112"/>
      <c r="GT166" s="112"/>
      <c r="GU166" s="112"/>
      <c r="GV166" s="112"/>
      <c r="GW166" s="112"/>
      <c r="GX166" s="112"/>
      <c r="GY166" s="112"/>
      <c r="GZ166" s="112"/>
      <c r="HA166" s="112"/>
      <c r="HB166" s="112"/>
      <c r="HC166" s="112"/>
      <c r="HD166" s="112"/>
      <c r="HE166" s="112"/>
      <c r="HF166" s="112"/>
      <c r="HG166" s="112"/>
      <c r="HH166" s="112"/>
      <c r="HI166" s="112"/>
      <c r="HJ166" s="112"/>
      <c r="HK166" s="112"/>
      <c r="HL166" s="112"/>
      <c r="HM166" s="112"/>
      <c r="HN166" s="112"/>
      <c r="HO166" s="112"/>
      <c r="HP166" s="112"/>
      <c r="HQ166" s="112"/>
      <c r="HR166" s="112"/>
      <c r="HS166" s="112"/>
      <c r="HT166" s="112"/>
      <c r="HU166" s="112"/>
      <c r="HV166" s="112"/>
      <c r="HW166" s="112"/>
      <c r="HX166" s="112"/>
      <c r="HY166" s="112"/>
      <c r="HZ166" s="112"/>
      <c r="IA166" s="112"/>
      <c r="IB166" s="112"/>
      <c r="IC166" s="112"/>
      <c r="ID166" s="112"/>
      <c r="IE166" s="112"/>
      <c r="IF166" s="112"/>
      <c r="IG166" s="112"/>
      <c r="IH166" s="112"/>
      <c r="II166" s="112"/>
      <c r="IJ166" s="112"/>
      <c r="IK166" s="112"/>
      <c r="IL166" s="112"/>
      <c r="IM166" s="112"/>
      <c r="IN166" s="112"/>
      <c r="IO166" s="112"/>
      <c r="IP166" s="112"/>
      <c r="IQ166" s="112"/>
      <c r="IR166" s="112"/>
      <c r="IS166" s="112"/>
    </row>
    <row r="167" spans="1:253" ht="20.25" hidden="1">
      <c r="A167" s="140" t="s">
        <v>2015</v>
      </c>
      <c r="B167" s="141"/>
      <c r="C167" s="122">
        <v>0.7</v>
      </c>
      <c r="D167" s="122">
        <v>0.8</v>
      </c>
      <c r="E167" s="122">
        <v>0.4</v>
      </c>
      <c r="F167" s="257">
        <v>107.72252</v>
      </c>
      <c r="G167" s="257">
        <v>116.64626</v>
      </c>
      <c r="H167" s="134">
        <v>105.65237</v>
      </c>
      <c r="I167" s="134">
        <v>93.841359999999995</v>
      </c>
      <c r="J167" s="134">
        <v>94.888440000000003</v>
      </c>
      <c r="K167" s="134">
        <v>100.73249</v>
      </c>
      <c r="L167" s="134">
        <v>104.26517</v>
      </c>
      <c r="M167" s="134">
        <v>108.43119</v>
      </c>
      <c r="N167" s="134">
        <v>94.301670000000001</v>
      </c>
      <c r="O167" s="134">
        <v>108.37692</v>
      </c>
      <c r="P167" s="134">
        <v>106.15931</v>
      </c>
      <c r="Q167" s="134">
        <v>109.68962000000001</v>
      </c>
      <c r="R167" s="134">
        <v>126.18550999999999</v>
      </c>
      <c r="S167" s="117"/>
      <c r="T167" s="112"/>
      <c r="U167" s="7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  <c r="BI167" s="112"/>
      <c r="BJ167" s="112"/>
      <c r="BK167" s="112"/>
      <c r="BL167" s="112"/>
      <c r="BM167" s="112"/>
      <c r="BN167" s="112"/>
      <c r="BO167" s="112"/>
      <c r="BP167" s="112"/>
      <c r="BQ167" s="112"/>
      <c r="BR167" s="112"/>
      <c r="BS167" s="112"/>
      <c r="BT167" s="112"/>
      <c r="BU167" s="112"/>
      <c r="BV167" s="112"/>
      <c r="BW167" s="112"/>
      <c r="BX167" s="112"/>
      <c r="BY167" s="112"/>
      <c r="BZ167" s="112"/>
      <c r="CA167" s="112"/>
      <c r="CB167" s="112"/>
      <c r="CC167" s="112"/>
      <c r="CD167" s="112"/>
      <c r="CE167" s="112"/>
      <c r="CF167" s="112"/>
      <c r="CG167" s="112"/>
      <c r="CH167" s="112"/>
      <c r="CI167" s="112"/>
      <c r="CJ167" s="112"/>
      <c r="CK167" s="112"/>
      <c r="CL167" s="112"/>
      <c r="CM167" s="112"/>
      <c r="CN167" s="112"/>
      <c r="CO167" s="112"/>
      <c r="CP167" s="112"/>
      <c r="CQ167" s="112"/>
      <c r="CR167" s="112"/>
      <c r="CS167" s="112"/>
      <c r="CT167" s="112"/>
      <c r="CU167" s="112"/>
      <c r="CV167" s="112"/>
      <c r="CW167" s="112"/>
      <c r="CX167" s="112"/>
      <c r="CY167" s="112"/>
      <c r="CZ167" s="112"/>
      <c r="DA167" s="112"/>
      <c r="DB167" s="112"/>
      <c r="DC167" s="112"/>
      <c r="DD167" s="112"/>
      <c r="DE167" s="112"/>
      <c r="DF167" s="112"/>
      <c r="DG167" s="112"/>
      <c r="DH167" s="112"/>
      <c r="DI167" s="112"/>
      <c r="DJ167" s="112"/>
      <c r="DK167" s="112"/>
      <c r="DL167" s="112"/>
      <c r="DM167" s="112"/>
      <c r="DN167" s="112"/>
      <c r="DO167" s="112"/>
      <c r="DP167" s="112"/>
      <c r="DQ167" s="112"/>
      <c r="DR167" s="112"/>
      <c r="DS167" s="112"/>
      <c r="DT167" s="112"/>
      <c r="DU167" s="112"/>
      <c r="DV167" s="112"/>
      <c r="DW167" s="112"/>
      <c r="DX167" s="112"/>
      <c r="DY167" s="112"/>
      <c r="DZ167" s="112"/>
      <c r="EA167" s="112"/>
      <c r="EB167" s="112"/>
      <c r="EC167" s="112"/>
      <c r="ED167" s="112"/>
      <c r="EE167" s="112"/>
      <c r="EF167" s="112"/>
      <c r="EG167" s="112"/>
      <c r="EH167" s="112"/>
      <c r="EI167" s="112"/>
      <c r="EJ167" s="112"/>
      <c r="EK167" s="112"/>
      <c r="EL167" s="112"/>
      <c r="EM167" s="112"/>
      <c r="EN167" s="112"/>
      <c r="EO167" s="112"/>
      <c r="EP167" s="112"/>
      <c r="EQ167" s="112"/>
      <c r="ER167" s="112"/>
      <c r="ES167" s="112"/>
      <c r="ET167" s="112"/>
      <c r="EU167" s="112"/>
      <c r="EV167" s="112"/>
      <c r="EW167" s="112"/>
      <c r="EX167" s="112"/>
      <c r="EY167" s="112"/>
      <c r="EZ167" s="112"/>
      <c r="FA167" s="112"/>
      <c r="FB167" s="112"/>
      <c r="FC167" s="112"/>
      <c r="FD167" s="112"/>
      <c r="FE167" s="112"/>
      <c r="FF167" s="112"/>
      <c r="FG167" s="112"/>
      <c r="FH167" s="112"/>
      <c r="FI167" s="112"/>
      <c r="FJ167" s="112"/>
      <c r="FK167" s="112"/>
      <c r="FL167" s="112"/>
      <c r="FM167" s="112"/>
      <c r="FN167" s="112"/>
      <c r="FO167" s="112"/>
      <c r="FP167" s="112"/>
      <c r="FQ167" s="112"/>
      <c r="FR167" s="112"/>
      <c r="FS167" s="112"/>
      <c r="FT167" s="112"/>
      <c r="FU167" s="112"/>
      <c r="FV167" s="112"/>
      <c r="FW167" s="112"/>
      <c r="FX167" s="112"/>
      <c r="FY167" s="112"/>
      <c r="FZ167" s="112"/>
      <c r="GA167" s="112"/>
      <c r="GB167" s="112"/>
      <c r="GC167" s="112"/>
      <c r="GD167" s="112"/>
      <c r="GE167" s="112"/>
      <c r="GF167" s="112"/>
      <c r="GG167" s="112"/>
      <c r="GH167" s="112"/>
      <c r="GI167" s="112"/>
      <c r="GJ167" s="112"/>
      <c r="GK167" s="112"/>
      <c r="GL167" s="112"/>
      <c r="GM167" s="112"/>
      <c r="GN167" s="112"/>
      <c r="GO167" s="112"/>
      <c r="GP167" s="112"/>
      <c r="GQ167" s="112"/>
      <c r="GR167" s="112"/>
      <c r="GS167" s="112"/>
      <c r="GT167" s="112"/>
      <c r="GU167" s="112"/>
      <c r="GV167" s="112"/>
      <c r="GW167" s="112"/>
      <c r="GX167" s="112"/>
      <c r="GY167" s="112"/>
      <c r="GZ167" s="112"/>
      <c r="HA167" s="112"/>
      <c r="HB167" s="112"/>
      <c r="HC167" s="112"/>
      <c r="HD167" s="112"/>
      <c r="HE167" s="112"/>
      <c r="HF167" s="112"/>
      <c r="HG167" s="112"/>
      <c r="HH167" s="112"/>
      <c r="HI167" s="112"/>
      <c r="HJ167" s="112"/>
      <c r="HK167" s="112"/>
      <c r="HL167" s="112"/>
      <c r="HM167" s="112"/>
      <c r="HN167" s="112"/>
      <c r="HO167" s="112"/>
      <c r="HP167" s="112"/>
      <c r="HQ167" s="112"/>
      <c r="HR167" s="112"/>
      <c r="HS167" s="112"/>
      <c r="HT167" s="112"/>
      <c r="HU167" s="112"/>
      <c r="HV167" s="112"/>
      <c r="HW167" s="112"/>
      <c r="HX167" s="112"/>
      <c r="HY167" s="112"/>
      <c r="HZ167" s="112"/>
      <c r="IA167" s="112"/>
      <c r="IB167" s="112"/>
      <c r="IC167" s="112"/>
      <c r="ID167" s="112"/>
      <c r="IE167" s="112"/>
      <c r="IF167" s="112"/>
      <c r="IG167" s="112"/>
      <c r="IH167" s="112"/>
      <c r="II167" s="112"/>
      <c r="IJ167" s="112"/>
      <c r="IK167" s="112"/>
      <c r="IL167" s="112"/>
      <c r="IM167" s="112"/>
      <c r="IN167" s="112"/>
      <c r="IO167" s="112"/>
      <c r="IP167" s="112"/>
      <c r="IQ167" s="112"/>
      <c r="IR167" s="112"/>
      <c r="IS167" s="112"/>
    </row>
    <row r="168" spans="1:253" ht="20.25" hidden="1">
      <c r="A168" s="140"/>
      <c r="B168" s="141"/>
      <c r="C168" s="122" t="s">
        <v>4</v>
      </c>
      <c r="D168" s="122" t="s">
        <v>4</v>
      </c>
      <c r="E168" s="122" t="s">
        <v>4</v>
      </c>
      <c r="F168" s="257"/>
      <c r="G168" s="137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17"/>
      <c r="T168" s="112"/>
      <c r="U168" s="7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  <c r="BI168" s="112"/>
      <c r="BJ168" s="112"/>
      <c r="BK168" s="112"/>
      <c r="BL168" s="112"/>
      <c r="BM168" s="112"/>
      <c r="BN168" s="112"/>
      <c r="BO168" s="112"/>
      <c r="BP168" s="112"/>
      <c r="BQ168" s="112"/>
      <c r="BR168" s="112"/>
      <c r="BS168" s="112"/>
      <c r="BT168" s="112"/>
      <c r="BU168" s="112"/>
      <c r="BV168" s="112"/>
      <c r="BW168" s="112"/>
      <c r="BX168" s="112"/>
      <c r="BY168" s="112"/>
      <c r="BZ168" s="112"/>
      <c r="CA168" s="112"/>
      <c r="CB168" s="112"/>
      <c r="CC168" s="112"/>
      <c r="CD168" s="112"/>
      <c r="CE168" s="112"/>
      <c r="CF168" s="112"/>
      <c r="CG168" s="112"/>
      <c r="CH168" s="112"/>
      <c r="CI168" s="112"/>
      <c r="CJ168" s="112"/>
      <c r="CK168" s="112"/>
      <c r="CL168" s="112"/>
      <c r="CM168" s="112"/>
      <c r="CN168" s="112"/>
      <c r="CO168" s="112"/>
      <c r="CP168" s="112"/>
      <c r="CQ168" s="112"/>
      <c r="CR168" s="112"/>
      <c r="CS168" s="112"/>
      <c r="CT168" s="112"/>
      <c r="CU168" s="112"/>
      <c r="CV168" s="112"/>
      <c r="CW168" s="112"/>
      <c r="CX168" s="112"/>
      <c r="CY168" s="112"/>
      <c r="CZ168" s="112"/>
      <c r="DA168" s="112"/>
      <c r="DB168" s="112"/>
      <c r="DC168" s="112"/>
      <c r="DD168" s="112"/>
      <c r="DE168" s="112"/>
      <c r="DF168" s="112"/>
      <c r="DG168" s="112"/>
      <c r="DH168" s="112"/>
      <c r="DI168" s="112"/>
      <c r="DJ168" s="112"/>
      <c r="DK168" s="112"/>
      <c r="DL168" s="112"/>
      <c r="DM168" s="112"/>
      <c r="DN168" s="112"/>
      <c r="DO168" s="112"/>
      <c r="DP168" s="112"/>
      <c r="DQ168" s="112"/>
      <c r="DR168" s="112"/>
      <c r="DS168" s="112"/>
      <c r="DT168" s="112"/>
      <c r="DU168" s="112"/>
      <c r="DV168" s="112"/>
      <c r="DW168" s="112"/>
      <c r="DX168" s="112"/>
      <c r="DY168" s="112"/>
      <c r="DZ168" s="112"/>
      <c r="EA168" s="112"/>
      <c r="EB168" s="112"/>
      <c r="EC168" s="112"/>
      <c r="ED168" s="112"/>
      <c r="EE168" s="112"/>
      <c r="EF168" s="112"/>
      <c r="EG168" s="112"/>
      <c r="EH168" s="112"/>
      <c r="EI168" s="112"/>
      <c r="EJ168" s="112"/>
      <c r="EK168" s="112"/>
      <c r="EL168" s="112"/>
      <c r="EM168" s="112"/>
      <c r="EN168" s="112"/>
      <c r="EO168" s="112"/>
      <c r="EP168" s="112"/>
      <c r="EQ168" s="112"/>
      <c r="ER168" s="112"/>
      <c r="ES168" s="112"/>
      <c r="ET168" s="112"/>
      <c r="EU168" s="112"/>
      <c r="EV168" s="112"/>
      <c r="EW168" s="112"/>
      <c r="EX168" s="112"/>
      <c r="EY168" s="112"/>
      <c r="EZ168" s="112"/>
      <c r="FA168" s="112"/>
      <c r="FB168" s="112"/>
      <c r="FC168" s="112"/>
      <c r="FD168" s="112"/>
      <c r="FE168" s="112"/>
      <c r="FF168" s="112"/>
      <c r="FG168" s="112"/>
      <c r="FH168" s="112"/>
      <c r="FI168" s="112"/>
      <c r="FJ168" s="112"/>
      <c r="FK168" s="112"/>
      <c r="FL168" s="112"/>
      <c r="FM168" s="112"/>
      <c r="FN168" s="112"/>
      <c r="FO168" s="112"/>
      <c r="FP168" s="112"/>
      <c r="FQ168" s="112"/>
      <c r="FR168" s="112"/>
      <c r="FS168" s="112"/>
      <c r="FT168" s="112"/>
      <c r="FU168" s="112"/>
      <c r="FV168" s="112"/>
      <c r="FW168" s="112"/>
      <c r="FX168" s="112"/>
      <c r="FY168" s="112"/>
      <c r="FZ168" s="112"/>
      <c r="GA168" s="112"/>
      <c r="GB168" s="112"/>
      <c r="GC168" s="112"/>
      <c r="GD168" s="112"/>
      <c r="GE168" s="112"/>
      <c r="GF168" s="112"/>
      <c r="GG168" s="112"/>
      <c r="GH168" s="112"/>
      <c r="GI168" s="112"/>
      <c r="GJ168" s="112"/>
      <c r="GK168" s="112"/>
      <c r="GL168" s="112"/>
      <c r="GM168" s="112"/>
      <c r="GN168" s="112"/>
      <c r="GO168" s="112"/>
      <c r="GP168" s="112"/>
      <c r="GQ168" s="112"/>
      <c r="GR168" s="112"/>
      <c r="GS168" s="112"/>
      <c r="GT168" s="112"/>
      <c r="GU168" s="112"/>
      <c r="GV168" s="112"/>
      <c r="GW168" s="112"/>
      <c r="GX168" s="112"/>
      <c r="GY168" s="112"/>
      <c r="GZ168" s="112"/>
      <c r="HA168" s="112"/>
      <c r="HB168" s="112"/>
      <c r="HC168" s="112"/>
      <c r="HD168" s="112"/>
      <c r="HE168" s="112"/>
      <c r="HF168" s="112"/>
      <c r="HG168" s="112"/>
      <c r="HH168" s="112"/>
      <c r="HI168" s="112"/>
      <c r="HJ168" s="112"/>
      <c r="HK168" s="112"/>
      <c r="HL168" s="112"/>
      <c r="HM168" s="112"/>
      <c r="HN168" s="112"/>
      <c r="HO168" s="112"/>
      <c r="HP168" s="112"/>
      <c r="HQ168" s="112"/>
      <c r="HR168" s="112"/>
      <c r="HS168" s="112"/>
      <c r="HT168" s="112"/>
      <c r="HU168" s="112"/>
      <c r="HV168" s="112"/>
      <c r="HW168" s="112"/>
      <c r="HX168" s="112"/>
      <c r="HY168" s="112"/>
      <c r="HZ168" s="112"/>
      <c r="IA168" s="112"/>
      <c r="IB168" s="112"/>
      <c r="IC168" s="112"/>
      <c r="ID168" s="112"/>
      <c r="IE168" s="112"/>
      <c r="IF168" s="112"/>
      <c r="IG168" s="112"/>
      <c r="IH168" s="112"/>
      <c r="II168" s="112"/>
      <c r="IJ168" s="112"/>
      <c r="IK168" s="112"/>
      <c r="IL168" s="112"/>
      <c r="IM168" s="112"/>
      <c r="IN168" s="112"/>
      <c r="IO168" s="112"/>
      <c r="IP168" s="112"/>
      <c r="IQ168" s="112"/>
      <c r="IR168" s="112"/>
      <c r="IS168" s="112"/>
    </row>
    <row r="169" spans="1:253" ht="20.25">
      <c r="A169" s="140">
        <v>2024</v>
      </c>
      <c r="B169" s="315">
        <v>-0.4</v>
      </c>
      <c r="C169" s="122" t="s">
        <v>4</v>
      </c>
      <c r="D169" s="122" t="s">
        <v>4</v>
      </c>
      <c r="E169" s="122"/>
      <c r="F169" s="257">
        <v>106.39622</v>
      </c>
      <c r="G169" s="257">
        <v>115.93553</v>
      </c>
      <c r="H169" s="257">
        <v>104.18326</v>
      </c>
      <c r="I169" s="257">
        <v>96.966290000000001</v>
      </c>
      <c r="J169" s="257">
        <v>94.177899999999994</v>
      </c>
      <c r="K169" s="257">
        <v>101.02829</v>
      </c>
      <c r="L169" s="257">
        <v>103.73232</v>
      </c>
      <c r="M169" s="257">
        <v>102.08694</v>
      </c>
      <c r="N169" s="257">
        <v>93.952470000000005</v>
      </c>
      <c r="O169" s="257">
        <v>106.9378</v>
      </c>
      <c r="P169" s="257">
        <v>106.27645</v>
      </c>
      <c r="Q169" s="257">
        <v>110.32996</v>
      </c>
      <c r="R169" s="257">
        <v>126.61068</v>
      </c>
      <c r="S169" s="117"/>
      <c r="T169" s="112"/>
      <c r="U169" s="7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  <c r="BI169" s="112"/>
      <c r="BJ169" s="112"/>
      <c r="BK169" s="112"/>
      <c r="BL169" s="112"/>
      <c r="BM169" s="112"/>
      <c r="BN169" s="112"/>
      <c r="BO169" s="112"/>
      <c r="BP169" s="112"/>
      <c r="BQ169" s="112"/>
      <c r="BR169" s="112"/>
      <c r="BS169" s="112"/>
      <c r="BT169" s="112"/>
      <c r="BU169" s="112"/>
      <c r="BV169" s="112"/>
      <c r="BW169" s="112"/>
      <c r="BX169" s="112"/>
      <c r="BY169" s="112"/>
      <c r="BZ169" s="112"/>
      <c r="CA169" s="112"/>
      <c r="CB169" s="112"/>
      <c r="CC169" s="112"/>
      <c r="CD169" s="112"/>
      <c r="CE169" s="112"/>
      <c r="CF169" s="112"/>
      <c r="CG169" s="112"/>
      <c r="CH169" s="112"/>
      <c r="CI169" s="112"/>
      <c r="CJ169" s="112"/>
      <c r="CK169" s="112"/>
      <c r="CL169" s="112"/>
      <c r="CM169" s="112"/>
      <c r="CN169" s="112"/>
      <c r="CO169" s="112"/>
      <c r="CP169" s="112"/>
      <c r="CQ169" s="112"/>
      <c r="CR169" s="112"/>
      <c r="CS169" s="112"/>
      <c r="CT169" s="112"/>
      <c r="CU169" s="112"/>
      <c r="CV169" s="112"/>
      <c r="CW169" s="112"/>
      <c r="CX169" s="112"/>
      <c r="CY169" s="112"/>
      <c r="CZ169" s="112"/>
      <c r="DA169" s="112"/>
      <c r="DB169" s="112"/>
      <c r="DC169" s="112"/>
      <c r="DD169" s="112"/>
      <c r="DE169" s="112"/>
      <c r="DF169" s="112"/>
      <c r="DG169" s="112"/>
      <c r="DH169" s="112"/>
      <c r="DI169" s="112"/>
      <c r="DJ169" s="112"/>
      <c r="DK169" s="112"/>
      <c r="DL169" s="112"/>
      <c r="DM169" s="112"/>
      <c r="DN169" s="112"/>
      <c r="DO169" s="112"/>
      <c r="DP169" s="112"/>
      <c r="DQ169" s="112"/>
      <c r="DR169" s="112"/>
      <c r="DS169" s="112"/>
      <c r="DT169" s="112"/>
      <c r="DU169" s="112"/>
      <c r="DV169" s="112"/>
      <c r="DW169" s="112"/>
      <c r="DX169" s="112"/>
      <c r="DY169" s="112"/>
      <c r="DZ169" s="112"/>
      <c r="EA169" s="112"/>
      <c r="EB169" s="112"/>
      <c r="EC169" s="112"/>
      <c r="ED169" s="112"/>
      <c r="EE169" s="112"/>
      <c r="EF169" s="112"/>
      <c r="EG169" s="112"/>
      <c r="EH169" s="112"/>
      <c r="EI169" s="112"/>
      <c r="EJ169" s="112"/>
      <c r="EK169" s="112"/>
      <c r="EL169" s="112"/>
      <c r="EM169" s="112"/>
      <c r="EN169" s="112"/>
      <c r="EO169" s="112"/>
      <c r="EP169" s="112"/>
      <c r="EQ169" s="112"/>
      <c r="ER169" s="112"/>
      <c r="ES169" s="112"/>
      <c r="ET169" s="112"/>
      <c r="EU169" s="112"/>
      <c r="EV169" s="112"/>
      <c r="EW169" s="112"/>
      <c r="EX169" s="112"/>
      <c r="EY169" s="112"/>
      <c r="EZ169" s="112"/>
      <c r="FA169" s="112"/>
      <c r="FB169" s="112"/>
      <c r="FC169" s="112"/>
      <c r="FD169" s="112"/>
      <c r="FE169" s="112"/>
      <c r="FF169" s="112"/>
      <c r="FG169" s="112"/>
      <c r="FH169" s="112"/>
      <c r="FI169" s="112"/>
      <c r="FJ169" s="112"/>
      <c r="FK169" s="112"/>
      <c r="FL169" s="112"/>
      <c r="FM169" s="112"/>
      <c r="FN169" s="112"/>
      <c r="FO169" s="112"/>
      <c r="FP169" s="112"/>
      <c r="FQ169" s="112"/>
      <c r="FR169" s="112"/>
      <c r="FS169" s="112"/>
      <c r="FT169" s="112"/>
      <c r="FU169" s="112"/>
      <c r="FV169" s="112"/>
      <c r="FW169" s="112"/>
      <c r="FX169" s="112"/>
      <c r="FY169" s="112"/>
      <c r="FZ169" s="112"/>
      <c r="GA169" s="112"/>
      <c r="GB169" s="112"/>
      <c r="GC169" s="112"/>
      <c r="GD169" s="112"/>
      <c r="GE169" s="112"/>
      <c r="GF169" s="112"/>
      <c r="GG169" s="112"/>
      <c r="GH169" s="112"/>
      <c r="GI169" s="112"/>
      <c r="GJ169" s="112"/>
      <c r="GK169" s="112"/>
      <c r="GL169" s="112"/>
      <c r="GM169" s="112"/>
      <c r="GN169" s="112"/>
      <c r="GO169" s="112"/>
      <c r="GP169" s="112"/>
      <c r="GQ169" s="112"/>
      <c r="GR169" s="112"/>
      <c r="GS169" s="112"/>
      <c r="GT169" s="112"/>
      <c r="GU169" s="112"/>
      <c r="GV169" s="112"/>
      <c r="GW169" s="112"/>
      <c r="GX169" s="112"/>
      <c r="GY169" s="112"/>
      <c r="GZ169" s="112"/>
      <c r="HA169" s="112"/>
      <c r="HB169" s="112"/>
      <c r="HC169" s="112"/>
      <c r="HD169" s="112"/>
      <c r="HE169" s="112"/>
      <c r="HF169" s="112"/>
      <c r="HG169" s="112"/>
      <c r="HH169" s="112"/>
      <c r="HI169" s="112"/>
      <c r="HJ169" s="112"/>
      <c r="HK169" s="112"/>
      <c r="HL169" s="112"/>
      <c r="HM169" s="112"/>
      <c r="HN169" s="112"/>
      <c r="HO169" s="112"/>
      <c r="HP169" s="112"/>
      <c r="HQ169" s="112"/>
      <c r="HR169" s="112"/>
      <c r="HS169" s="112"/>
      <c r="HT169" s="112"/>
      <c r="HU169" s="112"/>
      <c r="HV169" s="112"/>
      <c r="HW169" s="112"/>
      <c r="HX169" s="112"/>
      <c r="HY169" s="112"/>
      <c r="HZ169" s="112"/>
      <c r="IA169" s="112"/>
      <c r="IB169" s="112"/>
      <c r="IC169" s="112"/>
      <c r="ID169" s="112"/>
      <c r="IE169" s="112"/>
      <c r="IF169" s="112"/>
      <c r="IG169" s="112"/>
      <c r="IH169" s="112"/>
      <c r="II169" s="112"/>
      <c r="IJ169" s="112"/>
      <c r="IK169" s="112"/>
      <c r="IL169" s="112"/>
      <c r="IM169" s="112"/>
      <c r="IN169" s="112"/>
      <c r="IO169" s="112"/>
      <c r="IP169" s="112"/>
      <c r="IQ169" s="112"/>
      <c r="IR169" s="112"/>
      <c r="IS169" s="112"/>
    </row>
    <row r="170" spans="1:253" ht="20.25" hidden="1">
      <c r="A170" s="140"/>
      <c r="B170" s="141"/>
      <c r="C170" s="122" t="s">
        <v>4</v>
      </c>
      <c r="D170" s="122" t="s">
        <v>4</v>
      </c>
      <c r="E170" s="122" t="s">
        <v>4</v>
      </c>
      <c r="F170" s="257"/>
      <c r="G170" s="137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17"/>
      <c r="T170" s="112"/>
      <c r="U170" s="7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/>
      <c r="BG170" s="112"/>
      <c r="BH170" s="112"/>
      <c r="BI170" s="112"/>
      <c r="BJ170" s="112"/>
      <c r="BK170" s="112"/>
      <c r="BL170" s="112"/>
      <c r="BM170" s="112"/>
      <c r="BN170" s="112"/>
      <c r="BO170" s="112"/>
      <c r="BP170" s="112"/>
      <c r="BQ170" s="112"/>
      <c r="BR170" s="112"/>
      <c r="BS170" s="112"/>
      <c r="BT170" s="112"/>
      <c r="BU170" s="112"/>
      <c r="BV170" s="112"/>
      <c r="BW170" s="112"/>
      <c r="BX170" s="112"/>
      <c r="BY170" s="112"/>
      <c r="BZ170" s="112"/>
      <c r="CA170" s="112"/>
      <c r="CB170" s="112"/>
      <c r="CC170" s="112"/>
      <c r="CD170" s="112"/>
      <c r="CE170" s="112"/>
      <c r="CF170" s="112"/>
      <c r="CG170" s="112"/>
      <c r="CH170" s="112"/>
      <c r="CI170" s="112"/>
      <c r="CJ170" s="112"/>
      <c r="CK170" s="112"/>
      <c r="CL170" s="112"/>
      <c r="CM170" s="112"/>
      <c r="CN170" s="112"/>
      <c r="CO170" s="112"/>
      <c r="CP170" s="112"/>
      <c r="CQ170" s="112"/>
      <c r="CR170" s="112"/>
      <c r="CS170" s="112"/>
      <c r="CT170" s="112"/>
      <c r="CU170" s="112"/>
      <c r="CV170" s="112"/>
      <c r="CW170" s="112"/>
      <c r="CX170" s="112"/>
      <c r="CY170" s="112"/>
      <c r="CZ170" s="112"/>
      <c r="DA170" s="112"/>
      <c r="DB170" s="112"/>
      <c r="DC170" s="112"/>
      <c r="DD170" s="112"/>
      <c r="DE170" s="112"/>
      <c r="DF170" s="112"/>
      <c r="DG170" s="112"/>
      <c r="DH170" s="112"/>
      <c r="DI170" s="112"/>
      <c r="DJ170" s="112"/>
      <c r="DK170" s="112"/>
      <c r="DL170" s="112"/>
      <c r="DM170" s="112"/>
      <c r="DN170" s="112"/>
      <c r="DO170" s="112"/>
      <c r="DP170" s="112"/>
      <c r="DQ170" s="112"/>
      <c r="DR170" s="112"/>
      <c r="DS170" s="112"/>
      <c r="DT170" s="112"/>
      <c r="DU170" s="112"/>
      <c r="DV170" s="112"/>
      <c r="DW170" s="112"/>
      <c r="DX170" s="112"/>
      <c r="DY170" s="112"/>
      <c r="DZ170" s="112"/>
      <c r="EA170" s="112"/>
      <c r="EB170" s="112"/>
      <c r="EC170" s="112"/>
      <c r="ED170" s="112"/>
      <c r="EE170" s="112"/>
      <c r="EF170" s="112"/>
      <c r="EG170" s="112"/>
      <c r="EH170" s="112"/>
      <c r="EI170" s="112"/>
      <c r="EJ170" s="112"/>
      <c r="EK170" s="112"/>
      <c r="EL170" s="112"/>
      <c r="EM170" s="112"/>
      <c r="EN170" s="112"/>
      <c r="EO170" s="112"/>
      <c r="EP170" s="112"/>
      <c r="EQ170" s="112"/>
      <c r="ER170" s="112"/>
      <c r="ES170" s="112"/>
      <c r="ET170" s="112"/>
      <c r="EU170" s="112"/>
      <c r="EV170" s="112"/>
      <c r="EW170" s="112"/>
      <c r="EX170" s="112"/>
      <c r="EY170" s="112"/>
      <c r="EZ170" s="112"/>
      <c r="FA170" s="112"/>
      <c r="FB170" s="112"/>
      <c r="FC170" s="112"/>
      <c r="FD170" s="112"/>
      <c r="FE170" s="112"/>
      <c r="FF170" s="112"/>
      <c r="FG170" s="112"/>
      <c r="FH170" s="112"/>
      <c r="FI170" s="112"/>
      <c r="FJ170" s="112"/>
      <c r="FK170" s="112"/>
      <c r="FL170" s="112"/>
      <c r="FM170" s="112"/>
      <c r="FN170" s="112"/>
      <c r="FO170" s="112"/>
      <c r="FP170" s="112"/>
      <c r="FQ170" s="112"/>
      <c r="FR170" s="112"/>
      <c r="FS170" s="112"/>
      <c r="FT170" s="112"/>
      <c r="FU170" s="112"/>
      <c r="FV170" s="112"/>
      <c r="FW170" s="112"/>
      <c r="FX170" s="112"/>
      <c r="FY170" s="112"/>
      <c r="FZ170" s="112"/>
      <c r="GA170" s="112"/>
      <c r="GB170" s="112"/>
      <c r="GC170" s="112"/>
      <c r="GD170" s="112"/>
      <c r="GE170" s="112"/>
      <c r="GF170" s="112"/>
      <c r="GG170" s="112"/>
      <c r="GH170" s="112"/>
      <c r="GI170" s="112"/>
      <c r="GJ170" s="112"/>
      <c r="GK170" s="112"/>
      <c r="GL170" s="112"/>
      <c r="GM170" s="112"/>
      <c r="GN170" s="112"/>
      <c r="GO170" s="112"/>
      <c r="GP170" s="112"/>
      <c r="GQ170" s="112"/>
      <c r="GR170" s="112"/>
      <c r="GS170" s="112"/>
      <c r="GT170" s="112"/>
      <c r="GU170" s="112"/>
      <c r="GV170" s="112"/>
      <c r="GW170" s="112"/>
      <c r="GX170" s="112"/>
      <c r="GY170" s="112"/>
      <c r="GZ170" s="112"/>
      <c r="HA170" s="112"/>
      <c r="HB170" s="112"/>
      <c r="HC170" s="112"/>
      <c r="HD170" s="112"/>
      <c r="HE170" s="112"/>
      <c r="HF170" s="112"/>
      <c r="HG170" s="112"/>
      <c r="HH170" s="112"/>
      <c r="HI170" s="112"/>
      <c r="HJ170" s="112"/>
      <c r="HK170" s="112"/>
      <c r="HL170" s="112"/>
      <c r="HM170" s="112"/>
      <c r="HN170" s="112"/>
      <c r="HO170" s="112"/>
      <c r="HP170" s="112"/>
      <c r="HQ170" s="112"/>
      <c r="HR170" s="112"/>
      <c r="HS170" s="112"/>
      <c r="HT170" s="112"/>
      <c r="HU170" s="112"/>
      <c r="HV170" s="112"/>
      <c r="HW170" s="112"/>
      <c r="HX170" s="112"/>
      <c r="HY170" s="112"/>
      <c r="HZ170" s="112"/>
      <c r="IA170" s="112"/>
      <c r="IB170" s="112"/>
      <c r="IC170" s="112"/>
      <c r="ID170" s="112"/>
      <c r="IE170" s="112"/>
      <c r="IF170" s="112"/>
      <c r="IG170" s="112"/>
      <c r="IH170" s="112"/>
      <c r="II170" s="112"/>
      <c r="IJ170" s="112"/>
      <c r="IK170" s="112"/>
      <c r="IL170" s="112"/>
      <c r="IM170" s="112"/>
      <c r="IN170" s="112"/>
      <c r="IO170" s="112"/>
      <c r="IP170" s="112"/>
      <c r="IQ170" s="112"/>
      <c r="IR170" s="112"/>
      <c r="IS170" s="112"/>
    </row>
    <row r="171" spans="1:253" ht="20.25" hidden="1">
      <c r="A171" s="140" t="s">
        <v>2004</v>
      </c>
      <c r="B171" s="315"/>
      <c r="C171" s="122">
        <v>0.1</v>
      </c>
      <c r="D171" s="122">
        <v>-1.3</v>
      </c>
      <c r="E171" s="122">
        <v>0.1</v>
      </c>
      <c r="F171" s="257">
        <v>106.36919</v>
      </c>
      <c r="G171" s="257">
        <v>116.90397</v>
      </c>
      <c r="H171" s="134">
        <v>103.92529999999999</v>
      </c>
      <c r="I171" s="134">
        <v>90.734039999999993</v>
      </c>
      <c r="J171" s="134">
        <v>94.736900000000006</v>
      </c>
      <c r="K171" s="134">
        <v>100.64857000000001</v>
      </c>
      <c r="L171" s="134">
        <v>104.28740999999999</v>
      </c>
      <c r="M171" s="134">
        <v>102.78785999999999</v>
      </c>
      <c r="N171" s="134">
        <v>94.222239999999999</v>
      </c>
      <c r="O171" s="134">
        <v>105.90429</v>
      </c>
      <c r="P171" s="134">
        <v>106.22031</v>
      </c>
      <c r="Q171" s="134">
        <v>109.96686</v>
      </c>
      <c r="R171" s="134">
        <v>126.03506</v>
      </c>
      <c r="S171" s="117"/>
      <c r="T171" s="112"/>
      <c r="U171" s="7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  <c r="BI171" s="112"/>
      <c r="BJ171" s="112"/>
      <c r="BK171" s="112"/>
      <c r="BL171" s="112"/>
      <c r="BM171" s="112"/>
      <c r="BN171" s="112"/>
      <c r="BO171" s="112"/>
      <c r="BP171" s="112"/>
      <c r="BQ171" s="112"/>
      <c r="BR171" s="112"/>
      <c r="BS171" s="112"/>
      <c r="BT171" s="112"/>
      <c r="BU171" s="112"/>
      <c r="BV171" s="112"/>
      <c r="BW171" s="112"/>
      <c r="BX171" s="112"/>
      <c r="BY171" s="112"/>
      <c r="BZ171" s="112"/>
      <c r="CA171" s="112"/>
      <c r="CB171" s="112"/>
      <c r="CC171" s="112"/>
      <c r="CD171" s="112"/>
      <c r="CE171" s="112"/>
      <c r="CF171" s="112"/>
      <c r="CG171" s="112"/>
      <c r="CH171" s="112"/>
      <c r="CI171" s="112"/>
      <c r="CJ171" s="112"/>
      <c r="CK171" s="112"/>
      <c r="CL171" s="112"/>
      <c r="CM171" s="112"/>
      <c r="CN171" s="112"/>
      <c r="CO171" s="112"/>
      <c r="CP171" s="112"/>
      <c r="CQ171" s="112"/>
      <c r="CR171" s="112"/>
      <c r="CS171" s="112"/>
      <c r="CT171" s="112"/>
      <c r="CU171" s="112"/>
      <c r="CV171" s="112"/>
      <c r="CW171" s="112"/>
      <c r="CX171" s="112"/>
      <c r="CY171" s="112"/>
      <c r="CZ171" s="112"/>
      <c r="DA171" s="112"/>
      <c r="DB171" s="112"/>
      <c r="DC171" s="112"/>
      <c r="DD171" s="112"/>
      <c r="DE171" s="112"/>
      <c r="DF171" s="112"/>
      <c r="DG171" s="112"/>
      <c r="DH171" s="112"/>
      <c r="DI171" s="112"/>
      <c r="DJ171" s="112"/>
      <c r="DK171" s="112"/>
      <c r="DL171" s="112"/>
      <c r="DM171" s="112"/>
      <c r="DN171" s="112"/>
      <c r="DO171" s="112"/>
      <c r="DP171" s="112"/>
      <c r="DQ171" s="112"/>
      <c r="DR171" s="112"/>
      <c r="DS171" s="112"/>
      <c r="DT171" s="112"/>
      <c r="DU171" s="112"/>
      <c r="DV171" s="112"/>
      <c r="DW171" s="112"/>
      <c r="DX171" s="112"/>
      <c r="DY171" s="112"/>
      <c r="DZ171" s="112"/>
      <c r="EA171" s="112"/>
      <c r="EB171" s="112"/>
      <c r="EC171" s="112"/>
      <c r="ED171" s="112"/>
      <c r="EE171" s="112"/>
      <c r="EF171" s="112"/>
      <c r="EG171" s="112"/>
      <c r="EH171" s="112"/>
      <c r="EI171" s="112"/>
      <c r="EJ171" s="112"/>
      <c r="EK171" s="112"/>
      <c r="EL171" s="112"/>
      <c r="EM171" s="112"/>
      <c r="EN171" s="112"/>
      <c r="EO171" s="112"/>
      <c r="EP171" s="112"/>
      <c r="EQ171" s="112"/>
      <c r="ER171" s="112"/>
      <c r="ES171" s="112"/>
      <c r="ET171" s="112"/>
      <c r="EU171" s="112"/>
      <c r="EV171" s="112"/>
      <c r="EW171" s="112"/>
      <c r="EX171" s="112"/>
      <c r="EY171" s="112"/>
      <c r="EZ171" s="112"/>
      <c r="FA171" s="112"/>
      <c r="FB171" s="112"/>
      <c r="FC171" s="112"/>
      <c r="FD171" s="112"/>
      <c r="FE171" s="112"/>
      <c r="FF171" s="112"/>
      <c r="FG171" s="112"/>
      <c r="FH171" s="112"/>
      <c r="FI171" s="112"/>
      <c r="FJ171" s="112"/>
      <c r="FK171" s="112"/>
      <c r="FL171" s="112"/>
      <c r="FM171" s="112"/>
      <c r="FN171" s="112"/>
      <c r="FO171" s="112"/>
      <c r="FP171" s="112"/>
      <c r="FQ171" s="112"/>
      <c r="FR171" s="112"/>
      <c r="FS171" s="112"/>
      <c r="FT171" s="112"/>
      <c r="FU171" s="112"/>
      <c r="FV171" s="112"/>
      <c r="FW171" s="112"/>
      <c r="FX171" s="112"/>
      <c r="FY171" s="112"/>
      <c r="FZ171" s="112"/>
      <c r="GA171" s="112"/>
      <c r="GB171" s="112"/>
      <c r="GC171" s="112"/>
      <c r="GD171" s="112"/>
      <c r="GE171" s="112"/>
      <c r="GF171" s="112"/>
      <c r="GG171" s="112"/>
      <c r="GH171" s="112"/>
      <c r="GI171" s="112"/>
      <c r="GJ171" s="112"/>
      <c r="GK171" s="112"/>
      <c r="GL171" s="112"/>
      <c r="GM171" s="112"/>
      <c r="GN171" s="112"/>
      <c r="GO171" s="112"/>
      <c r="GP171" s="112"/>
      <c r="GQ171" s="112"/>
      <c r="GR171" s="112"/>
      <c r="GS171" s="112"/>
      <c r="GT171" s="112"/>
      <c r="GU171" s="112"/>
      <c r="GV171" s="112"/>
      <c r="GW171" s="112"/>
      <c r="GX171" s="112"/>
      <c r="GY171" s="112"/>
      <c r="GZ171" s="112"/>
      <c r="HA171" s="112"/>
      <c r="HB171" s="112"/>
      <c r="HC171" s="112"/>
      <c r="HD171" s="112"/>
      <c r="HE171" s="112"/>
      <c r="HF171" s="112"/>
      <c r="HG171" s="112"/>
      <c r="HH171" s="112"/>
      <c r="HI171" s="112"/>
      <c r="HJ171" s="112"/>
      <c r="HK171" s="112"/>
      <c r="HL171" s="112"/>
      <c r="HM171" s="112"/>
      <c r="HN171" s="112"/>
      <c r="HO171" s="112"/>
      <c r="HP171" s="112"/>
      <c r="HQ171" s="112"/>
      <c r="HR171" s="112"/>
      <c r="HS171" s="112"/>
      <c r="HT171" s="112"/>
      <c r="HU171" s="112"/>
      <c r="HV171" s="112"/>
      <c r="HW171" s="112"/>
      <c r="HX171" s="112"/>
      <c r="HY171" s="112"/>
      <c r="HZ171" s="112"/>
      <c r="IA171" s="112"/>
      <c r="IB171" s="112"/>
      <c r="IC171" s="112"/>
      <c r="ID171" s="112"/>
      <c r="IE171" s="112"/>
      <c r="IF171" s="112"/>
      <c r="IG171" s="112"/>
      <c r="IH171" s="112"/>
      <c r="II171" s="112"/>
      <c r="IJ171" s="112"/>
      <c r="IK171" s="112"/>
      <c r="IL171" s="112"/>
      <c r="IM171" s="112"/>
      <c r="IN171" s="112"/>
      <c r="IO171" s="112"/>
      <c r="IP171" s="112"/>
      <c r="IQ171" s="112"/>
      <c r="IR171" s="112"/>
      <c r="IS171" s="112"/>
    </row>
    <row r="172" spans="1:253" ht="20.25" hidden="1">
      <c r="A172" s="140"/>
      <c r="B172" s="315"/>
      <c r="C172" s="122"/>
      <c r="D172" s="122"/>
      <c r="E172" s="122"/>
      <c r="F172" s="257"/>
      <c r="G172" s="257"/>
      <c r="H172" s="257"/>
      <c r="I172" s="257"/>
      <c r="J172" s="257"/>
      <c r="K172" s="257"/>
      <c r="L172" s="257"/>
      <c r="M172" s="257"/>
      <c r="N172" s="257"/>
      <c r="O172" s="257"/>
      <c r="P172" s="257"/>
      <c r="Q172" s="257"/>
      <c r="R172" s="257"/>
      <c r="S172" s="117"/>
      <c r="T172" s="112"/>
      <c r="U172" s="7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  <c r="BI172" s="112"/>
      <c r="BJ172" s="112"/>
      <c r="BK172" s="112"/>
      <c r="BL172" s="112"/>
      <c r="BM172" s="112"/>
      <c r="BN172" s="112"/>
      <c r="BO172" s="112"/>
      <c r="BP172" s="112"/>
      <c r="BQ172" s="112"/>
      <c r="BR172" s="112"/>
      <c r="BS172" s="112"/>
      <c r="BT172" s="112"/>
      <c r="BU172" s="112"/>
      <c r="BV172" s="112"/>
      <c r="BW172" s="112"/>
      <c r="BX172" s="112"/>
      <c r="BY172" s="112"/>
      <c r="BZ172" s="112"/>
      <c r="CA172" s="112"/>
      <c r="CB172" s="112"/>
      <c r="CC172" s="112"/>
      <c r="CD172" s="112"/>
      <c r="CE172" s="112"/>
      <c r="CF172" s="112"/>
      <c r="CG172" s="112"/>
      <c r="CH172" s="112"/>
      <c r="CI172" s="112"/>
      <c r="CJ172" s="112"/>
      <c r="CK172" s="112"/>
      <c r="CL172" s="112"/>
      <c r="CM172" s="112"/>
      <c r="CN172" s="112"/>
      <c r="CO172" s="112"/>
      <c r="CP172" s="112"/>
      <c r="CQ172" s="112"/>
      <c r="CR172" s="112"/>
      <c r="CS172" s="112"/>
      <c r="CT172" s="112"/>
      <c r="CU172" s="112"/>
      <c r="CV172" s="112"/>
      <c r="CW172" s="112"/>
      <c r="CX172" s="112"/>
      <c r="CY172" s="112"/>
      <c r="CZ172" s="112"/>
      <c r="DA172" s="112"/>
      <c r="DB172" s="112"/>
      <c r="DC172" s="112"/>
      <c r="DD172" s="112"/>
      <c r="DE172" s="112"/>
      <c r="DF172" s="112"/>
      <c r="DG172" s="112"/>
      <c r="DH172" s="112"/>
      <c r="DI172" s="112"/>
      <c r="DJ172" s="112"/>
      <c r="DK172" s="112"/>
      <c r="DL172" s="112"/>
      <c r="DM172" s="112"/>
      <c r="DN172" s="112"/>
      <c r="DO172" s="112"/>
      <c r="DP172" s="112"/>
      <c r="DQ172" s="112"/>
      <c r="DR172" s="112"/>
      <c r="DS172" s="112"/>
      <c r="DT172" s="112"/>
      <c r="DU172" s="112"/>
      <c r="DV172" s="112"/>
      <c r="DW172" s="112"/>
      <c r="DX172" s="112"/>
      <c r="DY172" s="112"/>
      <c r="DZ172" s="112"/>
      <c r="EA172" s="112"/>
      <c r="EB172" s="112"/>
      <c r="EC172" s="112"/>
      <c r="ED172" s="112"/>
      <c r="EE172" s="112"/>
      <c r="EF172" s="112"/>
      <c r="EG172" s="112"/>
      <c r="EH172" s="112"/>
      <c r="EI172" s="112"/>
      <c r="EJ172" s="112"/>
      <c r="EK172" s="112"/>
      <c r="EL172" s="112"/>
      <c r="EM172" s="112"/>
      <c r="EN172" s="112"/>
      <c r="EO172" s="112"/>
      <c r="EP172" s="112"/>
      <c r="EQ172" s="112"/>
      <c r="ER172" s="112"/>
      <c r="ES172" s="112"/>
      <c r="ET172" s="112"/>
      <c r="EU172" s="112"/>
      <c r="EV172" s="112"/>
      <c r="EW172" s="112"/>
      <c r="EX172" s="112"/>
      <c r="EY172" s="112"/>
      <c r="EZ172" s="112"/>
      <c r="FA172" s="112"/>
      <c r="FB172" s="112"/>
      <c r="FC172" s="112"/>
      <c r="FD172" s="112"/>
      <c r="FE172" s="112"/>
      <c r="FF172" s="112"/>
      <c r="FG172" s="112"/>
      <c r="FH172" s="112"/>
      <c r="FI172" s="112"/>
      <c r="FJ172" s="112"/>
      <c r="FK172" s="112"/>
      <c r="FL172" s="112"/>
      <c r="FM172" s="112"/>
      <c r="FN172" s="112"/>
      <c r="FO172" s="112"/>
      <c r="FP172" s="112"/>
      <c r="FQ172" s="112"/>
      <c r="FR172" s="112"/>
      <c r="FS172" s="112"/>
      <c r="FT172" s="112"/>
      <c r="FU172" s="112"/>
      <c r="FV172" s="112"/>
      <c r="FW172" s="112"/>
      <c r="FX172" s="112"/>
      <c r="FY172" s="112"/>
      <c r="FZ172" s="112"/>
      <c r="GA172" s="112"/>
      <c r="GB172" s="112"/>
      <c r="GC172" s="112"/>
      <c r="GD172" s="112"/>
      <c r="GE172" s="112"/>
      <c r="GF172" s="112"/>
      <c r="GG172" s="112"/>
      <c r="GH172" s="112"/>
      <c r="GI172" s="112"/>
      <c r="GJ172" s="112"/>
      <c r="GK172" s="112"/>
      <c r="GL172" s="112"/>
      <c r="GM172" s="112"/>
      <c r="GN172" s="112"/>
      <c r="GO172" s="112"/>
      <c r="GP172" s="112"/>
      <c r="GQ172" s="112"/>
      <c r="GR172" s="112"/>
      <c r="GS172" s="112"/>
      <c r="GT172" s="112"/>
      <c r="GU172" s="112"/>
      <c r="GV172" s="112"/>
      <c r="GW172" s="112"/>
      <c r="GX172" s="112"/>
      <c r="GY172" s="112"/>
      <c r="GZ172" s="112"/>
      <c r="HA172" s="112"/>
      <c r="HB172" s="112"/>
      <c r="HC172" s="112"/>
      <c r="HD172" s="112"/>
      <c r="HE172" s="112"/>
      <c r="HF172" s="112"/>
      <c r="HG172" s="112"/>
      <c r="HH172" s="112"/>
      <c r="HI172" s="112"/>
      <c r="HJ172" s="112"/>
      <c r="HK172" s="112"/>
      <c r="HL172" s="112"/>
      <c r="HM172" s="112"/>
      <c r="HN172" s="112"/>
      <c r="HO172" s="112"/>
      <c r="HP172" s="112"/>
      <c r="HQ172" s="112"/>
      <c r="HR172" s="112"/>
      <c r="HS172" s="112"/>
      <c r="HT172" s="112"/>
      <c r="HU172" s="112"/>
      <c r="HV172" s="112"/>
      <c r="HW172" s="112"/>
      <c r="HX172" s="112"/>
      <c r="HY172" s="112"/>
      <c r="HZ172" s="112"/>
      <c r="IA172" s="112"/>
      <c r="IB172" s="112"/>
      <c r="IC172" s="112"/>
      <c r="ID172" s="112"/>
      <c r="IE172" s="112"/>
      <c r="IF172" s="112"/>
      <c r="IG172" s="112"/>
      <c r="IH172" s="112"/>
      <c r="II172" s="112"/>
      <c r="IJ172" s="112"/>
      <c r="IK172" s="112"/>
      <c r="IL172" s="112"/>
      <c r="IM172" s="112"/>
      <c r="IN172" s="112"/>
      <c r="IO172" s="112"/>
      <c r="IP172" s="112"/>
      <c r="IQ172" s="112"/>
      <c r="IR172" s="112"/>
      <c r="IS172" s="112"/>
    </row>
    <row r="173" spans="1:253" ht="20.25" hidden="1">
      <c r="A173" s="140" t="s">
        <v>2005</v>
      </c>
      <c r="B173" s="315"/>
      <c r="C173" s="122">
        <v>-0.5</v>
      </c>
      <c r="D173" s="122">
        <v>-0.1</v>
      </c>
      <c r="E173" s="122">
        <v>-0.2</v>
      </c>
      <c r="F173" s="257">
        <v>106.2354</v>
      </c>
      <c r="G173" s="257">
        <v>116.62617</v>
      </c>
      <c r="H173" s="134">
        <v>103.82492000000001</v>
      </c>
      <c r="I173" s="134">
        <v>90.568029999999993</v>
      </c>
      <c r="J173" s="134">
        <v>94.164739999999995</v>
      </c>
      <c r="K173" s="134">
        <v>100.96697</v>
      </c>
      <c r="L173" s="134">
        <v>104.38988999999999</v>
      </c>
      <c r="M173" s="134">
        <v>102.47586</v>
      </c>
      <c r="N173" s="134">
        <v>94.195260000000005</v>
      </c>
      <c r="O173" s="134">
        <v>106.20354</v>
      </c>
      <c r="P173" s="134">
        <v>106.22714000000001</v>
      </c>
      <c r="Q173" s="134">
        <v>109.96686</v>
      </c>
      <c r="R173" s="134">
        <v>126.18247</v>
      </c>
      <c r="S173" s="117"/>
      <c r="T173" s="112"/>
      <c r="U173" s="7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  <c r="BI173" s="112"/>
      <c r="BJ173" s="112"/>
      <c r="BK173" s="112"/>
      <c r="BL173" s="112"/>
      <c r="BM173" s="112"/>
      <c r="BN173" s="112"/>
      <c r="BO173" s="112"/>
      <c r="BP173" s="112"/>
      <c r="BQ173" s="112"/>
      <c r="BR173" s="112"/>
      <c r="BS173" s="112"/>
      <c r="BT173" s="112"/>
      <c r="BU173" s="112"/>
      <c r="BV173" s="112"/>
      <c r="BW173" s="112"/>
      <c r="BX173" s="112"/>
      <c r="BY173" s="112"/>
      <c r="BZ173" s="112"/>
      <c r="CA173" s="112"/>
      <c r="CB173" s="112"/>
      <c r="CC173" s="112"/>
      <c r="CD173" s="112"/>
      <c r="CE173" s="112"/>
      <c r="CF173" s="112"/>
      <c r="CG173" s="112"/>
      <c r="CH173" s="112"/>
      <c r="CI173" s="112"/>
      <c r="CJ173" s="112"/>
      <c r="CK173" s="112"/>
      <c r="CL173" s="112"/>
      <c r="CM173" s="112"/>
      <c r="CN173" s="112"/>
      <c r="CO173" s="112"/>
      <c r="CP173" s="112"/>
      <c r="CQ173" s="112"/>
      <c r="CR173" s="112"/>
      <c r="CS173" s="112"/>
      <c r="CT173" s="112"/>
      <c r="CU173" s="112"/>
      <c r="CV173" s="112"/>
      <c r="CW173" s="112"/>
      <c r="CX173" s="112"/>
      <c r="CY173" s="112"/>
      <c r="CZ173" s="112"/>
      <c r="DA173" s="112"/>
      <c r="DB173" s="112"/>
      <c r="DC173" s="112"/>
      <c r="DD173" s="112"/>
      <c r="DE173" s="112"/>
      <c r="DF173" s="112"/>
      <c r="DG173" s="112"/>
      <c r="DH173" s="112"/>
      <c r="DI173" s="112"/>
      <c r="DJ173" s="112"/>
      <c r="DK173" s="112"/>
      <c r="DL173" s="112"/>
      <c r="DM173" s="112"/>
      <c r="DN173" s="112"/>
      <c r="DO173" s="112"/>
      <c r="DP173" s="112"/>
      <c r="DQ173" s="112"/>
      <c r="DR173" s="112"/>
      <c r="DS173" s="112"/>
      <c r="DT173" s="112"/>
      <c r="DU173" s="112"/>
      <c r="DV173" s="112"/>
      <c r="DW173" s="112"/>
      <c r="DX173" s="112"/>
      <c r="DY173" s="112"/>
      <c r="DZ173" s="112"/>
      <c r="EA173" s="112"/>
      <c r="EB173" s="112"/>
      <c r="EC173" s="112"/>
      <c r="ED173" s="112"/>
      <c r="EE173" s="112"/>
      <c r="EF173" s="112"/>
      <c r="EG173" s="112"/>
      <c r="EH173" s="112"/>
      <c r="EI173" s="112"/>
      <c r="EJ173" s="112"/>
      <c r="EK173" s="112"/>
      <c r="EL173" s="112"/>
      <c r="EM173" s="112"/>
      <c r="EN173" s="112"/>
      <c r="EO173" s="112"/>
      <c r="EP173" s="112"/>
      <c r="EQ173" s="112"/>
      <c r="ER173" s="112"/>
      <c r="ES173" s="112"/>
      <c r="ET173" s="112"/>
      <c r="EU173" s="112"/>
      <c r="EV173" s="112"/>
      <c r="EW173" s="112"/>
      <c r="EX173" s="112"/>
      <c r="EY173" s="112"/>
      <c r="EZ173" s="112"/>
      <c r="FA173" s="112"/>
      <c r="FB173" s="112"/>
      <c r="FC173" s="112"/>
      <c r="FD173" s="112"/>
      <c r="FE173" s="112"/>
      <c r="FF173" s="112"/>
      <c r="FG173" s="112"/>
      <c r="FH173" s="112"/>
      <c r="FI173" s="112"/>
      <c r="FJ173" s="112"/>
      <c r="FK173" s="112"/>
      <c r="FL173" s="112"/>
      <c r="FM173" s="112"/>
      <c r="FN173" s="112"/>
      <c r="FO173" s="112"/>
      <c r="FP173" s="112"/>
      <c r="FQ173" s="112"/>
      <c r="FR173" s="112"/>
      <c r="FS173" s="112"/>
      <c r="FT173" s="112"/>
      <c r="FU173" s="112"/>
      <c r="FV173" s="112"/>
      <c r="FW173" s="112"/>
      <c r="FX173" s="112"/>
      <c r="FY173" s="112"/>
      <c r="FZ173" s="112"/>
      <c r="GA173" s="112"/>
      <c r="GB173" s="112"/>
      <c r="GC173" s="112"/>
      <c r="GD173" s="112"/>
      <c r="GE173" s="112"/>
      <c r="GF173" s="112"/>
      <c r="GG173" s="112"/>
      <c r="GH173" s="112"/>
      <c r="GI173" s="112"/>
      <c r="GJ173" s="112"/>
      <c r="GK173" s="112"/>
      <c r="GL173" s="112"/>
      <c r="GM173" s="112"/>
      <c r="GN173" s="112"/>
      <c r="GO173" s="112"/>
      <c r="GP173" s="112"/>
      <c r="GQ173" s="112"/>
      <c r="GR173" s="112"/>
      <c r="GS173" s="112"/>
      <c r="GT173" s="112"/>
      <c r="GU173" s="112"/>
      <c r="GV173" s="112"/>
      <c r="GW173" s="112"/>
      <c r="GX173" s="112"/>
      <c r="GY173" s="112"/>
      <c r="GZ173" s="112"/>
      <c r="HA173" s="112"/>
      <c r="HB173" s="112"/>
      <c r="HC173" s="112"/>
      <c r="HD173" s="112"/>
      <c r="HE173" s="112"/>
      <c r="HF173" s="112"/>
      <c r="HG173" s="112"/>
      <c r="HH173" s="112"/>
      <c r="HI173" s="112"/>
      <c r="HJ173" s="112"/>
      <c r="HK173" s="112"/>
      <c r="HL173" s="112"/>
      <c r="HM173" s="112"/>
      <c r="HN173" s="112"/>
      <c r="HO173" s="112"/>
      <c r="HP173" s="112"/>
      <c r="HQ173" s="112"/>
      <c r="HR173" s="112"/>
      <c r="HS173" s="112"/>
      <c r="HT173" s="112"/>
      <c r="HU173" s="112"/>
      <c r="HV173" s="112"/>
      <c r="HW173" s="112"/>
      <c r="HX173" s="112"/>
      <c r="HY173" s="112"/>
      <c r="HZ173" s="112"/>
      <c r="IA173" s="112"/>
      <c r="IB173" s="112"/>
      <c r="IC173" s="112"/>
      <c r="ID173" s="112"/>
      <c r="IE173" s="112"/>
      <c r="IF173" s="112"/>
      <c r="IG173" s="112"/>
      <c r="IH173" s="112"/>
      <c r="II173" s="112"/>
      <c r="IJ173" s="112"/>
      <c r="IK173" s="112"/>
      <c r="IL173" s="112"/>
      <c r="IM173" s="112"/>
      <c r="IN173" s="112"/>
      <c r="IO173" s="112"/>
      <c r="IP173" s="112"/>
      <c r="IQ173" s="112"/>
      <c r="IR173" s="112"/>
      <c r="IS173" s="112"/>
    </row>
    <row r="174" spans="1:253" ht="20.25" hidden="1">
      <c r="A174" s="140"/>
      <c r="B174" s="315"/>
      <c r="C174" s="122" t="s">
        <v>4</v>
      </c>
      <c r="D174" s="122" t="s">
        <v>4</v>
      </c>
      <c r="E174" s="122" t="s">
        <v>4</v>
      </c>
      <c r="F174" s="257"/>
      <c r="G174" s="257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17"/>
      <c r="T174" s="112"/>
      <c r="U174" s="7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2"/>
      <c r="BK174" s="112"/>
      <c r="BL174" s="112"/>
      <c r="BM174" s="112"/>
      <c r="BN174" s="112"/>
      <c r="BO174" s="112"/>
      <c r="BP174" s="112"/>
      <c r="BQ174" s="112"/>
      <c r="BR174" s="112"/>
      <c r="BS174" s="112"/>
      <c r="BT174" s="112"/>
      <c r="BU174" s="112"/>
      <c r="BV174" s="112"/>
      <c r="BW174" s="112"/>
      <c r="BX174" s="112"/>
      <c r="BY174" s="112"/>
      <c r="BZ174" s="112"/>
      <c r="CA174" s="112"/>
      <c r="CB174" s="112"/>
      <c r="CC174" s="112"/>
      <c r="CD174" s="112"/>
      <c r="CE174" s="112"/>
      <c r="CF174" s="112"/>
      <c r="CG174" s="112"/>
      <c r="CH174" s="112"/>
      <c r="CI174" s="112"/>
      <c r="CJ174" s="112"/>
      <c r="CK174" s="112"/>
      <c r="CL174" s="112"/>
      <c r="CM174" s="112"/>
      <c r="CN174" s="112"/>
      <c r="CO174" s="112"/>
      <c r="CP174" s="112"/>
      <c r="CQ174" s="112"/>
      <c r="CR174" s="112"/>
      <c r="CS174" s="112"/>
      <c r="CT174" s="112"/>
      <c r="CU174" s="112"/>
      <c r="CV174" s="112"/>
      <c r="CW174" s="112"/>
      <c r="CX174" s="112"/>
      <c r="CY174" s="112"/>
      <c r="CZ174" s="112"/>
      <c r="DA174" s="112"/>
      <c r="DB174" s="112"/>
      <c r="DC174" s="112"/>
      <c r="DD174" s="112"/>
      <c r="DE174" s="112"/>
      <c r="DF174" s="112"/>
      <c r="DG174" s="112"/>
      <c r="DH174" s="112"/>
      <c r="DI174" s="112"/>
      <c r="DJ174" s="112"/>
      <c r="DK174" s="112"/>
      <c r="DL174" s="112"/>
      <c r="DM174" s="112"/>
      <c r="DN174" s="112"/>
      <c r="DO174" s="112"/>
      <c r="DP174" s="112"/>
      <c r="DQ174" s="112"/>
      <c r="DR174" s="112"/>
      <c r="DS174" s="112"/>
      <c r="DT174" s="112"/>
      <c r="DU174" s="112"/>
      <c r="DV174" s="112"/>
      <c r="DW174" s="112"/>
      <c r="DX174" s="112"/>
      <c r="DY174" s="112"/>
      <c r="DZ174" s="112"/>
      <c r="EA174" s="112"/>
      <c r="EB174" s="112"/>
      <c r="EC174" s="112"/>
      <c r="ED174" s="112"/>
      <c r="EE174" s="112"/>
      <c r="EF174" s="112"/>
      <c r="EG174" s="112"/>
      <c r="EH174" s="112"/>
      <c r="EI174" s="112"/>
      <c r="EJ174" s="112"/>
      <c r="EK174" s="112"/>
      <c r="EL174" s="112"/>
      <c r="EM174" s="112"/>
      <c r="EN174" s="112"/>
      <c r="EO174" s="112"/>
      <c r="EP174" s="112"/>
      <c r="EQ174" s="112"/>
      <c r="ER174" s="112"/>
      <c r="ES174" s="112"/>
      <c r="ET174" s="112"/>
      <c r="EU174" s="112"/>
      <c r="EV174" s="112"/>
      <c r="EW174" s="112"/>
      <c r="EX174" s="112"/>
      <c r="EY174" s="112"/>
      <c r="EZ174" s="112"/>
      <c r="FA174" s="112"/>
      <c r="FB174" s="112"/>
      <c r="FC174" s="112"/>
      <c r="FD174" s="112"/>
      <c r="FE174" s="112"/>
      <c r="FF174" s="112"/>
      <c r="FG174" s="112"/>
      <c r="FH174" s="112"/>
      <c r="FI174" s="112"/>
      <c r="FJ174" s="112"/>
      <c r="FK174" s="112"/>
      <c r="FL174" s="112"/>
      <c r="FM174" s="112"/>
      <c r="FN174" s="112"/>
      <c r="FO174" s="112"/>
      <c r="FP174" s="112"/>
      <c r="FQ174" s="112"/>
      <c r="FR174" s="112"/>
      <c r="FS174" s="112"/>
      <c r="FT174" s="112"/>
      <c r="FU174" s="112"/>
      <c r="FV174" s="112"/>
      <c r="FW174" s="112"/>
      <c r="FX174" s="112"/>
      <c r="FY174" s="112"/>
      <c r="FZ174" s="112"/>
      <c r="GA174" s="112"/>
      <c r="GB174" s="112"/>
      <c r="GC174" s="112"/>
      <c r="GD174" s="112"/>
      <c r="GE174" s="112"/>
      <c r="GF174" s="112"/>
      <c r="GG174" s="112"/>
      <c r="GH174" s="112"/>
      <c r="GI174" s="112"/>
      <c r="GJ174" s="112"/>
      <c r="GK174" s="112"/>
      <c r="GL174" s="112"/>
      <c r="GM174" s="112"/>
      <c r="GN174" s="112"/>
      <c r="GO174" s="112"/>
      <c r="GP174" s="112"/>
      <c r="GQ174" s="112"/>
      <c r="GR174" s="112"/>
      <c r="GS174" s="112"/>
      <c r="GT174" s="112"/>
      <c r="GU174" s="112"/>
      <c r="GV174" s="112"/>
      <c r="GW174" s="112"/>
      <c r="GX174" s="112"/>
      <c r="GY174" s="112"/>
      <c r="GZ174" s="112"/>
      <c r="HA174" s="112"/>
      <c r="HB174" s="112"/>
      <c r="HC174" s="112"/>
      <c r="HD174" s="112"/>
      <c r="HE174" s="112"/>
      <c r="HF174" s="112"/>
      <c r="HG174" s="112"/>
      <c r="HH174" s="112"/>
      <c r="HI174" s="112"/>
      <c r="HJ174" s="112"/>
      <c r="HK174" s="112"/>
      <c r="HL174" s="112"/>
      <c r="HM174" s="112"/>
      <c r="HN174" s="112"/>
      <c r="HO174" s="112"/>
      <c r="HP174" s="112"/>
      <c r="HQ174" s="112"/>
      <c r="HR174" s="112"/>
      <c r="HS174" s="112"/>
      <c r="HT174" s="112"/>
      <c r="HU174" s="112"/>
      <c r="HV174" s="112"/>
      <c r="HW174" s="112"/>
      <c r="HX174" s="112"/>
      <c r="HY174" s="112"/>
      <c r="HZ174" s="112"/>
      <c r="IA174" s="112"/>
      <c r="IB174" s="112"/>
      <c r="IC174" s="112"/>
      <c r="ID174" s="112"/>
      <c r="IE174" s="112"/>
      <c r="IF174" s="112"/>
      <c r="IG174" s="112"/>
      <c r="IH174" s="112"/>
      <c r="II174" s="112"/>
      <c r="IJ174" s="112"/>
      <c r="IK174" s="112"/>
      <c r="IL174" s="112"/>
      <c r="IM174" s="112"/>
      <c r="IN174" s="112"/>
      <c r="IO174" s="112"/>
      <c r="IP174" s="112"/>
      <c r="IQ174" s="112"/>
      <c r="IR174" s="112"/>
      <c r="IS174" s="112"/>
    </row>
    <row r="175" spans="1:253" ht="20.25" hidden="1">
      <c r="A175" s="140" t="s">
        <v>2006</v>
      </c>
      <c r="B175" s="315"/>
      <c r="C175" s="122">
        <v>-0.5</v>
      </c>
      <c r="D175" s="122">
        <v>0.1</v>
      </c>
      <c r="E175" s="122">
        <v>-0.3</v>
      </c>
      <c r="F175" s="257">
        <v>106.34398</v>
      </c>
      <c r="G175" s="257">
        <v>116.78771999999999</v>
      </c>
      <c r="H175" s="134">
        <v>103.92122000000001</v>
      </c>
      <c r="I175" s="134">
        <v>91.694810000000004</v>
      </c>
      <c r="J175" s="134">
        <v>94.210470000000001</v>
      </c>
      <c r="K175" s="134">
        <v>100.90551000000001</v>
      </c>
      <c r="L175" s="134">
        <v>103.21744</v>
      </c>
      <c r="M175" s="281">
        <v>102.05226</v>
      </c>
      <c r="N175" s="134">
        <v>94.151600000000002</v>
      </c>
      <c r="O175" s="134">
        <v>107.67403</v>
      </c>
      <c r="P175" s="134">
        <v>106.22714000000001</v>
      </c>
      <c r="Q175" s="134">
        <v>110.18813</v>
      </c>
      <c r="R175" s="134">
        <v>126.2706</v>
      </c>
      <c r="S175" s="117"/>
      <c r="T175" s="112"/>
      <c r="U175" s="7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  <c r="BI175" s="112"/>
      <c r="BJ175" s="112"/>
      <c r="BK175" s="112"/>
      <c r="BL175" s="112"/>
      <c r="BM175" s="112"/>
      <c r="BN175" s="112"/>
      <c r="BO175" s="112"/>
      <c r="BP175" s="112"/>
      <c r="BQ175" s="112"/>
      <c r="BR175" s="112"/>
      <c r="BS175" s="112"/>
      <c r="BT175" s="112"/>
      <c r="BU175" s="112"/>
      <c r="BV175" s="112"/>
      <c r="BW175" s="112"/>
      <c r="BX175" s="112"/>
      <c r="BY175" s="112"/>
      <c r="BZ175" s="112"/>
      <c r="CA175" s="112"/>
      <c r="CB175" s="112"/>
      <c r="CC175" s="112"/>
      <c r="CD175" s="112"/>
      <c r="CE175" s="112"/>
      <c r="CF175" s="112"/>
      <c r="CG175" s="112"/>
      <c r="CH175" s="112"/>
      <c r="CI175" s="112"/>
      <c r="CJ175" s="112"/>
      <c r="CK175" s="112"/>
      <c r="CL175" s="112"/>
      <c r="CM175" s="112"/>
      <c r="CN175" s="112"/>
      <c r="CO175" s="112"/>
      <c r="CP175" s="112"/>
      <c r="CQ175" s="112"/>
      <c r="CR175" s="112"/>
      <c r="CS175" s="112"/>
      <c r="CT175" s="112"/>
      <c r="CU175" s="112"/>
      <c r="CV175" s="112"/>
      <c r="CW175" s="112"/>
      <c r="CX175" s="112"/>
      <c r="CY175" s="112"/>
      <c r="CZ175" s="112"/>
      <c r="DA175" s="112"/>
      <c r="DB175" s="112"/>
      <c r="DC175" s="112"/>
      <c r="DD175" s="112"/>
      <c r="DE175" s="112"/>
      <c r="DF175" s="112"/>
      <c r="DG175" s="112"/>
      <c r="DH175" s="112"/>
      <c r="DI175" s="112"/>
      <c r="DJ175" s="112"/>
      <c r="DK175" s="112"/>
      <c r="DL175" s="112"/>
      <c r="DM175" s="112"/>
      <c r="DN175" s="112"/>
      <c r="DO175" s="112"/>
      <c r="DP175" s="112"/>
      <c r="DQ175" s="112"/>
      <c r="DR175" s="112"/>
      <c r="DS175" s="112"/>
      <c r="DT175" s="112"/>
      <c r="DU175" s="112"/>
      <c r="DV175" s="112"/>
      <c r="DW175" s="112"/>
      <c r="DX175" s="112"/>
      <c r="DY175" s="112"/>
      <c r="DZ175" s="112"/>
      <c r="EA175" s="112"/>
      <c r="EB175" s="112"/>
      <c r="EC175" s="112"/>
      <c r="ED175" s="112"/>
      <c r="EE175" s="112"/>
      <c r="EF175" s="112"/>
      <c r="EG175" s="112"/>
      <c r="EH175" s="112"/>
      <c r="EI175" s="112"/>
      <c r="EJ175" s="112"/>
      <c r="EK175" s="112"/>
      <c r="EL175" s="112"/>
      <c r="EM175" s="112"/>
      <c r="EN175" s="112"/>
      <c r="EO175" s="112"/>
      <c r="EP175" s="112"/>
      <c r="EQ175" s="112"/>
      <c r="ER175" s="112"/>
      <c r="ES175" s="112"/>
      <c r="ET175" s="112"/>
      <c r="EU175" s="112"/>
      <c r="EV175" s="112"/>
      <c r="EW175" s="112"/>
      <c r="EX175" s="112"/>
      <c r="EY175" s="112"/>
      <c r="EZ175" s="112"/>
      <c r="FA175" s="112"/>
      <c r="FB175" s="112"/>
      <c r="FC175" s="112"/>
      <c r="FD175" s="112"/>
      <c r="FE175" s="112"/>
      <c r="FF175" s="112"/>
      <c r="FG175" s="112"/>
      <c r="FH175" s="112"/>
      <c r="FI175" s="112"/>
      <c r="FJ175" s="112"/>
      <c r="FK175" s="112"/>
      <c r="FL175" s="112"/>
      <c r="FM175" s="112"/>
      <c r="FN175" s="112"/>
      <c r="FO175" s="112"/>
      <c r="FP175" s="112"/>
      <c r="FQ175" s="112"/>
      <c r="FR175" s="112"/>
      <c r="FS175" s="112"/>
      <c r="FT175" s="112"/>
      <c r="FU175" s="112"/>
      <c r="FV175" s="112"/>
      <c r="FW175" s="112"/>
      <c r="FX175" s="112"/>
      <c r="FY175" s="112"/>
      <c r="FZ175" s="112"/>
      <c r="GA175" s="112"/>
      <c r="GB175" s="112"/>
      <c r="GC175" s="112"/>
      <c r="GD175" s="112"/>
      <c r="GE175" s="112"/>
      <c r="GF175" s="112"/>
      <c r="GG175" s="112"/>
      <c r="GH175" s="112"/>
      <c r="GI175" s="112"/>
      <c r="GJ175" s="112"/>
      <c r="GK175" s="112"/>
      <c r="GL175" s="112"/>
      <c r="GM175" s="112"/>
      <c r="GN175" s="112"/>
      <c r="GO175" s="112"/>
      <c r="GP175" s="112"/>
      <c r="GQ175" s="112"/>
      <c r="GR175" s="112"/>
      <c r="GS175" s="112"/>
      <c r="GT175" s="112"/>
      <c r="GU175" s="112"/>
      <c r="GV175" s="112"/>
      <c r="GW175" s="112"/>
      <c r="GX175" s="112"/>
      <c r="GY175" s="112"/>
      <c r="GZ175" s="112"/>
      <c r="HA175" s="112"/>
      <c r="HB175" s="112"/>
      <c r="HC175" s="112"/>
      <c r="HD175" s="112"/>
      <c r="HE175" s="112"/>
      <c r="HF175" s="112"/>
      <c r="HG175" s="112"/>
      <c r="HH175" s="112"/>
      <c r="HI175" s="112"/>
      <c r="HJ175" s="112"/>
      <c r="HK175" s="112"/>
      <c r="HL175" s="112"/>
      <c r="HM175" s="112"/>
      <c r="HN175" s="112"/>
      <c r="HO175" s="112"/>
      <c r="HP175" s="112"/>
      <c r="HQ175" s="112"/>
      <c r="HR175" s="112"/>
      <c r="HS175" s="112"/>
      <c r="HT175" s="112"/>
      <c r="HU175" s="112"/>
      <c r="HV175" s="112"/>
      <c r="HW175" s="112"/>
      <c r="HX175" s="112"/>
      <c r="HY175" s="112"/>
      <c r="HZ175" s="112"/>
      <c r="IA175" s="112"/>
      <c r="IB175" s="112"/>
      <c r="IC175" s="112"/>
      <c r="ID175" s="112"/>
      <c r="IE175" s="112"/>
      <c r="IF175" s="112"/>
      <c r="IG175" s="112"/>
      <c r="IH175" s="112"/>
      <c r="II175" s="112"/>
      <c r="IJ175" s="112"/>
      <c r="IK175" s="112"/>
      <c r="IL175" s="112"/>
      <c r="IM175" s="112"/>
      <c r="IN175" s="112"/>
      <c r="IO175" s="112"/>
      <c r="IP175" s="112"/>
      <c r="IQ175" s="112"/>
      <c r="IR175" s="112"/>
      <c r="IS175" s="112"/>
    </row>
    <row r="176" spans="1:253" ht="20.25" hidden="1">
      <c r="A176" s="140"/>
      <c r="B176" s="315"/>
      <c r="C176" s="122"/>
      <c r="D176" s="122"/>
      <c r="E176" s="122"/>
      <c r="F176" s="257"/>
      <c r="G176" s="257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17"/>
      <c r="T176" s="112"/>
      <c r="U176" s="7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  <c r="BI176" s="112"/>
      <c r="BJ176" s="112"/>
      <c r="BK176" s="112"/>
      <c r="BL176" s="112"/>
      <c r="BM176" s="112"/>
      <c r="BN176" s="112"/>
      <c r="BO176" s="112"/>
      <c r="BP176" s="112"/>
      <c r="BQ176" s="112"/>
      <c r="BR176" s="112"/>
      <c r="BS176" s="112"/>
      <c r="BT176" s="112"/>
      <c r="BU176" s="112"/>
      <c r="BV176" s="112"/>
      <c r="BW176" s="112"/>
      <c r="BX176" s="112"/>
      <c r="BY176" s="112"/>
      <c r="BZ176" s="112"/>
      <c r="CA176" s="112"/>
      <c r="CB176" s="112"/>
      <c r="CC176" s="112"/>
      <c r="CD176" s="112"/>
      <c r="CE176" s="112"/>
      <c r="CF176" s="112"/>
      <c r="CG176" s="112"/>
      <c r="CH176" s="112"/>
      <c r="CI176" s="112"/>
      <c r="CJ176" s="112"/>
      <c r="CK176" s="112"/>
      <c r="CL176" s="112"/>
      <c r="CM176" s="112"/>
      <c r="CN176" s="112"/>
      <c r="CO176" s="112"/>
      <c r="CP176" s="112"/>
      <c r="CQ176" s="112"/>
      <c r="CR176" s="112"/>
      <c r="CS176" s="112"/>
      <c r="CT176" s="112"/>
      <c r="CU176" s="112"/>
      <c r="CV176" s="112"/>
      <c r="CW176" s="112"/>
      <c r="CX176" s="112"/>
      <c r="CY176" s="112"/>
      <c r="CZ176" s="112"/>
      <c r="DA176" s="112"/>
      <c r="DB176" s="112"/>
      <c r="DC176" s="112"/>
      <c r="DD176" s="112"/>
      <c r="DE176" s="112"/>
      <c r="DF176" s="112"/>
      <c r="DG176" s="112"/>
      <c r="DH176" s="112"/>
      <c r="DI176" s="112"/>
      <c r="DJ176" s="112"/>
      <c r="DK176" s="112"/>
      <c r="DL176" s="112"/>
      <c r="DM176" s="112"/>
      <c r="DN176" s="112"/>
      <c r="DO176" s="112"/>
      <c r="DP176" s="112"/>
      <c r="DQ176" s="112"/>
      <c r="DR176" s="112"/>
      <c r="DS176" s="112"/>
      <c r="DT176" s="112"/>
      <c r="DU176" s="112"/>
      <c r="DV176" s="112"/>
      <c r="DW176" s="112"/>
      <c r="DX176" s="112"/>
      <c r="DY176" s="112"/>
      <c r="DZ176" s="112"/>
      <c r="EA176" s="112"/>
      <c r="EB176" s="112"/>
      <c r="EC176" s="112"/>
      <c r="ED176" s="112"/>
      <c r="EE176" s="112"/>
      <c r="EF176" s="112"/>
      <c r="EG176" s="112"/>
      <c r="EH176" s="112"/>
      <c r="EI176" s="112"/>
      <c r="EJ176" s="112"/>
      <c r="EK176" s="112"/>
      <c r="EL176" s="112"/>
      <c r="EM176" s="112"/>
      <c r="EN176" s="112"/>
      <c r="EO176" s="112"/>
      <c r="EP176" s="112"/>
      <c r="EQ176" s="112"/>
      <c r="ER176" s="112"/>
      <c r="ES176" s="112"/>
      <c r="ET176" s="112"/>
      <c r="EU176" s="112"/>
      <c r="EV176" s="112"/>
      <c r="EW176" s="112"/>
      <c r="EX176" s="112"/>
      <c r="EY176" s="112"/>
      <c r="EZ176" s="112"/>
      <c r="FA176" s="112"/>
      <c r="FB176" s="112"/>
      <c r="FC176" s="112"/>
      <c r="FD176" s="112"/>
      <c r="FE176" s="112"/>
      <c r="FF176" s="112"/>
      <c r="FG176" s="112"/>
      <c r="FH176" s="112"/>
      <c r="FI176" s="112"/>
      <c r="FJ176" s="112"/>
      <c r="FK176" s="112"/>
      <c r="FL176" s="112"/>
      <c r="FM176" s="112"/>
      <c r="FN176" s="112"/>
      <c r="FO176" s="112"/>
      <c r="FP176" s="112"/>
      <c r="FQ176" s="112"/>
      <c r="FR176" s="112"/>
      <c r="FS176" s="112"/>
      <c r="FT176" s="112"/>
      <c r="FU176" s="112"/>
      <c r="FV176" s="112"/>
      <c r="FW176" s="112"/>
      <c r="FX176" s="112"/>
      <c r="FY176" s="112"/>
      <c r="FZ176" s="112"/>
      <c r="GA176" s="112"/>
      <c r="GB176" s="112"/>
      <c r="GC176" s="112"/>
      <c r="GD176" s="112"/>
      <c r="GE176" s="112"/>
      <c r="GF176" s="112"/>
      <c r="GG176" s="112"/>
      <c r="GH176" s="112"/>
      <c r="GI176" s="112"/>
      <c r="GJ176" s="112"/>
      <c r="GK176" s="112"/>
      <c r="GL176" s="112"/>
      <c r="GM176" s="112"/>
      <c r="GN176" s="112"/>
      <c r="GO176" s="112"/>
      <c r="GP176" s="112"/>
      <c r="GQ176" s="112"/>
      <c r="GR176" s="112"/>
      <c r="GS176" s="112"/>
      <c r="GT176" s="112"/>
      <c r="GU176" s="112"/>
      <c r="GV176" s="112"/>
      <c r="GW176" s="112"/>
      <c r="GX176" s="112"/>
      <c r="GY176" s="112"/>
      <c r="GZ176" s="112"/>
      <c r="HA176" s="112"/>
      <c r="HB176" s="112"/>
      <c r="HC176" s="112"/>
      <c r="HD176" s="112"/>
      <c r="HE176" s="112"/>
      <c r="HF176" s="112"/>
      <c r="HG176" s="112"/>
      <c r="HH176" s="112"/>
      <c r="HI176" s="112"/>
      <c r="HJ176" s="112"/>
      <c r="HK176" s="112"/>
      <c r="HL176" s="112"/>
      <c r="HM176" s="112"/>
      <c r="HN176" s="112"/>
      <c r="HO176" s="112"/>
      <c r="HP176" s="112"/>
      <c r="HQ176" s="112"/>
      <c r="HR176" s="112"/>
      <c r="HS176" s="112"/>
      <c r="HT176" s="112"/>
      <c r="HU176" s="112"/>
      <c r="HV176" s="112"/>
      <c r="HW176" s="112"/>
      <c r="HX176" s="112"/>
      <c r="HY176" s="112"/>
      <c r="HZ176" s="112"/>
      <c r="IA176" s="112"/>
      <c r="IB176" s="112"/>
      <c r="IC176" s="112"/>
      <c r="ID176" s="112"/>
      <c r="IE176" s="112"/>
      <c r="IF176" s="112"/>
      <c r="IG176" s="112"/>
      <c r="IH176" s="112"/>
      <c r="II176" s="112"/>
      <c r="IJ176" s="112"/>
      <c r="IK176" s="112"/>
      <c r="IL176" s="112"/>
      <c r="IM176" s="112"/>
      <c r="IN176" s="112"/>
      <c r="IO176" s="112"/>
      <c r="IP176" s="112"/>
      <c r="IQ176" s="112"/>
      <c r="IR176" s="112"/>
      <c r="IS176" s="112"/>
    </row>
    <row r="177" spans="1:253" ht="20.25" hidden="1">
      <c r="A177" s="140" t="s">
        <v>2007</v>
      </c>
      <c r="B177" s="315"/>
      <c r="C177" s="122">
        <v>-0.2</v>
      </c>
      <c r="D177" s="122">
        <v>-0.1</v>
      </c>
      <c r="E177" s="122">
        <v>-0.3</v>
      </c>
      <c r="F177" s="257">
        <v>106.19637</v>
      </c>
      <c r="G177" s="257">
        <v>116.26953</v>
      </c>
      <c r="H177" s="134">
        <v>103.85957000000001</v>
      </c>
      <c r="I177" s="134">
        <v>91.087450000000004</v>
      </c>
      <c r="J177" s="134">
        <v>94.210470000000001</v>
      </c>
      <c r="K177" s="134">
        <v>100.47508000000001</v>
      </c>
      <c r="L177" s="134">
        <v>103.19166</v>
      </c>
      <c r="M177" s="134">
        <v>102.13409</v>
      </c>
      <c r="N177" s="134">
        <v>94.145099999999999</v>
      </c>
      <c r="O177" s="134">
        <v>107.52118</v>
      </c>
      <c r="P177" s="134">
        <v>106.22714000000001</v>
      </c>
      <c r="Q177" s="134">
        <v>110.18208</v>
      </c>
      <c r="R177" s="134">
        <v>126.27088000000001</v>
      </c>
      <c r="S177" s="117"/>
      <c r="T177" s="112"/>
      <c r="U177" s="7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  <c r="BI177" s="112"/>
      <c r="BJ177" s="112"/>
      <c r="BK177" s="112"/>
      <c r="BL177" s="112"/>
      <c r="BM177" s="112"/>
      <c r="BN177" s="112"/>
      <c r="BO177" s="112"/>
      <c r="BP177" s="112"/>
      <c r="BQ177" s="112"/>
      <c r="BR177" s="112"/>
      <c r="BS177" s="112"/>
      <c r="BT177" s="112"/>
      <c r="BU177" s="112"/>
      <c r="BV177" s="112"/>
      <c r="BW177" s="112"/>
      <c r="BX177" s="112"/>
      <c r="BY177" s="112"/>
      <c r="BZ177" s="112"/>
      <c r="CA177" s="112"/>
      <c r="CB177" s="112"/>
      <c r="CC177" s="112"/>
      <c r="CD177" s="112"/>
      <c r="CE177" s="112"/>
      <c r="CF177" s="112"/>
      <c r="CG177" s="112"/>
      <c r="CH177" s="112"/>
      <c r="CI177" s="112"/>
      <c r="CJ177" s="112"/>
      <c r="CK177" s="112"/>
      <c r="CL177" s="112"/>
      <c r="CM177" s="112"/>
      <c r="CN177" s="112"/>
      <c r="CO177" s="112"/>
      <c r="CP177" s="112"/>
      <c r="CQ177" s="112"/>
      <c r="CR177" s="112"/>
      <c r="CS177" s="112"/>
      <c r="CT177" s="112"/>
      <c r="CU177" s="112"/>
      <c r="CV177" s="112"/>
      <c r="CW177" s="112"/>
      <c r="CX177" s="112"/>
      <c r="CY177" s="112"/>
      <c r="CZ177" s="112"/>
      <c r="DA177" s="112"/>
      <c r="DB177" s="112"/>
      <c r="DC177" s="112"/>
      <c r="DD177" s="112"/>
      <c r="DE177" s="112"/>
      <c r="DF177" s="112"/>
      <c r="DG177" s="112"/>
      <c r="DH177" s="112"/>
      <c r="DI177" s="112"/>
      <c r="DJ177" s="112"/>
      <c r="DK177" s="112"/>
      <c r="DL177" s="112"/>
      <c r="DM177" s="112"/>
      <c r="DN177" s="112"/>
      <c r="DO177" s="112"/>
      <c r="DP177" s="112"/>
      <c r="DQ177" s="112"/>
      <c r="DR177" s="112"/>
      <c r="DS177" s="112"/>
      <c r="DT177" s="112"/>
      <c r="DU177" s="112"/>
      <c r="DV177" s="112"/>
      <c r="DW177" s="112"/>
      <c r="DX177" s="112"/>
      <c r="DY177" s="112"/>
      <c r="DZ177" s="112"/>
      <c r="EA177" s="112"/>
      <c r="EB177" s="112"/>
      <c r="EC177" s="112"/>
      <c r="ED177" s="112"/>
      <c r="EE177" s="112"/>
      <c r="EF177" s="112"/>
      <c r="EG177" s="112"/>
      <c r="EH177" s="112"/>
      <c r="EI177" s="112"/>
      <c r="EJ177" s="112"/>
      <c r="EK177" s="112"/>
      <c r="EL177" s="112"/>
      <c r="EM177" s="112"/>
      <c r="EN177" s="112"/>
      <c r="EO177" s="112"/>
      <c r="EP177" s="112"/>
      <c r="EQ177" s="112"/>
      <c r="ER177" s="112"/>
      <c r="ES177" s="112"/>
      <c r="ET177" s="112"/>
      <c r="EU177" s="112"/>
      <c r="EV177" s="112"/>
      <c r="EW177" s="112"/>
      <c r="EX177" s="112"/>
      <c r="EY177" s="112"/>
      <c r="EZ177" s="112"/>
      <c r="FA177" s="112"/>
      <c r="FB177" s="112"/>
      <c r="FC177" s="112"/>
      <c r="FD177" s="112"/>
      <c r="FE177" s="112"/>
      <c r="FF177" s="112"/>
      <c r="FG177" s="112"/>
      <c r="FH177" s="112"/>
      <c r="FI177" s="112"/>
      <c r="FJ177" s="112"/>
      <c r="FK177" s="112"/>
      <c r="FL177" s="112"/>
      <c r="FM177" s="112"/>
      <c r="FN177" s="112"/>
      <c r="FO177" s="112"/>
      <c r="FP177" s="112"/>
      <c r="FQ177" s="112"/>
      <c r="FR177" s="112"/>
      <c r="FS177" s="112"/>
      <c r="FT177" s="112"/>
      <c r="FU177" s="112"/>
      <c r="FV177" s="112"/>
      <c r="FW177" s="112"/>
      <c r="FX177" s="112"/>
      <c r="FY177" s="112"/>
      <c r="FZ177" s="112"/>
      <c r="GA177" s="112"/>
      <c r="GB177" s="112"/>
      <c r="GC177" s="112"/>
      <c r="GD177" s="112"/>
      <c r="GE177" s="112"/>
      <c r="GF177" s="112"/>
      <c r="GG177" s="112"/>
      <c r="GH177" s="112"/>
      <c r="GI177" s="112"/>
      <c r="GJ177" s="112"/>
      <c r="GK177" s="112"/>
      <c r="GL177" s="112"/>
      <c r="GM177" s="112"/>
      <c r="GN177" s="112"/>
      <c r="GO177" s="112"/>
      <c r="GP177" s="112"/>
      <c r="GQ177" s="112"/>
      <c r="GR177" s="112"/>
      <c r="GS177" s="112"/>
      <c r="GT177" s="112"/>
      <c r="GU177" s="112"/>
      <c r="GV177" s="112"/>
      <c r="GW177" s="112"/>
      <c r="GX177" s="112"/>
      <c r="GY177" s="112"/>
      <c r="GZ177" s="112"/>
      <c r="HA177" s="112"/>
      <c r="HB177" s="112"/>
      <c r="HC177" s="112"/>
      <c r="HD177" s="112"/>
      <c r="HE177" s="112"/>
      <c r="HF177" s="112"/>
      <c r="HG177" s="112"/>
      <c r="HH177" s="112"/>
      <c r="HI177" s="112"/>
      <c r="HJ177" s="112"/>
      <c r="HK177" s="112"/>
      <c r="HL177" s="112"/>
      <c r="HM177" s="112"/>
      <c r="HN177" s="112"/>
      <c r="HO177" s="112"/>
      <c r="HP177" s="112"/>
      <c r="HQ177" s="112"/>
      <c r="HR177" s="112"/>
      <c r="HS177" s="112"/>
      <c r="HT177" s="112"/>
      <c r="HU177" s="112"/>
      <c r="HV177" s="112"/>
      <c r="HW177" s="112"/>
      <c r="HX177" s="112"/>
      <c r="HY177" s="112"/>
      <c r="HZ177" s="112"/>
      <c r="IA177" s="112"/>
      <c r="IB177" s="112"/>
      <c r="IC177" s="112"/>
      <c r="ID177" s="112"/>
      <c r="IE177" s="112"/>
      <c r="IF177" s="112"/>
      <c r="IG177" s="112"/>
      <c r="IH177" s="112"/>
      <c r="II177" s="112"/>
      <c r="IJ177" s="112"/>
      <c r="IK177" s="112"/>
      <c r="IL177" s="112"/>
      <c r="IM177" s="112"/>
      <c r="IN177" s="112"/>
      <c r="IO177" s="112"/>
      <c r="IP177" s="112"/>
      <c r="IQ177" s="112"/>
      <c r="IR177" s="112"/>
      <c r="IS177" s="112"/>
    </row>
    <row r="178" spans="1:253" ht="20.25" hidden="1">
      <c r="A178" s="140"/>
      <c r="B178" s="315"/>
      <c r="C178" s="122"/>
      <c r="D178" s="122"/>
      <c r="E178" s="122"/>
      <c r="F178" s="257"/>
      <c r="G178" s="257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17"/>
      <c r="T178" s="112"/>
      <c r="U178" s="7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  <c r="BI178" s="112"/>
      <c r="BJ178" s="112"/>
      <c r="BK178" s="112"/>
      <c r="BL178" s="112"/>
      <c r="BM178" s="112"/>
      <c r="BN178" s="112"/>
      <c r="BO178" s="112"/>
      <c r="BP178" s="112"/>
      <c r="BQ178" s="112"/>
      <c r="BR178" s="112"/>
      <c r="BS178" s="112"/>
      <c r="BT178" s="112"/>
      <c r="BU178" s="112"/>
      <c r="BV178" s="112"/>
      <c r="BW178" s="112"/>
      <c r="BX178" s="112"/>
      <c r="BY178" s="112"/>
      <c r="BZ178" s="112"/>
      <c r="CA178" s="112"/>
      <c r="CB178" s="112"/>
      <c r="CC178" s="112"/>
      <c r="CD178" s="112"/>
      <c r="CE178" s="112"/>
      <c r="CF178" s="112"/>
      <c r="CG178" s="112"/>
      <c r="CH178" s="112"/>
      <c r="CI178" s="112"/>
      <c r="CJ178" s="112"/>
      <c r="CK178" s="112"/>
      <c r="CL178" s="112"/>
      <c r="CM178" s="112"/>
      <c r="CN178" s="112"/>
      <c r="CO178" s="112"/>
      <c r="CP178" s="112"/>
      <c r="CQ178" s="112"/>
      <c r="CR178" s="112"/>
      <c r="CS178" s="112"/>
      <c r="CT178" s="112"/>
      <c r="CU178" s="112"/>
      <c r="CV178" s="112"/>
      <c r="CW178" s="112"/>
      <c r="CX178" s="112"/>
      <c r="CY178" s="112"/>
      <c r="CZ178" s="112"/>
      <c r="DA178" s="112"/>
      <c r="DB178" s="112"/>
      <c r="DC178" s="112"/>
      <c r="DD178" s="112"/>
      <c r="DE178" s="112"/>
      <c r="DF178" s="112"/>
      <c r="DG178" s="112"/>
      <c r="DH178" s="112"/>
      <c r="DI178" s="112"/>
      <c r="DJ178" s="112"/>
      <c r="DK178" s="112"/>
      <c r="DL178" s="112"/>
      <c r="DM178" s="112"/>
      <c r="DN178" s="112"/>
      <c r="DO178" s="112"/>
      <c r="DP178" s="112"/>
      <c r="DQ178" s="112"/>
      <c r="DR178" s="112"/>
      <c r="DS178" s="112"/>
      <c r="DT178" s="112"/>
      <c r="DU178" s="112"/>
      <c r="DV178" s="112"/>
      <c r="DW178" s="112"/>
      <c r="DX178" s="112"/>
      <c r="DY178" s="112"/>
      <c r="DZ178" s="112"/>
      <c r="EA178" s="112"/>
      <c r="EB178" s="112"/>
      <c r="EC178" s="112"/>
      <c r="ED178" s="112"/>
      <c r="EE178" s="112"/>
      <c r="EF178" s="112"/>
      <c r="EG178" s="112"/>
      <c r="EH178" s="112"/>
      <c r="EI178" s="112"/>
      <c r="EJ178" s="112"/>
      <c r="EK178" s="112"/>
      <c r="EL178" s="112"/>
      <c r="EM178" s="112"/>
      <c r="EN178" s="112"/>
      <c r="EO178" s="112"/>
      <c r="EP178" s="112"/>
      <c r="EQ178" s="112"/>
      <c r="ER178" s="112"/>
      <c r="ES178" s="112"/>
      <c r="ET178" s="112"/>
      <c r="EU178" s="112"/>
      <c r="EV178" s="112"/>
      <c r="EW178" s="112"/>
      <c r="EX178" s="112"/>
      <c r="EY178" s="112"/>
      <c r="EZ178" s="112"/>
      <c r="FA178" s="112"/>
      <c r="FB178" s="112"/>
      <c r="FC178" s="112"/>
      <c r="FD178" s="112"/>
      <c r="FE178" s="112"/>
      <c r="FF178" s="112"/>
      <c r="FG178" s="112"/>
      <c r="FH178" s="112"/>
      <c r="FI178" s="112"/>
      <c r="FJ178" s="112"/>
      <c r="FK178" s="112"/>
      <c r="FL178" s="112"/>
      <c r="FM178" s="112"/>
      <c r="FN178" s="112"/>
      <c r="FO178" s="112"/>
      <c r="FP178" s="112"/>
      <c r="FQ178" s="112"/>
      <c r="FR178" s="112"/>
      <c r="FS178" s="112"/>
      <c r="FT178" s="112"/>
      <c r="FU178" s="112"/>
      <c r="FV178" s="112"/>
      <c r="FW178" s="112"/>
      <c r="FX178" s="112"/>
      <c r="FY178" s="112"/>
      <c r="FZ178" s="112"/>
      <c r="GA178" s="112"/>
      <c r="GB178" s="112"/>
      <c r="GC178" s="112"/>
      <c r="GD178" s="112"/>
      <c r="GE178" s="112"/>
      <c r="GF178" s="112"/>
      <c r="GG178" s="112"/>
      <c r="GH178" s="112"/>
      <c r="GI178" s="112"/>
      <c r="GJ178" s="112"/>
      <c r="GK178" s="112"/>
      <c r="GL178" s="112"/>
      <c r="GM178" s="112"/>
      <c r="GN178" s="112"/>
      <c r="GO178" s="112"/>
      <c r="GP178" s="112"/>
      <c r="GQ178" s="112"/>
      <c r="GR178" s="112"/>
      <c r="GS178" s="112"/>
      <c r="GT178" s="112"/>
      <c r="GU178" s="112"/>
      <c r="GV178" s="112"/>
      <c r="GW178" s="112"/>
      <c r="GX178" s="112"/>
      <c r="GY178" s="112"/>
      <c r="GZ178" s="112"/>
      <c r="HA178" s="112"/>
      <c r="HB178" s="112"/>
      <c r="HC178" s="112"/>
      <c r="HD178" s="112"/>
      <c r="HE178" s="112"/>
      <c r="HF178" s="112"/>
      <c r="HG178" s="112"/>
      <c r="HH178" s="112"/>
      <c r="HI178" s="112"/>
      <c r="HJ178" s="112"/>
      <c r="HK178" s="112"/>
      <c r="HL178" s="112"/>
      <c r="HM178" s="112"/>
      <c r="HN178" s="112"/>
      <c r="HO178" s="112"/>
      <c r="HP178" s="112"/>
      <c r="HQ178" s="112"/>
      <c r="HR178" s="112"/>
      <c r="HS178" s="112"/>
      <c r="HT178" s="112"/>
      <c r="HU178" s="112"/>
      <c r="HV178" s="112"/>
      <c r="HW178" s="112"/>
      <c r="HX178" s="112"/>
      <c r="HY178" s="112"/>
      <c r="HZ178" s="112"/>
      <c r="IA178" s="112"/>
      <c r="IB178" s="112"/>
      <c r="IC178" s="112"/>
      <c r="ID178" s="112"/>
      <c r="IE178" s="112"/>
      <c r="IF178" s="112"/>
      <c r="IG178" s="112"/>
      <c r="IH178" s="112"/>
      <c r="II178" s="112"/>
      <c r="IJ178" s="112"/>
      <c r="IK178" s="112"/>
      <c r="IL178" s="112"/>
      <c r="IM178" s="112"/>
      <c r="IN178" s="112"/>
      <c r="IO178" s="112"/>
      <c r="IP178" s="112"/>
      <c r="IQ178" s="112"/>
      <c r="IR178" s="112"/>
      <c r="IS178" s="112"/>
    </row>
    <row r="179" spans="1:253" ht="20.25" hidden="1">
      <c r="A179" s="140" t="s">
        <v>2008</v>
      </c>
      <c r="B179" s="315"/>
      <c r="C179" s="122">
        <v>-0.2</v>
      </c>
      <c r="D179" s="122">
        <v>0.3</v>
      </c>
      <c r="E179" s="122">
        <v>-0.3</v>
      </c>
      <c r="F179" s="257">
        <v>106.50111</v>
      </c>
      <c r="G179" s="257">
        <v>116.40768</v>
      </c>
      <c r="H179" s="134">
        <v>104.20296</v>
      </c>
      <c r="I179" s="134">
        <v>101.37893</v>
      </c>
      <c r="J179" s="134">
        <v>94.210470000000001</v>
      </c>
      <c r="K179" s="134">
        <v>101.66424000000001</v>
      </c>
      <c r="L179" s="134">
        <v>103.03825000000001</v>
      </c>
      <c r="M179" s="134">
        <v>101.02557</v>
      </c>
      <c r="N179" s="134">
        <v>93.929910000000007</v>
      </c>
      <c r="O179" s="134">
        <v>107.04109</v>
      </c>
      <c r="P179" s="134">
        <v>106.22714000000001</v>
      </c>
      <c r="Q179" s="134">
        <v>110.38164999999999</v>
      </c>
      <c r="R179" s="134">
        <v>126.56563</v>
      </c>
      <c r="S179" s="117"/>
      <c r="T179" s="112"/>
      <c r="U179" s="7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  <c r="BI179" s="112"/>
      <c r="BJ179" s="112"/>
      <c r="BK179" s="112"/>
      <c r="BL179" s="112"/>
      <c r="BM179" s="112"/>
      <c r="BN179" s="112"/>
      <c r="BO179" s="112"/>
      <c r="BP179" s="112"/>
      <c r="BQ179" s="112"/>
      <c r="BR179" s="112"/>
      <c r="BS179" s="112"/>
      <c r="BT179" s="112"/>
      <c r="BU179" s="112"/>
      <c r="BV179" s="112"/>
      <c r="BW179" s="112"/>
      <c r="BX179" s="112"/>
      <c r="BY179" s="112"/>
      <c r="BZ179" s="112"/>
      <c r="CA179" s="112"/>
      <c r="CB179" s="112"/>
      <c r="CC179" s="112"/>
      <c r="CD179" s="112"/>
      <c r="CE179" s="112"/>
      <c r="CF179" s="112"/>
      <c r="CG179" s="112"/>
      <c r="CH179" s="112"/>
      <c r="CI179" s="112"/>
      <c r="CJ179" s="112"/>
      <c r="CK179" s="112"/>
      <c r="CL179" s="112"/>
      <c r="CM179" s="112"/>
      <c r="CN179" s="112"/>
      <c r="CO179" s="112"/>
      <c r="CP179" s="112"/>
      <c r="CQ179" s="112"/>
      <c r="CR179" s="112"/>
      <c r="CS179" s="112"/>
      <c r="CT179" s="112"/>
      <c r="CU179" s="112"/>
      <c r="CV179" s="112"/>
      <c r="CW179" s="112"/>
      <c r="CX179" s="112"/>
      <c r="CY179" s="112"/>
      <c r="CZ179" s="112"/>
      <c r="DA179" s="112"/>
      <c r="DB179" s="112"/>
      <c r="DC179" s="112"/>
      <c r="DD179" s="112"/>
      <c r="DE179" s="112"/>
      <c r="DF179" s="112"/>
      <c r="DG179" s="112"/>
      <c r="DH179" s="112"/>
      <c r="DI179" s="112"/>
      <c r="DJ179" s="112"/>
      <c r="DK179" s="112"/>
      <c r="DL179" s="112"/>
      <c r="DM179" s="112"/>
      <c r="DN179" s="112"/>
      <c r="DO179" s="112"/>
      <c r="DP179" s="112"/>
      <c r="DQ179" s="112"/>
      <c r="DR179" s="112"/>
      <c r="DS179" s="112"/>
      <c r="DT179" s="112"/>
      <c r="DU179" s="112"/>
      <c r="DV179" s="112"/>
      <c r="DW179" s="112"/>
      <c r="DX179" s="112"/>
      <c r="DY179" s="112"/>
      <c r="DZ179" s="112"/>
      <c r="EA179" s="112"/>
      <c r="EB179" s="112"/>
      <c r="EC179" s="112"/>
      <c r="ED179" s="112"/>
      <c r="EE179" s="112"/>
      <c r="EF179" s="112"/>
      <c r="EG179" s="112"/>
      <c r="EH179" s="112"/>
      <c r="EI179" s="112"/>
      <c r="EJ179" s="112"/>
      <c r="EK179" s="112"/>
      <c r="EL179" s="112"/>
      <c r="EM179" s="112"/>
      <c r="EN179" s="112"/>
      <c r="EO179" s="112"/>
      <c r="EP179" s="112"/>
      <c r="EQ179" s="112"/>
      <c r="ER179" s="112"/>
      <c r="ES179" s="112"/>
      <c r="ET179" s="112"/>
      <c r="EU179" s="112"/>
      <c r="EV179" s="112"/>
      <c r="EW179" s="112"/>
      <c r="EX179" s="112"/>
      <c r="EY179" s="112"/>
      <c r="EZ179" s="112"/>
      <c r="FA179" s="112"/>
      <c r="FB179" s="112"/>
      <c r="FC179" s="112"/>
      <c r="FD179" s="112"/>
      <c r="FE179" s="112"/>
      <c r="FF179" s="112"/>
      <c r="FG179" s="112"/>
      <c r="FH179" s="112"/>
      <c r="FI179" s="112"/>
      <c r="FJ179" s="112"/>
      <c r="FK179" s="112"/>
      <c r="FL179" s="112"/>
      <c r="FM179" s="112"/>
      <c r="FN179" s="112"/>
      <c r="FO179" s="112"/>
      <c r="FP179" s="112"/>
      <c r="FQ179" s="112"/>
      <c r="FR179" s="112"/>
      <c r="FS179" s="112"/>
      <c r="FT179" s="112"/>
      <c r="FU179" s="112"/>
      <c r="FV179" s="112"/>
      <c r="FW179" s="112"/>
      <c r="FX179" s="112"/>
      <c r="FY179" s="112"/>
      <c r="FZ179" s="112"/>
      <c r="GA179" s="112"/>
      <c r="GB179" s="112"/>
      <c r="GC179" s="112"/>
      <c r="GD179" s="112"/>
      <c r="GE179" s="112"/>
      <c r="GF179" s="112"/>
      <c r="GG179" s="112"/>
      <c r="GH179" s="112"/>
      <c r="GI179" s="112"/>
      <c r="GJ179" s="112"/>
      <c r="GK179" s="112"/>
      <c r="GL179" s="112"/>
      <c r="GM179" s="112"/>
      <c r="GN179" s="112"/>
      <c r="GO179" s="112"/>
      <c r="GP179" s="112"/>
      <c r="GQ179" s="112"/>
      <c r="GR179" s="112"/>
      <c r="GS179" s="112"/>
      <c r="GT179" s="112"/>
      <c r="GU179" s="112"/>
      <c r="GV179" s="112"/>
      <c r="GW179" s="112"/>
      <c r="GX179" s="112"/>
      <c r="GY179" s="112"/>
      <c r="GZ179" s="112"/>
      <c r="HA179" s="112"/>
      <c r="HB179" s="112"/>
      <c r="HC179" s="112"/>
      <c r="HD179" s="112"/>
      <c r="HE179" s="112"/>
      <c r="HF179" s="112"/>
      <c r="HG179" s="112"/>
      <c r="HH179" s="112"/>
      <c r="HI179" s="112"/>
      <c r="HJ179" s="112"/>
      <c r="HK179" s="112"/>
      <c r="HL179" s="112"/>
      <c r="HM179" s="112"/>
      <c r="HN179" s="112"/>
      <c r="HO179" s="112"/>
      <c r="HP179" s="112"/>
      <c r="HQ179" s="112"/>
      <c r="HR179" s="112"/>
      <c r="HS179" s="112"/>
      <c r="HT179" s="112"/>
      <c r="HU179" s="112"/>
      <c r="HV179" s="112"/>
      <c r="HW179" s="112"/>
      <c r="HX179" s="112"/>
      <c r="HY179" s="112"/>
      <c r="HZ179" s="112"/>
      <c r="IA179" s="112"/>
      <c r="IB179" s="112"/>
      <c r="IC179" s="112"/>
      <c r="ID179" s="112"/>
      <c r="IE179" s="112"/>
      <c r="IF179" s="112"/>
      <c r="IG179" s="112"/>
      <c r="IH179" s="112"/>
      <c r="II179" s="112"/>
      <c r="IJ179" s="112"/>
      <c r="IK179" s="112"/>
      <c r="IL179" s="112"/>
      <c r="IM179" s="112"/>
      <c r="IN179" s="112"/>
      <c r="IO179" s="112"/>
      <c r="IP179" s="112"/>
      <c r="IQ179" s="112"/>
      <c r="IR179" s="112"/>
      <c r="IS179" s="112"/>
    </row>
    <row r="180" spans="1:253" ht="20.25" hidden="1">
      <c r="A180" s="140"/>
      <c r="B180" s="315"/>
      <c r="C180" s="122"/>
      <c r="D180" s="122"/>
      <c r="E180" s="122"/>
      <c r="F180" s="257"/>
      <c r="G180" s="257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17"/>
      <c r="T180" s="112"/>
      <c r="U180" s="7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  <c r="BI180" s="112"/>
      <c r="BJ180" s="112"/>
      <c r="BK180" s="112"/>
      <c r="BL180" s="112"/>
      <c r="BM180" s="112"/>
      <c r="BN180" s="112"/>
      <c r="BO180" s="112"/>
      <c r="BP180" s="112"/>
      <c r="BQ180" s="112"/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2"/>
      <c r="CB180" s="112"/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2"/>
      <c r="CM180" s="112"/>
      <c r="CN180" s="112"/>
      <c r="CO180" s="112"/>
      <c r="CP180" s="112"/>
      <c r="CQ180" s="112"/>
      <c r="CR180" s="112"/>
      <c r="CS180" s="112"/>
      <c r="CT180" s="112"/>
      <c r="CU180" s="112"/>
      <c r="CV180" s="112"/>
      <c r="CW180" s="112"/>
      <c r="CX180" s="112"/>
      <c r="CY180" s="112"/>
      <c r="CZ180" s="112"/>
      <c r="DA180" s="112"/>
      <c r="DB180" s="112"/>
      <c r="DC180" s="112"/>
      <c r="DD180" s="112"/>
      <c r="DE180" s="112"/>
      <c r="DF180" s="112"/>
      <c r="DG180" s="112"/>
      <c r="DH180" s="112"/>
      <c r="DI180" s="112"/>
      <c r="DJ180" s="112"/>
      <c r="DK180" s="112"/>
      <c r="DL180" s="112"/>
      <c r="DM180" s="112"/>
      <c r="DN180" s="112"/>
      <c r="DO180" s="112"/>
      <c r="DP180" s="112"/>
      <c r="DQ180" s="112"/>
      <c r="DR180" s="112"/>
      <c r="DS180" s="112"/>
      <c r="DT180" s="112"/>
      <c r="DU180" s="112"/>
      <c r="DV180" s="112"/>
      <c r="DW180" s="112"/>
      <c r="DX180" s="112"/>
      <c r="DY180" s="112"/>
      <c r="DZ180" s="112"/>
      <c r="EA180" s="112"/>
      <c r="EB180" s="112"/>
      <c r="EC180" s="112"/>
      <c r="ED180" s="112"/>
      <c r="EE180" s="112"/>
      <c r="EF180" s="112"/>
      <c r="EG180" s="112"/>
      <c r="EH180" s="112"/>
      <c r="EI180" s="112"/>
      <c r="EJ180" s="112"/>
      <c r="EK180" s="112"/>
      <c r="EL180" s="112"/>
      <c r="EM180" s="112"/>
      <c r="EN180" s="112"/>
      <c r="EO180" s="112"/>
      <c r="EP180" s="112"/>
      <c r="EQ180" s="112"/>
      <c r="ER180" s="112"/>
      <c r="ES180" s="112"/>
      <c r="ET180" s="112"/>
      <c r="EU180" s="112"/>
      <c r="EV180" s="112"/>
      <c r="EW180" s="112"/>
      <c r="EX180" s="112"/>
      <c r="EY180" s="112"/>
      <c r="EZ180" s="112"/>
      <c r="FA180" s="112"/>
      <c r="FB180" s="112"/>
      <c r="FC180" s="112"/>
      <c r="FD180" s="112"/>
      <c r="FE180" s="112"/>
      <c r="FF180" s="112"/>
      <c r="FG180" s="112"/>
      <c r="FH180" s="112"/>
      <c r="FI180" s="112"/>
      <c r="FJ180" s="112"/>
      <c r="FK180" s="112"/>
      <c r="FL180" s="112"/>
      <c r="FM180" s="112"/>
      <c r="FN180" s="112"/>
      <c r="FO180" s="112"/>
      <c r="FP180" s="112"/>
      <c r="FQ180" s="112"/>
      <c r="FR180" s="112"/>
      <c r="FS180" s="112"/>
      <c r="FT180" s="112"/>
      <c r="FU180" s="112"/>
      <c r="FV180" s="112"/>
      <c r="FW180" s="112"/>
      <c r="FX180" s="112"/>
      <c r="FY180" s="112"/>
      <c r="FZ180" s="112"/>
      <c r="GA180" s="112"/>
      <c r="GB180" s="112"/>
      <c r="GC180" s="112"/>
      <c r="GD180" s="112"/>
      <c r="GE180" s="112"/>
      <c r="GF180" s="112"/>
      <c r="GG180" s="112"/>
      <c r="GH180" s="112"/>
      <c r="GI180" s="112"/>
      <c r="GJ180" s="112"/>
      <c r="GK180" s="112"/>
      <c r="GL180" s="112"/>
      <c r="GM180" s="112"/>
      <c r="GN180" s="112"/>
      <c r="GO180" s="112"/>
      <c r="GP180" s="112"/>
      <c r="GQ180" s="112"/>
      <c r="GR180" s="112"/>
      <c r="GS180" s="112"/>
      <c r="GT180" s="112"/>
      <c r="GU180" s="112"/>
      <c r="GV180" s="112"/>
      <c r="GW180" s="112"/>
      <c r="GX180" s="112"/>
      <c r="GY180" s="112"/>
      <c r="GZ180" s="112"/>
      <c r="HA180" s="112"/>
      <c r="HB180" s="112"/>
      <c r="HC180" s="112"/>
      <c r="HD180" s="112"/>
      <c r="HE180" s="112"/>
      <c r="HF180" s="112"/>
      <c r="HG180" s="112"/>
      <c r="HH180" s="112"/>
      <c r="HI180" s="112"/>
      <c r="HJ180" s="112"/>
      <c r="HK180" s="112"/>
      <c r="HL180" s="112"/>
      <c r="HM180" s="112"/>
      <c r="HN180" s="112"/>
      <c r="HO180" s="112"/>
      <c r="HP180" s="112"/>
      <c r="HQ180" s="112"/>
      <c r="HR180" s="112"/>
      <c r="HS180" s="112"/>
      <c r="HT180" s="112"/>
      <c r="HU180" s="112"/>
      <c r="HV180" s="112"/>
      <c r="HW180" s="112"/>
      <c r="HX180" s="112"/>
      <c r="HY180" s="112"/>
      <c r="HZ180" s="112"/>
      <c r="IA180" s="112"/>
      <c r="IB180" s="112"/>
      <c r="IC180" s="112"/>
      <c r="ID180" s="112"/>
      <c r="IE180" s="112"/>
      <c r="IF180" s="112"/>
      <c r="IG180" s="112"/>
      <c r="IH180" s="112"/>
      <c r="II180" s="112"/>
      <c r="IJ180" s="112"/>
      <c r="IK180" s="112"/>
      <c r="IL180" s="112"/>
      <c r="IM180" s="112"/>
      <c r="IN180" s="112"/>
      <c r="IO180" s="112"/>
      <c r="IP180" s="112"/>
      <c r="IQ180" s="112"/>
      <c r="IR180" s="112"/>
      <c r="IS180" s="112"/>
    </row>
    <row r="181" spans="1:253" ht="20.25" hidden="1">
      <c r="A181" s="140" t="s">
        <v>2009</v>
      </c>
      <c r="B181" s="315"/>
      <c r="C181" s="122">
        <v>-0.3</v>
      </c>
      <c r="D181" s="122">
        <v>0.1</v>
      </c>
      <c r="E181" s="122">
        <v>-0.3</v>
      </c>
      <c r="F181" s="257">
        <v>106.61116</v>
      </c>
      <c r="G181" s="257">
        <v>115.97241</v>
      </c>
      <c r="H181" s="134">
        <v>104.43952</v>
      </c>
      <c r="I181" s="134">
        <v>102.32971999999999</v>
      </c>
      <c r="J181" s="134">
        <v>94.210470000000001</v>
      </c>
      <c r="K181" s="134">
        <v>100.96223000000001</v>
      </c>
      <c r="L181" s="134">
        <v>103.5162</v>
      </c>
      <c r="M181" s="134">
        <v>101.76024</v>
      </c>
      <c r="N181" s="134">
        <v>93.920749999999998</v>
      </c>
      <c r="O181" s="134">
        <v>107.67709000000001</v>
      </c>
      <c r="P181" s="134">
        <v>106.37423</v>
      </c>
      <c r="Q181" s="134">
        <v>110.38396</v>
      </c>
      <c r="R181" s="134">
        <v>126.59677000000001</v>
      </c>
      <c r="S181" s="117"/>
      <c r="T181" s="112"/>
      <c r="U181" s="7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  <c r="BI181" s="112"/>
      <c r="BJ181" s="112"/>
      <c r="BK181" s="112"/>
      <c r="BL181" s="112"/>
      <c r="BM181" s="112"/>
      <c r="BN181" s="112"/>
      <c r="BO181" s="112"/>
      <c r="BP181" s="112"/>
      <c r="BQ181" s="112"/>
      <c r="BR181" s="112"/>
      <c r="BS181" s="112"/>
      <c r="BT181" s="112"/>
      <c r="BU181" s="112"/>
      <c r="BV181" s="112"/>
      <c r="BW181" s="112"/>
      <c r="BX181" s="112"/>
      <c r="BY181" s="112"/>
      <c r="BZ181" s="112"/>
      <c r="CA181" s="112"/>
      <c r="CB181" s="112"/>
      <c r="CC181" s="112"/>
      <c r="CD181" s="112"/>
      <c r="CE181" s="112"/>
      <c r="CF181" s="112"/>
      <c r="CG181" s="112"/>
      <c r="CH181" s="112"/>
      <c r="CI181" s="112"/>
      <c r="CJ181" s="112"/>
      <c r="CK181" s="112"/>
      <c r="CL181" s="112"/>
      <c r="CM181" s="112"/>
      <c r="CN181" s="112"/>
      <c r="CO181" s="112"/>
      <c r="CP181" s="112"/>
      <c r="CQ181" s="112"/>
      <c r="CR181" s="112"/>
      <c r="CS181" s="112"/>
      <c r="CT181" s="112"/>
      <c r="CU181" s="112"/>
      <c r="CV181" s="112"/>
      <c r="CW181" s="112"/>
      <c r="CX181" s="112"/>
      <c r="CY181" s="112"/>
      <c r="CZ181" s="112"/>
      <c r="DA181" s="112"/>
      <c r="DB181" s="112"/>
      <c r="DC181" s="112"/>
      <c r="DD181" s="112"/>
      <c r="DE181" s="112"/>
      <c r="DF181" s="112"/>
      <c r="DG181" s="112"/>
      <c r="DH181" s="112"/>
      <c r="DI181" s="112"/>
      <c r="DJ181" s="112"/>
      <c r="DK181" s="112"/>
      <c r="DL181" s="112"/>
      <c r="DM181" s="112"/>
      <c r="DN181" s="112"/>
      <c r="DO181" s="112"/>
      <c r="DP181" s="112"/>
      <c r="DQ181" s="112"/>
      <c r="DR181" s="112"/>
      <c r="DS181" s="112"/>
      <c r="DT181" s="112"/>
      <c r="DU181" s="112"/>
      <c r="DV181" s="112"/>
      <c r="DW181" s="112"/>
      <c r="DX181" s="112"/>
      <c r="DY181" s="112"/>
      <c r="DZ181" s="112"/>
      <c r="EA181" s="112"/>
      <c r="EB181" s="112"/>
      <c r="EC181" s="112"/>
      <c r="ED181" s="112"/>
      <c r="EE181" s="112"/>
      <c r="EF181" s="112"/>
      <c r="EG181" s="112"/>
      <c r="EH181" s="112"/>
      <c r="EI181" s="112"/>
      <c r="EJ181" s="112"/>
      <c r="EK181" s="112"/>
      <c r="EL181" s="112"/>
      <c r="EM181" s="112"/>
      <c r="EN181" s="112"/>
      <c r="EO181" s="112"/>
      <c r="EP181" s="112"/>
      <c r="EQ181" s="112"/>
      <c r="ER181" s="112"/>
      <c r="ES181" s="112"/>
      <c r="ET181" s="112"/>
      <c r="EU181" s="112"/>
      <c r="EV181" s="112"/>
      <c r="EW181" s="112"/>
      <c r="EX181" s="112"/>
      <c r="EY181" s="112"/>
      <c r="EZ181" s="112"/>
      <c r="FA181" s="112"/>
      <c r="FB181" s="112"/>
      <c r="FC181" s="112"/>
      <c r="FD181" s="112"/>
      <c r="FE181" s="112"/>
      <c r="FF181" s="112"/>
      <c r="FG181" s="112"/>
      <c r="FH181" s="112"/>
      <c r="FI181" s="112"/>
      <c r="FJ181" s="112"/>
      <c r="FK181" s="112"/>
      <c r="FL181" s="112"/>
      <c r="FM181" s="112"/>
      <c r="FN181" s="112"/>
      <c r="FO181" s="112"/>
      <c r="FP181" s="112"/>
      <c r="FQ181" s="112"/>
      <c r="FR181" s="112"/>
      <c r="FS181" s="112"/>
      <c r="FT181" s="112"/>
      <c r="FU181" s="112"/>
      <c r="FV181" s="112"/>
      <c r="FW181" s="112"/>
      <c r="FX181" s="112"/>
      <c r="FY181" s="112"/>
      <c r="FZ181" s="112"/>
      <c r="GA181" s="112"/>
      <c r="GB181" s="112"/>
      <c r="GC181" s="112"/>
      <c r="GD181" s="112"/>
      <c r="GE181" s="112"/>
      <c r="GF181" s="112"/>
      <c r="GG181" s="112"/>
      <c r="GH181" s="112"/>
      <c r="GI181" s="112"/>
      <c r="GJ181" s="112"/>
      <c r="GK181" s="112"/>
      <c r="GL181" s="112"/>
      <c r="GM181" s="112"/>
      <c r="GN181" s="112"/>
      <c r="GO181" s="112"/>
      <c r="GP181" s="112"/>
      <c r="GQ181" s="112"/>
      <c r="GR181" s="112"/>
      <c r="GS181" s="112"/>
      <c r="GT181" s="112"/>
      <c r="GU181" s="112"/>
      <c r="GV181" s="112"/>
      <c r="GW181" s="112"/>
      <c r="GX181" s="112"/>
      <c r="GY181" s="112"/>
      <c r="GZ181" s="112"/>
      <c r="HA181" s="112"/>
      <c r="HB181" s="112"/>
      <c r="HC181" s="112"/>
      <c r="HD181" s="112"/>
      <c r="HE181" s="112"/>
      <c r="HF181" s="112"/>
      <c r="HG181" s="112"/>
      <c r="HH181" s="112"/>
      <c r="HI181" s="112"/>
      <c r="HJ181" s="112"/>
      <c r="HK181" s="112"/>
      <c r="HL181" s="112"/>
      <c r="HM181" s="112"/>
      <c r="HN181" s="112"/>
      <c r="HO181" s="112"/>
      <c r="HP181" s="112"/>
      <c r="HQ181" s="112"/>
      <c r="HR181" s="112"/>
      <c r="HS181" s="112"/>
      <c r="HT181" s="112"/>
      <c r="HU181" s="112"/>
      <c r="HV181" s="112"/>
      <c r="HW181" s="112"/>
      <c r="HX181" s="112"/>
      <c r="HY181" s="112"/>
      <c r="HZ181" s="112"/>
      <c r="IA181" s="112"/>
      <c r="IB181" s="112"/>
      <c r="IC181" s="112"/>
      <c r="ID181" s="112"/>
      <c r="IE181" s="112"/>
      <c r="IF181" s="112"/>
      <c r="IG181" s="112"/>
      <c r="IH181" s="112"/>
      <c r="II181" s="112"/>
      <c r="IJ181" s="112"/>
      <c r="IK181" s="112"/>
      <c r="IL181" s="112"/>
      <c r="IM181" s="112"/>
      <c r="IN181" s="112"/>
      <c r="IO181" s="112"/>
      <c r="IP181" s="112"/>
      <c r="IQ181" s="112"/>
      <c r="IR181" s="112"/>
      <c r="IS181" s="112"/>
    </row>
    <row r="182" spans="1:253" ht="20.25" hidden="1">
      <c r="A182" s="140"/>
      <c r="B182" s="315"/>
      <c r="C182" s="122"/>
      <c r="D182" s="122"/>
      <c r="E182" s="122"/>
      <c r="F182" s="257"/>
      <c r="G182" s="257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17"/>
      <c r="T182" s="112"/>
      <c r="U182" s="7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/>
      <c r="BL182" s="112"/>
      <c r="BM182" s="112"/>
      <c r="BN182" s="112"/>
      <c r="BO182" s="112"/>
      <c r="BP182" s="112"/>
      <c r="BQ182" s="112"/>
      <c r="BR182" s="112"/>
      <c r="BS182" s="112"/>
      <c r="BT182" s="112"/>
      <c r="BU182" s="112"/>
      <c r="BV182" s="112"/>
      <c r="BW182" s="112"/>
      <c r="BX182" s="112"/>
      <c r="BY182" s="112"/>
      <c r="BZ182" s="112"/>
      <c r="CA182" s="112"/>
      <c r="CB182" s="112"/>
      <c r="CC182" s="112"/>
      <c r="CD182" s="112"/>
      <c r="CE182" s="112"/>
      <c r="CF182" s="112"/>
      <c r="CG182" s="112"/>
      <c r="CH182" s="112"/>
      <c r="CI182" s="112"/>
      <c r="CJ182" s="112"/>
      <c r="CK182" s="112"/>
      <c r="CL182" s="112"/>
      <c r="CM182" s="112"/>
      <c r="CN182" s="112"/>
      <c r="CO182" s="112"/>
      <c r="CP182" s="112"/>
      <c r="CQ182" s="112"/>
      <c r="CR182" s="112"/>
      <c r="CS182" s="112"/>
      <c r="CT182" s="112"/>
      <c r="CU182" s="112"/>
      <c r="CV182" s="112"/>
      <c r="CW182" s="112"/>
      <c r="CX182" s="112"/>
      <c r="CY182" s="112"/>
      <c r="CZ182" s="112"/>
      <c r="DA182" s="112"/>
      <c r="DB182" s="112"/>
      <c r="DC182" s="112"/>
      <c r="DD182" s="112"/>
      <c r="DE182" s="112"/>
      <c r="DF182" s="112"/>
      <c r="DG182" s="112"/>
      <c r="DH182" s="112"/>
      <c r="DI182" s="112"/>
      <c r="DJ182" s="112"/>
      <c r="DK182" s="112"/>
      <c r="DL182" s="112"/>
      <c r="DM182" s="112"/>
      <c r="DN182" s="112"/>
      <c r="DO182" s="112"/>
      <c r="DP182" s="112"/>
      <c r="DQ182" s="112"/>
      <c r="DR182" s="112"/>
      <c r="DS182" s="112"/>
      <c r="DT182" s="112"/>
      <c r="DU182" s="112"/>
      <c r="DV182" s="112"/>
      <c r="DW182" s="112"/>
      <c r="DX182" s="112"/>
      <c r="DY182" s="112"/>
      <c r="DZ182" s="112"/>
      <c r="EA182" s="112"/>
      <c r="EB182" s="112"/>
      <c r="EC182" s="112"/>
      <c r="ED182" s="112"/>
      <c r="EE182" s="112"/>
      <c r="EF182" s="112"/>
      <c r="EG182" s="112"/>
      <c r="EH182" s="112"/>
      <c r="EI182" s="112"/>
      <c r="EJ182" s="112"/>
      <c r="EK182" s="112"/>
      <c r="EL182" s="112"/>
      <c r="EM182" s="112"/>
      <c r="EN182" s="112"/>
      <c r="EO182" s="112"/>
      <c r="EP182" s="112"/>
      <c r="EQ182" s="112"/>
      <c r="ER182" s="112"/>
      <c r="ES182" s="112"/>
      <c r="ET182" s="112"/>
      <c r="EU182" s="112"/>
      <c r="EV182" s="112"/>
      <c r="EW182" s="112"/>
      <c r="EX182" s="112"/>
      <c r="EY182" s="112"/>
      <c r="EZ182" s="112"/>
      <c r="FA182" s="112"/>
      <c r="FB182" s="112"/>
      <c r="FC182" s="112"/>
      <c r="FD182" s="112"/>
      <c r="FE182" s="112"/>
      <c r="FF182" s="112"/>
      <c r="FG182" s="112"/>
      <c r="FH182" s="112"/>
      <c r="FI182" s="112"/>
      <c r="FJ182" s="112"/>
      <c r="FK182" s="112"/>
      <c r="FL182" s="112"/>
      <c r="FM182" s="112"/>
      <c r="FN182" s="112"/>
      <c r="FO182" s="112"/>
      <c r="FP182" s="112"/>
      <c r="FQ182" s="112"/>
      <c r="FR182" s="112"/>
      <c r="FS182" s="112"/>
      <c r="FT182" s="112"/>
      <c r="FU182" s="112"/>
      <c r="FV182" s="112"/>
      <c r="FW182" s="112"/>
      <c r="FX182" s="112"/>
      <c r="FY182" s="112"/>
      <c r="FZ182" s="112"/>
      <c r="GA182" s="112"/>
      <c r="GB182" s="112"/>
      <c r="GC182" s="112"/>
      <c r="GD182" s="112"/>
      <c r="GE182" s="112"/>
      <c r="GF182" s="112"/>
      <c r="GG182" s="112"/>
      <c r="GH182" s="112"/>
      <c r="GI182" s="112"/>
      <c r="GJ182" s="112"/>
      <c r="GK182" s="112"/>
      <c r="GL182" s="112"/>
      <c r="GM182" s="112"/>
      <c r="GN182" s="112"/>
      <c r="GO182" s="112"/>
      <c r="GP182" s="112"/>
      <c r="GQ182" s="112"/>
      <c r="GR182" s="112"/>
      <c r="GS182" s="112"/>
      <c r="GT182" s="112"/>
      <c r="GU182" s="112"/>
      <c r="GV182" s="112"/>
      <c r="GW182" s="112"/>
      <c r="GX182" s="112"/>
      <c r="GY182" s="112"/>
      <c r="GZ182" s="112"/>
      <c r="HA182" s="112"/>
      <c r="HB182" s="112"/>
      <c r="HC182" s="112"/>
      <c r="HD182" s="112"/>
      <c r="HE182" s="112"/>
      <c r="HF182" s="112"/>
      <c r="HG182" s="112"/>
      <c r="HH182" s="112"/>
      <c r="HI182" s="112"/>
      <c r="HJ182" s="112"/>
      <c r="HK182" s="112"/>
      <c r="HL182" s="112"/>
      <c r="HM182" s="112"/>
      <c r="HN182" s="112"/>
      <c r="HO182" s="112"/>
      <c r="HP182" s="112"/>
      <c r="HQ182" s="112"/>
      <c r="HR182" s="112"/>
      <c r="HS182" s="112"/>
      <c r="HT182" s="112"/>
      <c r="HU182" s="112"/>
      <c r="HV182" s="112"/>
      <c r="HW182" s="112"/>
      <c r="HX182" s="112"/>
      <c r="HY182" s="112"/>
      <c r="HZ182" s="112"/>
      <c r="IA182" s="112"/>
      <c r="IB182" s="112"/>
      <c r="IC182" s="112"/>
      <c r="ID182" s="112"/>
      <c r="IE182" s="112"/>
      <c r="IF182" s="112"/>
      <c r="IG182" s="112"/>
      <c r="IH182" s="112"/>
      <c r="II182" s="112"/>
      <c r="IJ182" s="112"/>
      <c r="IK182" s="112"/>
      <c r="IL182" s="112"/>
      <c r="IM182" s="112"/>
      <c r="IN182" s="112"/>
      <c r="IO182" s="112"/>
      <c r="IP182" s="112"/>
      <c r="IQ182" s="112"/>
      <c r="IR182" s="112"/>
      <c r="IS182" s="112"/>
    </row>
    <row r="183" spans="1:253" ht="20.25" hidden="1">
      <c r="A183" s="140" t="s">
        <v>2010</v>
      </c>
      <c r="B183" s="141"/>
      <c r="C183" s="122">
        <v>-0.4</v>
      </c>
      <c r="D183" s="122">
        <v>-0.3</v>
      </c>
      <c r="E183" s="122">
        <v>-0.3</v>
      </c>
      <c r="F183" s="257">
        <v>106.25677</v>
      </c>
      <c r="G183" s="257">
        <v>115.85387</v>
      </c>
      <c r="H183" s="134">
        <v>104.03041</v>
      </c>
      <c r="I183" s="134">
        <v>97.027829999999994</v>
      </c>
      <c r="J183" s="134">
        <v>94.210470000000001</v>
      </c>
      <c r="K183" s="134">
        <v>100.8574</v>
      </c>
      <c r="L183" s="134">
        <v>103.54325</v>
      </c>
      <c r="M183" s="134">
        <v>101.28561000000001</v>
      </c>
      <c r="N183" s="134">
        <v>93.885900000000007</v>
      </c>
      <c r="O183" s="134">
        <v>107.3603</v>
      </c>
      <c r="P183" s="134">
        <v>106.30239</v>
      </c>
      <c r="Q183" s="134">
        <v>110.37258</v>
      </c>
      <c r="R183" s="134">
        <v>126.74151999999999</v>
      </c>
      <c r="S183" s="117"/>
      <c r="T183" s="112"/>
      <c r="U183" s="7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  <c r="BI183" s="112"/>
      <c r="BJ183" s="112"/>
      <c r="BK183" s="112"/>
      <c r="BL183" s="112"/>
      <c r="BM183" s="112"/>
      <c r="BN183" s="112"/>
      <c r="BO183" s="112"/>
      <c r="BP183" s="112"/>
      <c r="BQ183" s="112"/>
      <c r="BR183" s="112"/>
      <c r="BS183" s="112"/>
      <c r="BT183" s="112"/>
      <c r="BU183" s="112"/>
      <c r="BV183" s="112"/>
      <c r="BW183" s="112"/>
      <c r="BX183" s="112"/>
      <c r="BY183" s="112"/>
      <c r="BZ183" s="112"/>
      <c r="CA183" s="112"/>
      <c r="CB183" s="112"/>
      <c r="CC183" s="112"/>
      <c r="CD183" s="112"/>
      <c r="CE183" s="112"/>
      <c r="CF183" s="112"/>
      <c r="CG183" s="112"/>
      <c r="CH183" s="112"/>
      <c r="CI183" s="112"/>
      <c r="CJ183" s="112"/>
      <c r="CK183" s="112"/>
      <c r="CL183" s="112"/>
      <c r="CM183" s="112"/>
      <c r="CN183" s="112"/>
      <c r="CO183" s="112"/>
      <c r="CP183" s="112"/>
      <c r="CQ183" s="112"/>
      <c r="CR183" s="112"/>
      <c r="CS183" s="112"/>
      <c r="CT183" s="112"/>
      <c r="CU183" s="112"/>
      <c r="CV183" s="112"/>
      <c r="CW183" s="112"/>
      <c r="CX183" s="112"/>
      <c r="CY183" s="112"/>
      <c r="CZ183" s="112"/>
      <c r="DA183" s="112"/>
      <c r="DB183" s="112"/>
      <c r="DC183" s="112"/>
      <c r="DD183" s="112"/>
      <c r="DE183" s="112"/>
      <c r="DF183" s="112"/>
      <c r="DG183" s="112"/>
      <c r="DH183" s="112"/>
      <c r="DI183" s="112"/>
      <c r="DJ183" s="112"/>
      <c r="DK183" s="112"/>
      <c r="DL183" s="112"/>
      <c r="DM183" s="112"/>
      <c r="DN183" s="112"/>
      <c r="DO183" s="112"/>
      <c r="DP183" s="112"/>
      <c r="DQ183" s="112"/>
      <c r="DR183" s="112"/>
      <c r="DS183" s="112"/>
      <c r="DT183" s="112"/>
      <c r="DU183" s="112"/>
      <c r="DV183" s="112"/>
      <c r="DW183" s="112"/>
      <c r="DX183" s="112"/>
      <c r="DY183" s="112"/>
      <c r="DZ183" s="112"/>
      <c r="EA183" s="112"/>
      <c r="EB183" s="112"/>
      <c r="EC183" s="112"/>
      <c r="ED183" s="112"/>
      <c r="EE183" s="112"/>
      <c r="EF183" s="112"/>
      <c r="EG183" s="112"/>
      <c r="EH183" s="112"/>
      <c r="EI183" s="112"/>
      <c r="EJ183" s="112"/>
      <c r="EK183" s="112"/>
      <c r="EL183" s="112"/>
      <c r="EM183" s="112"/>
      <c r="EN183" s="112"/>
      <c r="EO183" s="112"/>
      <c r="EP183" s="112"/>
      <c r="EQ183" s="112"/>
      <c r="ER183" s="112"/>
      <c r="ES183" s="112"/>
      <c r="ET183" s="112"/>
      <c r="EU183" s="112"/>
      <c r="EV183" s="112"/>
      <c r="EW183" s="112"/>
      <c r="EX183" s="112"/>
      <c r="EY183" s="112"/>
      <c r="EZ183" s="112"/>
      <c r="FA183" s="112"/>
      <c r="FB183" s="112"/>
      <c r="FC183" s="112"/>
      <c r="FD183" s="112"/>
      <c r="FE183" s="112"/>
      <c r="FF183" s="112"/>
      <c r="FG183" s="112"/>
      <c r="FH183" s="112"/>
      <c r="FI183" s="112"/>
      <c r="FJ183" s="112"/>
      <c r="FK183" s="112"/>
      <c r="FL183" s="112"/>
      <c r="FM183" s="112"/>
      <c r="FN183" s="112"/>
      <c r="FO183" s="112"/>
      <c r="FP183" s="112"/>
      <c r="FQ183" s="112"/>
      <c r="FR183" s="112"/>
      <c r="FS183" s="112"/>
      <c r="FT183" s="112"/>
      <c r="FU183" s="112"/>
      <c r="FV183" s="112"/>
      <c r="FW183" s="112"/>
      <c r="FX183" s="112"/>
      <c r="FY183" s="112"/>
      <c r="FZ183" s="112"/>
      <c r="GA183" s="112"/>
      <c r="GB183" s="112"/>
      <c r="GC183" s="112"/>
      <c r="GD183" s="112"/>
      <c r="GE183" s="112"/>
      <c r="GF183" s="112"/>
      <c r="GG183" s="112"/>
      <c r="GH183" s="112"/>
      <c r="GI183" s="112"/>
      <c r="GJ183" s="112"/>
      <c r="GK183" s="112"/>
      <c r="GL183" s="112"/>
      <c r="GM183" s="112"/>
      <c r="GN183" s="112"/>
      <c r="GO183" s="112"/>
      <c r="GP183" s="112"/>
      <c r="GQ183" s="112"/>
      <c r="GR183" s="112"/>
      <c r="GS183" s="112"/>
      <c r="GT183" s="112"/>
      <c r="GU183" s="112"/>
      <c r="GV183" s="112"/>
      <c r="GW183" s="112"/>
      <c r="GX183" s="112"/>
      <c r="GY183" s="112"/>
      <c r="GZ183" s="112"/>
      <c r="HA183" s="112"/>
      <c r="HB183" s="112"/>
      <c r="HC183" s="112"/>
      <c r="HD183" s="112"/>
      <c r="HE183" s="112"/>
      <c r="HF183" s="112"/>
      <c r="HG183" s="112"/>
      <c r="HH183" s="112"/>
      <c r="HI183" s="112"/>
      <c r="HJ183" s="112"/>
      <c r="HK183" s="112"/>
      <c r="HL183" s="112"/>
      <c r="HM183" s="112"/>
      <c r="HN183" s="112"/>
      <c r="HO183" s="112"/>
      <c r="HP183" s="112"/>
      <c r="HQ183" s="112"/>
      <c r="HR183" s="112"/>
      <c r="HS183" s="112"/>
      <c r="HT183" s="112"/>
      <c r="HU183" s="112"/>
      <c r="HV183" s="112"/>
      <c r="HW183" s="112"/>
      <c r="HX183" s="112"/>
      <c r="HY183" s="112"/>
      <c r="HZ183" s="112"/>
      <c r="IA183" s="112"/>
      <c r="IB183" s="112"/>
      <c r="IC183" s="112"/>
      <c r="ID183" s="112"/>
      <c r="IE183" s="112"/>
      <c r="IF183" s="112"/>
      <c r="IG183" s="112"/>
      <c r="IH183" s="112"/>
      <c r="II183" s="112"/>
      <c r="IJ183" s="112"/>
      <c r="IK183" s="112"/>
      <c r="IL183" s="112"/>
      <c r="IM183" s="112"/>
      <c r="IN183" s="112"/>
      <c r="IO183" s="112"/>
      <c r="IP183" s="112"/>
      <c r="IQ183" s="112"/>
      <c r="IR183" s="112"/>
      <c r="IS183" s="112"/>
    </row>
    <row r="184" spans="1:253" ht="20.25" hidden="1">
      <c r="A184" s="140"/>
      <c r="B184" s="141"/>
      <c r="C184" s="122"/>
      <c r="D184" s="122"/>
      <c r="E184" s="122"/>
      <c r="F184" s="257"/>
      <c r="G184" s="257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17"/>
      <c r="T184" s="112"/>
      <c r="U184" s="7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  <c r="BI184" s="112"/>
      <c r="BJ184" s="112"/>
      <c r="BK184" s="112"/>
      <c r="BL184" s="112"/>
      <c r="BM184" s="112"/>
      <c r="BN184" s="112"/>
      <c r="BO184" s="112"/>
      <c r="BP184" s="112"/>
      <c r="BQ184" s="112"/>
      <c r="BR184" s="112"/>
      <c r="BS184" s="112"/>
      <c r="BT184" s="112"/>
      <c r="BU184" s="112"/>
      <c r="BV184" s="112"/>
      <c r="BW184" s="112"/>
      <c r="BX184" s="112"/>
      <c r="BY184" s="112"/>
      <c r="BZ184" s="112"/>
      <c r="CA184" s="112"/>
      <c r="CB184" s="112"/>
      <c r="CC184" s="112"/>
      <c r="CD184" s="112"/>
      <c r="CE184" s="112"/>
      <c r="CF184" s="112"/>
      <c r="CG184" s="112"/>
      <c r="CH184" s="112"/>
      <c r="CI184" s="112"/>
      <c r="CJ184" s="112"/>
      <c r="CK184" s="112"/>
      <c r="CL184" s="112"/>
      <c r="CM184" s="112"/>
      <c r="CN184" s="112"/>
      <c r="CO184" s="112"/>
      <c r="CP184" s="112"/>
      <c r="CQ184" s="112"/>
      <c r="CR184" s="112"/>
      <c r="CS184" s="112"/>
      <c r="CT184" s="112"/>
      <c r="CU184" s="112"/>
      <c r="CV184" s="112"/>
      <c r="CW184" s="112"/>
      <c r="CX184" s="112"/>
      <c r="CY184" s="112"/>
      <c r="CZ184" s="112"/>
      <c r="DA184" s="112"/>
      <c r="DB184" s="112"/>
      <c r="DC184" s="112"/>
      <c r="DD184" s="112"/>
      <c r="DE184" s="112"/>
      <c r="DF184" s="112"/>
      <c r="DG184" s="112"/>
      <c r="DH184" s="112"/>
      <c r="DI184" s="112"/>
      <c r="DJ184" s="112"/>
      <c r="DK184" s="112"/>
      <c r="DL184" s="112"/>
      <c r="DM184" s="112"/>
      <c r="DN184" s="112"/>
      <c r="DO184" s="112"/>
      <c r="DP184" s="112"/>
      <c r="DQ184" s="112"/>
      <c r="DR184" s="112"/>
      <c r="DS184" s="112"/>
      <c r="DT184" s="112"/>
      <c r="DU184" s="112"/>
      <c r="DV184" s="112"/>
      <c r="DW184" s="112"/>
      <c r="DX184" s="112"/>
      <c r="DY184" s="112"/>
      <c r="DZ184" s="112"/>
      <c r="EA184" s="112"/>
      <c r="EB184" s="112"/>
      <c r="EC184" s="112"/>
      <c r="ED184" s="112"/>
      <c r="EE184" s="112"/>
      <c r="EF184" s="112"/>
      <c r="EG184" s="112"/>
      <c r="EH184" s="112"/>
      <c r="EI184" s="112"/>
      <c r="EJ184" s="112"/>
      <c r="EK184" s="112"/>
      <c r="EL184" s="112"/>
      <c r="EM184" s="112"/>
      <c r="EN184" s="112"/>
      <c r="EO184" s="112"/>
      <c r="EP184" s="112"/>
      <c r="EQ184" s="112"/>
      <c r="ER184" s="112"/>
      <c r="ES184" s="112"/>
      <c r="ET184" s="112"/>
      <c r="EU184" s="112"/>
      <c r="EV184" s="112"/>
      <c r="EW184" s="112"/>
      <c r="EX184" s="112"/>
      <c r="EY184" s="112"/>
      <c r="EZ184" s="112"/>
      <c r="FA184" s="112"/>
      <c r="FB184" s="112"/>
      <c r="FC184" s="112"/>
      <c r="FD184" s="112"/>
      <c r="FE184" s="112"/>
      <c r="FF184" s="112"/>
      <c r="FG184" s="112"/>
      <c r="FH184" s="112"/>
      <c r="FI184" s="112"/>
      <c r="FJ184" s="112"/>
      <c r="FK184" s="112"/>
      <c r="FL184" s="112"/>
      <c r="FM184" s="112"/>
      <c r="FN184" s="112"/>
      <c r="FO184" s="112"/>
      <c r="FP184" s="112"/>
      <c r="FQ184" s="112"/>
      <c r="FR184" s="112"/>
      <c r="FS184" s="112"/>
      <c r="FT184" s="112"/>
      <c r="FU184" s="112"/>
      <c r="FV184" s="112"/>
      <c r="FW184" s="112"/>
      <c r="FX184" s="112"/>
      <c r="FY184" s="112"/>
      <c r="FZ184" s="112"/>
      <c r="GA184" s="112"/>
      <c r="GB184" s="112"/>
      <c r="GC184" s="112"/>
      <c r="GD184" s="112"/>
      <c r="GE184" s="112"/>
      <c r="GF184" s="112"/>
      <c r="GG184" s="112"/>
      <c r="GH184" s="112"/>
      <c r="GI184" s="112"/>
      <c r="GJ184" s="112"/>
      <c r="GK184" s="112"/>
      <c r="GL184" s="112"/>
      <c r="GM184" s="112"/>
      <c r="GN184" s="112"/>
      <c r="GO184" s="112"/>
      <c r="GP184" s="112"/>
      <c r="GQ184" s="112"/>
      <c r="GR184" s="112"/>
      <c r="GS184" s="112"/>
      <c r="GT184" s="112"/>
      <c r="GU184" s="112"/>
      <c r="GV184" s="112"/>
      <c r="GW184" s="112"/>
      <c r="GX184" s="112"/>
      <c r="GY184" s="112"/>
      <c r="GZ184" s="112"/>
      <c r="HA184" s="112"/>
      <c r="HB184" s="112"/>
      <c r="HC184" s="112"/>
      <c r="HD184" s="112"/>
      <c r="HE184" s="112"/>
      <c r="HF184" s="112"/>
      <c r="HG184" s="112"/>
      <c r="HH184" s="112"/>
      <c r="HI184" s="112"/>
      <c r="HJ184" s="112"/>
      <c r="HK184" s="112"/>
      <c r="HL184" s="112"/>
      <c r="HM184" s="112"/>
      <c r="HN184" s="112"/>
      <c r="HO184" s="112"/>
      <c r="HP184" s="112"/>
      <c r="HQ184" s="112"/>
      <c r="HR184" s="112"/>
      <c r="HS184" s="112"/>
      <c r="HT184" s="112"/>
      <c r="HU184" s="112"/>
      <c r="HV184" s="112"/>
      <c r="HW184" s="112"/>
      <c r="HX184" s="112"/>
      <c r="HY184" s="112"/>
      <c r="HZ184" s="112"/>
      <c r="IA184" s="112"/>
      <c r="IB184" s="112"/>
      <c r="IC184" s="112"/>
      <c r="ID184" s="112"/>
      <c r="IE184" s="112"/>
      <c r="IF184" s="112"/>
      <c r="IG184" s="112"/>
      <c r="IH184" s="112"/>
      <c r="II184" s="112"/>
      <c r="IJ184" s="112"/>
      <c r="IK184" s="112"/>
      <c r="IL184" s="112"/>
      <c r="IM184" s="112"/>
      <c r="IN184" s="112"/>
      <c r="IO184" s="112"/>
      <c r="IP184" s="112"/>
      <c r="IQ184" s="112"/>
      <c r="IR184" s="112"/>
      <c r="IS184" s="112"/>
    </row>
    <row r="185" spans="1:253" ht="20.25" hidden="1">
      <c r="A185" s="140" t="s">
        <v>2011</v>
      </c>
      <c r="B185" s="141"/>
      <c r="C185" s="122">
        <v>-0.5</v>
      </c>
      <c r="D185" s="122">
        <v>0.3</v>
      </c>
      <c r="E185" s="122">
        <v>-0.3</v>
      </c>
      <c r="F185" s="257">
        <v>106.54649999999999</v>
      </c>
      <c r="G185" s="257">
        <v>115.49154</v>
      </c>
      <c r="H185" s="134">
        <v>104.4714</v>
      </c>
      <c r="I185" s="134">
        <v>99.589070000000007</v>
      </c>
      <c r="J185" s="134">
        <v>94.210470000000001</v>
      </c>
      <c r="K185" s="134">
        <v>101.01491</v>
      </c>
      <c r="L185" s="134">
        <v>103.49437</v>
      </c>
      <c r="M185" s="134">
        <v>102.9177</v>
      </c>
      <c r="N185" s="134">
        <v>93.855950000000007</v>
      </c>
      <c r="O185" s="134">
        <v>106.23488</v>
      </c>
      <c r="P185" s="134">
        <v>106.30239</v>
      </c>
      <c r="Q185" s="134">
        <v>110.42534000000001</v>
      </c>
      <c r="R185" s="134">
        <v>126.67552000000001</v>
      </c>
      <c r="S185" s="117"/>
      <c r="T185" s="112"/>
      <c r="U185" s="7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  <c r="BI185" s="112"/>
      <c r="BJ185" s="112"/>
      <c r="BK185" s="112"/>
      <c r="BL185" s="112"/>
      <c r="BM185" s="112"/>
      <c r="BN185" s="112"/>
      <c r="BO185" s="112"/>
      <c r="BP185" s="112"/>
      <c r="BQ185" s="112"/>
      <c r="BR185" s="112"/>
      <c r="BS185" s="112"/>
      <c r="BT185" s="112"/>
      <c r="BU185" s="112"/>
      <c r="BV185" s="112"/>
      <c r="BW185" s="112"/>
      <c r="BX185" s="112"/>
      <c r="BY185" s="112"/>
      <c r="BZ185" s="112"/>
      <c r="CA185" s="112"/>
      <c r="CB185" s="112"/>
      <c r="CC185" s="112"/>
      <c r="CD185" s="112"/>
      <c r="CE185" s="112"/>
      <c r="CF185" s="112"/>
      <c r="CG185" s="112"/>
      <c r="CH185" s="112"/>
      <c r="CI185" s="112"/>
      <c r="CJ185" s="112"/>
      <c r="CK185" s="112"/>
      <c r="CL185" s="112"/>
      <c r="CM185" s="112"/>
      <c r="CN185" s="112"/>
      <c r="CO185" s="112"/>
      <c r="CP185" s="112"/>
      <c r="CQ185" s="112"/>
      <c r="CR185" s="112"/>
      <c r="CS185" s="112"/>
      <c r="CT185" s="112"/>
      <c r="CU185" s="112"/>
      <c r="CV185" s="112"/>
      <c r="CW185" s="112"/>
      <c r="CX185" s="112"/>
      <c r="CY185" s="112"/>
      <c r="CZ185" s="112"/>
      <c r="DA185" s="112"/>
      <c r="DB185" s="112"/>
      <c r="DC185" s="112"/>
      <c r="DD185" s="112"/>
      <c r="DE185" s="112"/>
      <c r="DF185" s="112"/>
      <c r="DG185" s="112"/>
      <c r="DH185" s="112"/>
      <c r="DI185" s="112"/>
      <c r="DJ185" s="112"/>
      <c r="DK185" s="112"/>
      <c r="DL185" s="112"/>
      <c r="DM185" s="112"/>
      <c r="DN185" s="112"/>
      <c r="DO185" s="112"/>
      <c r="DP185" s="112"/>
      <c r="DQ185" s="112"/>
      <c r="DR185" s="112"/>
      <c r="DS185" s="112"/>
      <c r="DT185" s="112"/>
      <c r="DU185" s="112"/>
      <c r="DV185" s="112"/>
      <c r="DW185" s="112"/>
      <c r="DX185" s="112"/>
      <c r="DY185" s="112"/>
      <c r="DZ185" s="112"/>
      <c r="EA185" s="112"/>
      <c r="EB185" s="112"/>
      <c r="EC185" s="112"/>
      <c r="ED185" s="112"/>
      <c r="EE185" s="112"/>
      <c r="EF185" s="112"/>
      <c r="EG185" s="112"/>
      <c r="EH185" s="112"/>
      <c r="EI185" s="112"/>
      <c r="EJ185" s="112"/>
      <c r="EK185" s="112"/>
      <c r="EL185" s="112"/>
      <c r="EM185" s="112"/>
      <c r="EN185" s="112"/>
      <c r="EO185" s="112"/>
      <c r="EP185" s="112"/>
      <c r="EQ185" s="112"/>
      <c r="ER185" s="112"/>
      <c r="ES185" s="112"/>
      <c r="ET185" s="112"/>
      <c r="EU185" s="112"/>
      <c r="EV185" s="112"/>
      <c r="EW185" s="112"/>
      <c r="EX185" s="112"/>
      <c r="EY185" s="112"/>
      <c r="EZ185" s="112"/>
      <c r="FA185" s="112"/>
      <c r="FB185" s="112"/>
      <c r="FC185" s="112"/>
      <c r="FD185" s="112"/>
      <c r="FE185" s="112"/>
      <c r="FF185" s="112"/>
      <c r="FG185" s="112"/>
      <c r="FH185" s="112"/>
      <c r="FI185" s="112"/>
      <c r="FJ185" s="112"/>
      <c r="FK185" s="112"/>
      <c r="FL185" s="112"/>
      <c r="FM185" s="112"/>
      <c r="FN185" s="112"/>
      <c r="FO185" s="112"/>
      <c r="FP185" s="112"/>
      <c r="FQ185" s="112"/>
      <c r="FR185" s="112"/>
      <c r="FS185" s="112"/>
      <c r="FT185" s="112"/>
      <c r="FU185" s="112"/>
      <c r="FV185" s="112"/>
      <c r="FW185" s="112"/>
      <c r="FX185" s="112"/>
      <c r="FY185" s="112"/>
      <c r="FZ185" s="112"/>
      <c r="GA185" s="112"/>
      <c r="GB185" s="112"/>
      <c r="GC185" s="112"/>
      <c r="GD185" s="112"/>
      <c r="GE185" s="112"/>
      <c r="GF185" s="112"/>
      <c r="GG185" s="112"/>
      <c r="GH185" s="112"/>
      <c r="GI185" s="112"/>
      <c r="GJ185" s="112"/>
      <c r="GK185" s="112"/>
      <c r="GL185" s="112"/>
      <c r="GM185" s="112"/>
      <c r="GN185" s="112"/>
      <c r="GO185" s="112"/>
      <c r="GP185" s="112"/>
      <c r="GQ185" s="112"/>
      <c r="GR185" s="112"/>
      <c r="GS185" s="112"/>
      <c r="GT185" s="112"/>
      <c r="GU185" s="112"/>
      <c r="GV185" s="112"/>
      <c r="GW185" s="112"/>
      <c r="GX185" s="112"/>
      <c r="GY185" s="112"/>
      <c r="GZ185" s="112"/>
      <c r="HA185" s="112"/>
      <c r="HB185" s="112"/>
      <c r="HC185" s="112"/>
      <c r="HD185" s="112"/>
      <c r="HE185" s="112"/>
      <c r="HF185" s="112"/>
      <c r="HG185" s="112"/>
      <c r="HH185" s="112"/>
      <c r="HI185" s="112"/>
      <c r="HJ185" s="112"/>
      <c r="HK185" s="112"/>
      <c r="HL185" s="112"/>
      <c r="HM185" s="112"/>
      <c r="HN185" s="112"/>
      <c r="HO185" s="112"/>
      <c r="HP185" s="112"/>
      <c r="HQ185" s="112"/>
      <c r="HR185" s="112"/>
      <c r="HS185" s="112"/>
      <c r="HT185" s="112"/>
      <c r="HU185" s="112"/>
      <c r="HV185" s="112"/>
      <c r="HW185" s="112"/>
      <c r="HX185" s="112"/>
      <c r="HY185" s="112"/>
      <c r="HZ185" s="112"/>
      <c r="IA185" s="112"/>
      <c r="IB185" s="112"/>
      <c r="IC185" s="112"/>
      <c r="ID185" s="112"/>
      <c r="IE185" s="112"/>
      <c r="IF185" s="112"/>
      <c r="IG185" s="112"/>
      <c r="IH185" s="112"/>
      <c r="II185" s="112"/>
      <c r="IJ185" s="112"/>
      <c r="IK185" s="112"/>
      <c r="IL185" s="112"/>
      <c r="IM185" s="112"/>
      <c r="IN185" s="112"/>
      <c r="IO185" s="112"/>
      <c r="IP185" s="112"/>
      <c r="IQ185" s="112"/>
      <c r="IR185" s="112"/>
      <c r="IS185" s="112"/>
    </row>
    <row r="186" spans="1:253" ht="20.25" hidden="1">
      <c r="A186" s="140"/>
      <c r="B186" s="141"/>
      <c r="C186" s="122"/>
      <c r="D186" s="122"/>
      <c r="E186" s="122"/>
      <c r="F186" s="257"/>
      <c r="G186" s="257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17"/>
      <c r="T186" s="112"/>
      <c r="U186" s="7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  <c r="BI186" s="112"/>
      <c r="BJ186" s="112"/>
      <c r="BK186" s="112"/>
      <c r="BL186" s="112"/>
      <c r="BM186" s="112"/>
      <c r="BN186" s="112"/>
      <c r="BO186" s="112"/>
      <c r="BP186" s="112"/>
      <c r="BQ186" s="112"/>
      <c r="BR186" s="112"/>
      <c r="BS186" s="112"/>
      <c r="BT186" s="112"/>
      <c r="BU186" s="112"/>
      <c r="BV186" s="112"/>
      <c r="BW186" s="112"/>
      <c r="BX186" s="112"/>
      <c r="BY186" s="112"/>
      <c r="BZ186" s="112"/>
      <c r="CA186" s="112"/>
      <c r="CB186" s="112"/>
      <c r="CC186" s="112"/>
      <c r="CD186" s="112"/>
      <c r="CE186" s="112"/>
      <c r="CF186" s="112"/>
      <c r="CG186" s="112"/>
      <c r="CH186" s="112"/>
      <c r="CI186" s="112"/>
      <c r="CJ186" s="112"/>
      <c r="CK186" s="112"/>
      <c r="CL186" s="112"/>
      <c r="CM186" s="112"/>
      <c r="CN186" s="112"/>
      <c r="CO186" s="112"/>
      <c r="CP186" s="112"/>
      <c r="CQ186" s="112"/>
      <c r="CR186" s="112"/>
      <c r="CS186" s="112"/>
      <c r="CT186" s="112"/>
      <c r="CU186" s="112"/>
      <c r="CV186" s="112"/>
      <c r="CW186" s="112"/>
      <c r="CX186" s="112"/>
      <c r="CY186" s="112"/>
      <c r="CZ186" s="112"/>
      <c r="DA186" s="112"/>
      <c r="DB186" s="112"/>
      <c r="DC186" s="112"/>
      <c r="DD186" s="112"/>
      <c r="DE186" s="112"/>
      <c r="DF186" s="112"/>
      <c r="DG186" s="112"/>
      <c r="DH186" s="112"/>
      <c r="DI186" s="112"/>
      <c r="DJ186" s="112"/>
      <c r="DK186" s="112"/>
      <c r="DL186" s="112"/>
      <c r="DM186" s="112"/>
      <c r="DN186" s="112"/>
      <c r="DO186" s="112"/>
      <c r="DP186" s="112"/>
      <c r="DQ186" s="112"/>
      <c r="DR186" s="112"/>
      <c r="DS186" s="112"/>
      <c r="DT186" s="112"/>
      <c r="DU186" s="112"/>
      <c r="DV186" s="112"/>
      <c r="DW186" s="112"/>
      <c r="DX186" s="112"/>
      <c r="DY186" s="112"/>
      <c r="DZ186" s="112"/>
      <c r="EA186" s="112"/>
      <c r="EB186" s="112"/>
      <c r="EC186" s="112"/>
      <c r="ED186" s="112"/>
      <c r="EE186" s="112"/>
      <c r="EF186" s="112"/>
      <c r="EG186" s="112"/>
      <c r="EH186" s="112"/>
      <c r="EI186" s="112"/>
      <c r="EJ186" s="112"/>
      <c r="EK186" s="112"/>
      <c r="EL186" s="112"/>
      <c r="EM186" s="112"/>
      <c r="EN186" s="112"/>
      <c r="EO186" s="112"/>
      <c r="EP186" s="112"/>
      <c r="EQ186" s="112"/>
      <c r="ER186" s="112"/>
      <c r="ES186" s="112"/>
      <c r="ET186" s="112"/>
      <c r="EU186" s="112"/>
      <c r="EV186" s="112"/>
      <c r="EW186" s="112"/>
      <c r="EX186" s="112"/>
      <c r="EY186" s="112"/>
      <c r="EZ186" s="112"/>
      <c r="FA186" s="112"/>
      <c r="FB186" s="112"/>
      <c r="FC186" s="112"/>
      <c r="FD186" s="112"/>
      <c r="FE186" s="112"/>
      <c r="FF186" s="112"/>
      <c r="FG186" s="112"/>
      <c r="FH186" s="112"/>
      <c r="FI186" s="112"/>
      <c r="FJ186" s="112"/>
      <c r="FK186" s="112"/>
      <c r="FL186" s="112"/>
      <c r="FM186" s="112"/>
      <c r="FN186" s="112"/>
      <c r="FO186" s="112"/>
      <c r="FP186" s="112"/>
      <c r="FQ186" s="112"/>
      <c r="FR186" s="112"/>
      <c r="FS186" s="112"/>
      <c r="FT186" s="112"/>
      <c r="FU186" s="112"/>
      <c r="FV186" s="112"/>
      <c r="FW186" s="112"/>
      <c r="FX186" s="112"/>
      <c r="FY186" s="112"/>
      <c r="FZ186" s="112"/>
      <c r="GA186" s="112"/>
      <c r="GB186" s="112"/>
      <c r="GC186" s="112"/>
      <c r="GD186" s="112"/>
      <c r="GE186" s="112"/>
      <c r="GF186" s="112"/>
      <c r="GG186" s="112"/>
      <c r="GH186" s="112"/>
      <c r="GI186" s="112"/>
      <c r="GJ186" s="112"/>
      <c r="GK186" s="112"/>
      <c r="GL186" s="112"/>
      <c r="GM186" s="112"/>
      <c r="GN186" s="112"/>
      <c r="GO186" s="112"/>
      <c r="GP186" s="112"/>
      <c r="GQ186" s="112"/>
      <c r="GR186" s="112"/>
      <c r="GS186" s="112"/>
      <c r="GT186" s="112"/>
      <c r="GU186" s="112"/>
      <c r="GV186" s="112"/>
      <c r="GW186" s="112"/>
      <c r="GX186" s="112"/>
      <c r="GY186" s="112"/>
      <c r="GZ186" s="112"/>
      <c r="HA186" s="112"/>
      <c r="HB186" s="112"/>
      <c r="HC186" s="112"/>
      <c r="HD186" s="112"/>
      <c r="HE186" s="112"/>
      <c r="HF186" s="112"/>
      <c r="HG186" s="112"/>
      <c r="HH186" s="112"/>
      <c r="HI186" s="112"/>
      <c r="HJ186" s="112"/>
      <c r="HK186" s="112"/>
      <c r="HL186" s="112"/>
      <c r="HM186" s="112"/>
      <c r="HN186" s="112"/>
      <c r="HO186" s="112"/>
      <c r="HP186" s="112"/>
      <c r="HQ186" s="112"/>
      <c r="HR186" s="112"/>
      <c r="HS186" s="112"/>
      <c r="HT186" s="112"/>
      <c r="HU186" s="112"/>
      <c r="HV186" s="112"/>
      <c r="HW186" s="112"/>
      <c r="HX186" s="112"/>
      <c r="HY186" s="112"/>
      <c r="HZ186" s="112"/>
      <c r="IA186" s="112"/>
      <c r="IB186" s="112"/>
      <c r="IC186" s="112"/>
      <c r="ID186" s="112"/>
      <c r="IE186" s="112"/>
      <c r="IF186" s="112"/>
      <c r="IG186" s="112"/>
      <c r="IH186" s="112"/>
      <c r="II186" s="112"/>
      <c r="IJ186" s="112"/>
      <c r="IK186" s="112"/>
      <c r="IL186" s="112"/>
      <c r="IM186" s="112"/>
      <c r="IN186" s="112"/>
      <c r="IO186" s="112"/>
      <c r="IP186" s="112"/>
      <c r="IQ186" s="112"/>
      <c r="IR186" s="112"/>
      <c r="IS186" s="112"/>
    </row>
    <row r="187" spans="1:253" ht="20.25" hidden="1">
      <c r="A187" s="140" t="s">
        <v>2012</v>
      </c>
      <c r="B187" s="141"/>
      <c r="C187" s="122">
        <v>-0.4</v>
      </c>
      <c r="D187" s="122">
        <v>-0.3</v>
      </c>
      <c r="E187" s="122">
        <v>-0.3</v>
      </c>
      <c r="F187" s="257">
        <v>106.24854999999999</v>
      </c>
      <c r="G187" s="257">
        <v>115.28551</v>
      </c>
      <c r="H187" s="134">
        <v>104.15213</v>
      </c>
      <c r="I187" s="134">
        <v>102.28578</v>
      </c>
      <c r="J187" s="134">
        <v>93.972759999999994</v>
      </c>
      <c r="K187" s="134">
        <v>101.30813999999999</v>
      </c>
      <c r="L187" s="134">
        <v>103.77303999999999</v>
      </c>
      <c r="M187" s="134">
        <v>100.98768</v>
      </c>
      <c r="N187" s="134">
        <v>93.837199999999996</v>
      </c>
      <c r="O187" s="134">
        <v>105.98898</v>
      </c>
      <c r="P187" s="134">
        <v>106.30239</v>
      </c>
      <c r="Q187" s="134">
        <v>110.5159</v>
      </c>
      <c r="R187" s="134">
        <v>126.97665000000001</v>
      </c>
      <c r="S187" s="117"/>
      <c r="T187" s="112"/>
      <c r="U187" s="7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  <c r="CI187" s="112"/>
      <c r="CJ187" s="112"/>
      <c r="CK187" s="112"/>
      <c r="CL187" s="112"/>
      <c r="CM187" s="112"/>
      <c r="CN187" s="112"/>
      <c r="CO187" s="112"/>
      <c r="CP187" s="112"/>
      <c r="CQ187" s="112"/>
      <c r="CR187" s="112"/>
      <c r="CS187" s="112"/>
      <c r="CT187" s="112"/>
      <c r="CU187" s="112"/>
      <c r="CV187" s="112"/>
      <c r="CW187" s="112"/>
      <c r="CX187" s="112"/>
      <c r="CY187" s="112"/>
      <c r="CZ187" s="112"/>
      <c r="DA187" s="112"/>
      <c r="DB187" s="112"/>
      <c r="DC187" s="112"/>
      <c r="DD187" s="112"/>
      <c r="DE187" s="112"/>
      <c r="DF187" s="112"/>
      <c r="DG187" s="112"/>
      <c r="DH187" s="112"/>
      <c r="DI187" s="112"/>
      <c r="DJ187" s="112"/>
      <c r="DK187" s="112"/>
      <c r="DL187" s="112"/>
      <c r="DM187" s="112"/>
      <c r="DN187" s="112"/>
      <c r="DO187" s="112"/>
      <c r="DP187" s="112"/>
      <c r="DQ187" s="112"/>
      <c r="DR187" s="112"/>
      <c r="DS187" s="112"/>
      <c r="DT187" s="112"/>
      <c r="DU187" s="112"/>
      <c r="DV187" s="112"/>
      <c r="DW187" s="112"/>
      <c r="DX187" s="112"/>
      <c r="DY187" s="112"/>
      <c r="DZ187" s="112"/>
      <c r="EA187" s="112"/>
      <c r="EB187" s="112"/>
      <c r="EC187" s="112"/>
      <c r="ED187" s="112"/>
      <c r="EE187" s="112"/>
      <c r="EF187" s="112"/>
      <c r="EG187" s="112"/>
      <c r="EH187" s="112"/>
      <c r="EI187" s="112"/>
      <c r="EJ187" s="112"/>
      <c r="EK187" s="112"/>
      <c r="EL187" s="112"/>
      <c r="EM187" s="112"/>
      <c r="EN187" s="112"/>
      <c r="EO187" s="112"/>
      <c r="EP187" s="112"/>
      <c r="EQ187" s="112"/>
      <c r="ER187" s="112"/>
      <c r="ES187" s="112"/>
      <c r="ET187" s="112"/>
      <c r="EU187" s="112"/>
      <c r="EV187" s="112"/>
      <c r="EW187" s="112"/>
      <c r="EX187" s="112"/>
      <c r="EY187" s="112"/>
      <c r="EZ187" s="112"/>
      <c r="FA187" s="112"/>
      <c r="FB187" s="112"/>
      <c r="FC187" s="112"/>
      <c r="FD187" s="112"/>
      <c r="FE187" s="112"/>
      <c r="FF187" s="112"/>
      <c r="FG187" s="112"/>
      <c r="FH187" s="112"/>
      <c r="FI187" s="112"/>
      <c r="FJ187" s="112"/>
      <c r="FK187" s="112"/>
      <c r="FL187" s="112"/>
      <c r="FM187" s="112"/>
      <c r="FN187" s="112"/>
      <c r="FO187" s="112"/>
      <c r="FP187" s="112"/>
      <c r="FQ187" s="112"/>
      <c r="FR187" s="112"/>
      <c r="FS187" s="112"/>
      <c r="FT187" s="112"/>
      <c r="FU187" s="112"/>
      <c r="FV187" s="112"/>
      <c r="FW187" s="112"/>
      <c r="FX187" s="112"/>
      <c r="FY187" s="112"/>
      <c r="FZ187" s="112"/>
      <c r="GA187" s="112"/>
      <c r="GB187" s="112"/>
      <c r="GC187" s="112"/>
      <c r="GD187" s="112"/>
      <c r="GE187" s="112"/>
      <c r="GF187" s="112"/>
      <c r="GG187" s="112"/>
      <c r="GH187" s="112"/>
      <c r="GI187" s="112"/>
      <c r="GJ187" s="112"/>
      <c r="GK187" s="112"/>
      <c r="GL187" s="112"/>
      <c r="GM187" s="112"/>
      <c r="GN187" s="112"/>
      <c r="GO187" s="112"/>
      <c r="GP187" s="112"/>
      <c r="GQ187" s="112"/>
      <c r="GR187" s="112"/>
      <c r="GS187" s="112"/>
      <c r="GT187" s="112"/>
      <c r="GU187" s="112"/>
      <c r="GV187" s="112"/>
      <c r="GW187" s="112"/>
      <c r="GX187" s="112"/>
      <c r="GY187" s="112"/>
      <c r="GZ187" s="112"/>
      <c r="HA187" s="112"/>
      <c r="HB187" s="112"/>
      <c r="HC187" s="112"/>
      <c r="HD187" s="112"/>
      <c r="HE187" s="112"/>
      <c r="HF187" s="112"/>
      <c r="HG187" s="112"/>
      <c r="HH187" s="112"/>
      <c r="HI187" s="112"/>
      <c r="HJ187" s="112"/>
      <c r="HK187" s="112"/>
      <c r="HL187" s="112"/>
      <c r="HM187" s="112"/>
      <c r="HN187" s="112"/>
      <c r="HO187" s="112"/>
      <c r="HP187" s="112"/>
      <c r="HQ187" s="112"/>
      <c r="HR187" s="112"/>
      <c r="HS187" s="112"/>
      <c r="HT187" s="112"/>
      <c r="HU187" s="112"/>
      <c r="HV187" s="112"/>
      <c r="HW187" s="112"/>
      <c r="HX187" s="112"/>
      <c r="HY187" s="112"/>
      <c r="HZ187" s="112"/>
      <c r="IA187" s="112"/>
      <c r="IB187" s="112"/>
      <c r="IC187" s="112"/>
      <c r="ID187" s="112"/>
      <c r="IE187" s="112"/>
      <c r="IF187" s="112"/>
      <c r="IG187" s="112"/>
      <c r="IH187" s="112"/>
      <c r="II187" s="112"/>
      <c r="IJ187" s="112"/>
      <c r="IK187" s="112"/>
      <c r="IL187" s="112"/>
      <c r="IM187" s="112"/>
      <c r="IN187" s="112"/>
      <c r="IO187" s="112"/>
      <c r="IP187" s="112"/>
      <c r="IQ187" s="112"/>
      <c r="IR187" s="112"/>
      <c r="IS187" s="112"/>
    </row>
    <row r="188" spans="1:253" ht="20.25" hidden="1">
      <c r="A188" s="140"/>
      <c r="B188" s="141"/>
      <c r="C188" s="122"/>
      <c r="D188" s="122"/>
      <c r="E188" s="122"/>
      <c r="F188" s="257"/>
      <c r="G188" s="257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17"/>
      <c r="T188" s="112"/>
      <c r="U188" s="7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  <c r="BI188" s="112"/>
      <c r="BJ188" s="112"/>
      <c r="BK188" s="112"/>
      <c r="BL188" s="112"/>
      <c r="BM188" s="112"/>
      <c r="BN188" s="112"/>
      <c r="BO188" s="112"/>
      <c r="BP188" s="112"/>
      <c r="BQ188" s="112"/>
      <c r="BR188" s="112"/>
      <c r="BS188" s="112"/>
      <c r="BT188" s="112"/>
      <c r="BU188" s="112"/>
      <c r="BV188" s="112"/>
      <c r="BW188" s="112"/>
      <c r="BX188" s="112"/>
      <c r="BY188" s="112"/>
      <c r="BZ188" s="112"/>
      <c r="CA188" s="112"/>
      <c r="CB188" s="112"/>
      <c r="CC188" s="112"/>
      <c r="CD188" s="112"/>
      <c r="CE188" s="112"/>
      <c r="CF188" s="112"/>
      <c r="CG188" s="112"/>
      <c r="CH188" s="112"/>
      <c r="CI188" s="112"/>
      <c r="CJ188" s="112"/>
      <c r="CK188" s="112"/>
      <c r="CL188" s="112"/>
      <c r="CM188" s="112"/>
      <c r="CN188" s="112"/>
      <c r="CO188" s="112"/>
      <c r="CP188" s="112"/>
      <c r="CQ188" s="112"/>
      <c r="CR188" s="112"/>
      <c r="CS188" s="112"/>
      <c r="CT188" s="112"/>
      <c r="CU188" s="112"/>
      <c r="CV188" s="112"/>
      <c r="CW188" s="112"/>
      <c r="CX188" s="112"/>
      <c r="CY188" s="112"/>
      <c r="CZ188" s="112"/>
      <c r="DA188" s="112"/>
      <c r="DB188" s="112"/>
      <c r="DC188" s="112"/>
      <c r="DD188" s="112"/>
      <c r="DE188" s="112"/>
      <c r="DF188" s="112"/>
      <c r="DG188" s="112"/>
      <c r="DH188" s="112"/>
      <c r="DI188" s="112"/>
      <c r="DJ188" s="112"/>
      <c r="DK188" s="112"/>
      <c r="DL188" s="112"/>
      <c r="DM188" s="112"/>
      <c r="DN188" s="112"/>
      <c r="DO188" s="112"/>
      <c r="DP188" s="112"/>
      <c r="DQ188" s="112"/>
      <c r="DR188" s="112"/>
      <c r="DS188" s="112"/>
      <c r="DT188" s="112"/>
      <c r="DU188" s="112"/>
      <c r="DV188" s="112"/>
      <c r="DW188" s="112"/>
      <c r="DX188" s="112"/>
      <c r="DY188" s="112"/>
      <c r="DZ188" s="112"/>
      <c r="EA188" s="112"/>
      <c r="EB188" s="112"/>
      <c r="EC188" s="112"/>
      <c r="ED188" s="112"/>
      <c r="EE188" s="112"/>
      <c r="EF188" s="112"/>
      <c r="EG188" s="112"/>
      <c r="EH188" s="112"/>
      <c r="EI188" s="112"/>
      <c r="EJ188" s="112"/>
      <c r="EK188" s="112"/>
      <c r="EL188" s="112"/>
      <c r="EM188" s="112"/>
      <c r="EN188" s="112"/>
      <c r="EO188" s="112"/>
      <c r="EP188" s="112"/>
      <c r="EQ188" s="112"/>
      <c r="ER188" s="112"/>
      <c r="ES188" s="112"/>
      <c r="ET188" s="112"/>
      <c r="EU188" s="112"/>
      <c r="EV188" s="112"/>
      <c r="EW188" s="112"/>
      <c r="EX188" s="112"/>
      <c r="EY188" s="112"/>
      <c r="EZ188" s="112"/>
      <c r="FA188" s="112"/>
      <c r="FB188" s="112"/>
      <c r="FC188" s="112"/>
      <c r="FD188" s="112"/>
      <c r="FE188" s="112"/>
      <c r="FF188" s="112"/>
      <c r="FG188" s="112"/>
      <c r="FH188" s="112"/>
      <c r="FI188" s="112"/>
      <c r="FJ188" s="112"/>
      <c r="FK188" s="112"/>
      <c r="FL188" s="112"/>
      <c r="FM188" s="112"/>
      <c r="FN188" s="112"/>
      <c r="FO188" s="112"/>
      <c r="FP188" s="112"/>
      <c r="FQ188" s="112"/>
      <c r="FR188" s="112"/>
      <c r="FS188" s="112"/>
      <c r="FT188" s="112"/>
      <c r="FU188" s="112"/>
      <c r="FV188" s="112"/>
      <c r="FW188" s="112"/>
      <c r="FX188" s="112"/>
      <c r="FY188" s="112"/>
      <c r="FZ188" s="112"/>
      <c r="GA188" s="112"/>
      <c r="GB188" s="112"/>
      <c r="GC188" s="112"/>
      <c r="GD188" s="112"/>
      <c r="GE188" s="112"/>
      <c r="GF188" s="112"/>
      <c r="GG188" s="112"/>
      <c r="GH188" s="112"/>
      <c r="GI188" s="112"/>
      <c r="GJ188" s="112"/>
      <c r="GK188" s="112"/>
      <c r="GL188" s="112"/>
      <c r="GM188" s="112"/>
      <c r="GN188" s="112"/>
      <c r="GO188" s="112"/>
      <c r="GP188" s="112"/>
      <c r="GQ188" s="112"/>
      <c r="GR188" s="112"/>
      <c r="GS188" s="112"/>
      <c r="GT188" s="112"/>
      <c r="GU188" s="112"/>
      <c r="GV188" s="112"/>
      <c r="GW188" s="112"/>
      <c r="GX188" s="112"/>
      <c r="GY188" s="112"/>
      <c r="GZ188" s="112"/>
      <c r="HA188" s="112"/>
      <c r="HB188" s="112"/>
      <c r="HC188" s="112"/>
      <c r="HD188" s="112"/>
      <c r="HE188" s="112"/>
      <c r="HF188" s="112"/>
      <c r="HG188" s="112"/>
      <c r="HH188" s="112"/>
      <c r="HI188" s="112"/>
      <c r="HJ188" s="112"/>
      <c r="HK188" s="112"/>
      <c r="HL188" s="112"/>
      <c r="HM188" s="112"/>
      <c r="HN188" s="112"/>
      <c r="HO188" s="112"/>
      <c r="HP188" s="112"/>
      <c r="HQ188" s="112"/>
      <c r="HR188" s="112"/>
      <c r="HS188" s="112"/>
      <c r="HT188" s="112"/>
      <c r="HU188" s="112"/>
      <c r="HV188" s="112"/>
      <c r="HW188" s="112"/>
      <c r="HX188" s="112"/>
      <c r="HY188" s="112"/>
      <c r="HZ188" s="112"/>
      <c r="IA188" s="112"/>
      <c r="IB188" s="112"/>
      <c r="IC188" s="112"/>
      <c r="ID188" s="112"/>
      <c r="IE188" s="112"/>
      <c r="IF188" s="112"/>
      <c r="IG188" s="112"/>
      <c r="IH188" s="112"/>
      <c r="II188" s="112"/>
      <c r="IJ188" s="112"/>
      <c r="IK188" s="112"/>
      <c r="IL188" s="112"/>
      <c r="IM188" s="112"/>
      <c r="IN188" s="112"/>
      <c r="IO188" s="112"/>
      <c r="IP188" s="112"/>
      <c r="IQ188" s="112"/>
      <c r="IR188" s="112"/>
      <c r="IS188" s="112"/>
    </row>
    <row r="189" spans="1:253" ht="20.25" hidden="1">
      <c r="A189" s="140" t="s">
        <v>2013</v>
      </c>
      <c r="B189" s="141"/>
      <c r="C189" s="122">
        <v>-0.8</v>
      </c>
      <c r="D189" s="122">
        <v>-0.3</v>
      </c>
      <c r="E189" s="122">
        <v>-0.4</v>
      </c>
      <c r="F189" s="257">
        <v>105.95213</v>
      </c>
      <c r="G189" s="257">
        <v>115.22752</v>
      </c>
      <c r="H189" s="134">
        <v>103.8004</v>
      </c>
      <c r="I189" s="134">
        <v>96.338999999999999</v>
      </c>
      <c r="J189" s="134">
        <v>93.999200000000002</v>
      </c>
      <c r="K189" s="134">
        <v>101.24187999999999</v>
      </c>
      <c r="L189" s="134">
        <v>103.82998000000001</v>
      </c>
      <c r="M189" s="134">
        <v>100.78191</v>
      </c>
      <c r="N189" s="134">
        <v>93.791340000000005</v>
      </c>
      <c r="O189" s="134">
        <v>105.91797</v>
      </c>
      <c r="P189" s="134">
        <v>106.30239</v>
      </c>
      <c r="Q189" s="134">
        <v>110.51858</v>
      </c>
      <c r="R189" s="134">
        <v>127.01188999999999</v>
      </c>
      <c r="S189" s="117"/>
      <c r="T189" s="112"/>
      <c r="U189" s="7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  <c r="BI189" s="112"/>
      <c r="BJ189" s="112"/>
      <c r="BK189" s="112"/>
      <c r="BL189" s="112"/>
      <c r="BM189" s="112"/>
      <c r="BN189" s="112"/>
      <c r="BO189" s="112"/>
      <c r="BP189" s="112"/>
      <c r="BQ189" s="112"/>
      <c r="BR189" s="112"/>
      <c r="BS189" s="112"/>
      <c r="BT189" s="112"/>
      <c r="BU189" s="112"/>
      <c r="BV189" s="112"/>
      <c r="BW189" s="112"/>
      <c r="BX189" s="112"/>
      <c r="BY189" s="112"/>
      <c r="BZ189" s="112"/>
      <c r="CA189" s="112"/>
      <c r="CB189" s="112"/>
      <c r="CC189" s="112"/>
      <c r="CD189" s="112"/>
      <c r="CE189" s="112"/>
      <c r="CF189" s="112"/>
      <c r="CG189" s="112"/>
      <c r="CH189" s="112"/>
      <c r="CI189" s="112"/>
      <c r="CJ189" s="112"/>
      <c r="CK189" s="112"/>
      <c r="CL189" s="112"/>
      <c r="CM189" s="112"/>
      <c r="CN189" s="112"/>
      <c r="CO189" s="112"/>
      <c r="CP189" s="112"/>
      <c r="CQ189" s="112"/>
      <c r="CR189" s="112"/>
      <c r="CS189" s="112"/>
      <c r="CT189" s="112"/>
      <c r="CU189" s="112"/>
      <c r="CV189" s="112"/>
      <c r="CW189" s="112"/>
      <c r="CX189" s="112"/>
      <c r="CY189" s="112"/>
      <c r="CZ189" s="112"/>
      <c r="DA189" s="112"/>
      <c r="DB189" s="112"/>
      <c r="DC189" s="112"/>
      <c r="DD189" s="112"/>
      <c r="DE189" s="112"/>
      <c r="DF189" s="112"/>
      <c r="DG189" s="112"/>
      <c r="DH189" s="112"/>
      <c r="DI189" s="112"/>
      <c r="DJ189" s="112"/>
      <c r="DK189" s="112"/>
      <c r="DL189" s="112"/>
      <c r="DM189" s="112"/>
      <c r="DN189" s="112"/>
      <c r="DO189" s="112"/>
      <c r="DP189" s="112"/>
      <c r="DQ189" s="112"/>
      <c r="DR189" s="112"/>
      <c r="DS189" s="112"/>
      <c r="DT189" s="112"/>
      <c r="DU189" s="112"/>
      <c r="DV189" s="112"/>
      <c r="DW189" s="112"/>
      <c r="DX189" s="112"/>
      <c r="DY189" s="112"/>
      <c r="DZ189" s="112"/>
      <c r="EA189" s="112"/>
      <c r="EB189" s="112"/>
      <c r="EC189" s="112"/>
      <c r="ED189" s="112"/>
      <c r="EE189" s="112"/>
      <c r="EF189" s="112"/>
      <c r="EG189" s="112"/>
      <c r="EH189" s="112"/>
      <c r="EI189" s="112"/>
      <c r="EJ189" s="112"/>
      <c r="EK189" s="112"/>
      <c r="EL189" s="112"/>
      <c r="EM189" s="112"/>
      <c r="EN189" s="112"/>
      <c r="EO189" s="112"/>
      <c r="EP189" s="112"/>
      <c r="EQ189" s="112"/>
      <c r="ER189" s="112"/>
      <c r="ES189" s="112"/>
      <c r="ET189" s="112"/>
      <c r="EU189" s="112"/>
      <c r="EV189" s="112"/>
      <c r="EW189" s="112"/>
      <c r="EX189" s="112"/>
      <c r="EY189" s="112"/>
      <c r="EZ189" s="112"/>
      <c r="FA189" s="112"/>
      <c r="FB189" s="112"/>
      <c r="FC189" s="112"/>
      <c r="FD189" s="112"/>
      <c r="FE189" s="112"/>
      <c r="FF189" s="112"/>
      <c r="FG189" s="112"/>
      <c r="FH189" s="112"/>
      <c r="FI189" s="112"/>
      <c r="FJ189" s="112"/>
      <c r="FK189" s="112"/>
      <c r="FL189" s="112"/>
      <c r="FM189" s="112"/>
      <c r="FN189" s="112"/>
      <c r="FO189" s="112"/>
      <c r="FP189" s="112"/>
      <c r="FQ189" s="112"/>
      <c r="FR189" s="112"/>
      <c r="FS189" s="112"/>
      <c r="FT189" s="112"/>
      <c r="FU189" s="112"/>
      <c r="FV189" s="112"/>
      <c r="FW189" s="112"/>
      <c r="FX189" s="112"/>
      <c r="FY189" s="112"/>
      <c r="FZ189" s="112"/>
      <c r="GA189" s="112"/>
      <c r="GB189" s="112"/>
      <c r="GC189" s="112"/>
      <c r="GD189" s="112"/>
      <c r="GE189" s="112"/>
      <c r="GF189" s="112"/>
      <c r="GG189" s="112"/>
      <c r="GH189" s="112"/>
      <c r="GI189" s="112"/>
      <c r="GJ189" s="112"/>
      <c r="GK189" s="112"/>
      <c r="GL189" s="112"/>
      <c r="GM189" s="112"/>
      <c r="GN189" s="112"/>
      <c r="GO189" s="112"/>
      <c r="GP189" s="112"/>
      <c r="GQ189" s="112"/>
      <c r="GR189" s="112"/>
      <c r="GS189" s="112"/>
      <c r="GT189" s="112"/>
      <c r="GU189" s="112"/>
      <c r="GV189" s="112"/>
      <c r="GW189" s="112"/>
      <c r="GX189" s="112"/>
      <c r="GY189" s="112"/>
      <c r="GZ189" s="112"/>
      <c r="HA189" s="112"/>
      <c r="HB189" s="112"/>
      <c r="HC189" s="112"/>
      <c r="HD189" s="112"/>
      <c r="HE189" s="112"/>
      <c r="HF189" s="112"/>
      <c r="HG189" s="112"/>
      <c r="HH189" s="112"/>
      <c r="HI189" s="112"/>
      <c r="HJ189" s="112"/>
      <c r="HK189" s="112"/>
      <c r="HL189" s="112"/>
      <c r="HM189" s="112"/>
      <c r="HN189" s="112"/>
      <c r="HO189" s="112"/>
      <c r="HP189" s="112"/>
      <c r="HQ189" s="112"/>
      <c r="HR189" s="112"/>
      <c r="HS189" s="112"/>
      <c r="HT189" s="112"/>
      <c r="HU189" s="112"/>
      <c r="HV189" s="112"/>
      <c r="HW189" s="112"/>
      <c r="HX189" s="112"/>
      <c r="HY189" s="112"/>
      <c r="HZ189" s="112"/>
      <c r="IA189" s="112"/>
      <c r="IB189" s="112"/>
      <c r="IC189" s="112"/>
      <c r="ID189" s="112"/>
      <c r="IE189" s="112"/>
      <c r="IF189" s="112"/>
      <c r="IG189" s="112"/>
      <c r="IH189" s="112"/>
      <c r="II189" s="112"/>
      <c r="IJ189" s="112"/>
      <c r="IK189" s="112"/>
      <c r="IL189" s="112"/>
      <c r="IM189" s="112"/>
      <c r="IN189" s="112"/>
      <c r="IO189" s="112"/>
      <c r="IP189" s="112"/>
      <c r="IQ189" s="112"/>
      <c r="IR189" s="112"/>
      <c r="IS189" s="112"/>
    </row>
    <row r="190" spans="1:253" ht="20.25" hidden="1">
      <c r="A190" s="140"/>
      <c r="B190" s="141"/>
      <c r="C190" s="122"/>
      <c r="D190" s="122"/>
      <c r="E190" s="122"/>
      <c r="F190" s="257"/>
      <c r="G190" s="257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17"/>
      <c r="T190" s="112"/>
      <c r="U190" s="7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2"/>
      <c r="BR190" s="112"/>
      <c r="BS190" s="112"/>
      <c r="BT190" s="112"/>
      <c r="BU190" s="112"/>
      <c r="BV190" s="112"/>
      <c r="BW190" s="112"/>
      <c r="BX190" s="112"/>
      <c r="BY190" s="112"/>
      <c r="BZ190" s="112"/>
      <c r="CA190" s="112"/>
      <c r="CB190" s="112"/>
      <c r="CC190" s="112"/>
      <c r="CD190" s="112"/>
      <c r="CE190" s="112"/>
      <c r="CF190" s="112"/>
      <c r="CG190" s="112"/>
      <c r="CH190" s="112"/>
      <c r="CI190" s="112"/>
      <c r="CJ190" s="112"/>
      <c r="CK190" s="112"/>
      <c r="CL190" s="112"/>
      <c r="CM190" s="112"/>
      <c r="CN190" s="112"/>
      <c r="CO190" s="112"/>
      <c r="CP190" s="112"/>
      <c r="CQ190" s="112"/>
      <c r="CR190" s="112"/>
      <c r="CS190" s="112"/>
      <c r="CT190" s="112"/>
      <c r="CU190" s="112"/>
      <c r="CV190" s="112"/>
      <c r="CW190" s="112"/>
      <c r="CX190" s="112"/>
      <c r="CY190" s="112"/>
      <c r="CZ190" s="112"/>
      <c r="DA190" s="112"/>
      <c r="DB190" s="112"/>
      <c r="DC190" s="112"/>
      <c r="DD190" s="112"/>
      <c r="DE190" s="112"/>
      <c r="DF190" s="112"/>
      <c r="DG190" s="112"/>
      <c r="DH190" s="112"/>
      <c r="DI190" s="112"/>
      <c r="DJ190" s="112"/>
      <c r="DK190" s="112"/>
      <c r="DL190" s="112"/>
      <c r="DM190" s="112"/>
      <c r="DN190" s="112"/>
      <c r="DO190" s="112"/>
      <c r="DP190" s="112"/>
      <c r="DQ190" s="112"/>
      <c r="DR190" s="112"/>
      <c r="DS190" s="112"/>
      <c r="DT190" s="112"/>
      <c r="DU190" s="112"/>
      <c r="DV190" s="112"/>
      <c r="DW190" s="112"/>
      <c r="DX190" s="112"/>
      <c r="DY190" s="112"/>
      <c r="DZ190" s="112"/>
      <c r="EA190" s="112"/>
      <c r="EB190" s="112"/>
      <c r="EC190" s="112"/>
      <c r="ED190" s="112"/>
      <c r="EE190" s="112"/>
      <c r="EF190" s="112"/>
      <c r="EG190" s="112"/>
      <c r="EH190" s="112"/>
      <c r="EI190" s="112"/>
      <c r="EJ190" s="112"/>
      <c r="EK190" s="112"/>
      <c r="EL190" s="112"/>
      <c r="EM190" s="112"/>
      <c r="EN190" s="112"/>
      <c r="EO190" s="112"/>
      <c r="EP190" s="112"/>
      <c r="EQ190" s="112"/>
      <c r="ER190" s="112"/>
      <c r="ES190" s="112"/>
      <c r="ET190" s="112"/>
      <c r="EU190" s="112"/>
      <c r="EV190" s="112"/>
      <c r="EW190" s="112"/>
      <c r="EX190" s="112"/>
      <c r="EY190" s="112"/>
      <c r="EZ190" s="112"/>
      <c r="FA190" s="112"/>
      <c r="FB190" s="112"/>
      <c r="FC190" s="112"/>
      <c r="FD190" s="112"/>
      <c r="FE190" s="112"/>
      <c r="FF190" s="112"/>
      <c r="FG190" s="112"/>
      <c r="FH190" s="112"/>
      <c r="FI190" s="112"/>
      <c r="FJ190" s="112"/>
      <c r="FK190" s="112"/>
      <c r="FL190" s="112"/>
      <c r="FM190" s="112"/>
      <c r="FN190" s="112"/>
      <c r="FO190" s="112"/>
      <c r="FP190" s="112"/>
      <c r="FQ190" s="112"/>
      <c r="FR190" s="112"/>
      <c r="FS190" s="112"/>
      <c r="FT190" s="112"/>
      <c r="FU190" s="112"/>
      <c r="FV190" s="112"/>
      <c r="FW190" s="112"/>
      <c r="FX190" s="112"/>
      <c r="FY190" s="112"/>
      <c r="FZ190" s="112"/>
      <c r="GA190" s="112"/>
      <c r="GB190" s="112"/>
      <c r="GC190" s="112"/>
      <c r="GD190" s="112"/>
      <c r="GE190" s="112"/>
      <c r="GF190" s="112"/>
      <c r="GG190" s="112"/>
      <c r="GH190" s="112"/>
      <c r="GI190" s="112"/>
      <c r="GJ190" s="112"/>
      <c r="GK190" s="112"/>
      <c r="GL190" s="112"/>
      <c r="GM190" s="112"/>
      <c r="GN190" s="112"/>
      <c r="GO190" s="112"/>
      <c r="GP190" s="112"/>
      <c r="GQ190" s="112"/>
      <c r="GR190" s="112"/>
      <c r="GS190" s="112"/>
      <c r="GT190" s="112"/>
      <c r="GU190" s="112"/>
      <c r="GV190" s="112"/>
      <c r="GW190" s="112"/>
      <c r="GX190" s="112"/>
      <c r="GY190" s="112"/>
      <c r="GZ190" s="112"/>
      <c r="HA190" s="112"/>
      <c r="HB190" s="112"/>
      <c r="HC190" s="112"/>
      <c r="HD190" s="112"/>
      <c r="HE190" s="112"/>
      <c r="HF190" s="112"/>
      <c r="HG190" s="112"/>
      <c r="HH190" s="112"/>
      <c r="HI190" s="112"/>
      <c r="HJ190" s="112"/>
      <c r="HK190" s="112"/>
      <c r="HL190" s="112"/>
      <c r="HM190" s="112"/>
      <c r="HN190" s="112"/>
      <c r="HO190" s="112"/>
      <c r="HP190" s="112"/>
      <c r="HQ190" s="112"/>
      <c r="HR190" s="112"/>
      <c r="HS190" s="112"/>
      <c r="HT190" s="112"/>
      <c r="HU190" s="112"/>
      <c r="HV190" s="112"/>
      <c r="HW190" s="112"/>
      <c r="HX190" s="112"/>
      <c r="HY190" s="112"/>
      <c r="HZ190" s="112"/>
      <c r="IA190" s="112"/>
      <c r="IB190" s="112"/>
      <c r="IC190" s="112"/>
      <c r="ID190" s="112"/>
      <c r="IE190" s="112"/>
      <c r="IF190" s="112"/>
      <c r="IG190" s="112"/>
      <c r="IH190" s="112"/>
      <c r="II190" s="112"/>
      <c r="IJ190" s="112"/>
      <c r="IK190" s="112"/>
      <c r="IL190" s="112"/>
      <c r="IM190" s="112"/>
      <c r="IN190" s="112"/>
      <c r="IO190" s="112"/>
      <c r="IP190" s="112"/>
      <c r="IQ190" s="112"/>
      <c r="IR190" s="112"/>
      <c r="IS190" s="112"/>
    </row>
    <row r="191" spans="1:253" ht="20.25" hidden="1">
      <c r="A191" s="140" t="s">
        <v>2014</v>
      </c>
      <c r="B191" s="141"/>
      <c r="C191" s="122">
        <v>-0.5</v>
      </c>
      <c r="D191" s="122">
        <v>0.3</v>
      </c>
      <c r="E191" s="122">
        <v>-0.4</v>
      </c>
      <c r="F191" s="257">
        <v>106.26227</v>
      </c>
      <c r="G191" s="257">
        <v>115.14576</v>
      </c>
      <c r="H191" s="134">
        <v>104.20146</v>
      </c>
      <c r="I191" s="134">
        <v>101.8413</v>
      </c>
      <c r="J191" s="134">
        <v>93.999200000000002</v>
      </c>
      <c r="K191" s="134">
        <v>100.73233</v>
      </c>
      <c r="L191" s="134">
        <v>104.25315000000001</v>
      </c>
      <c r="M191" s="134">
        <v>101.07956</v>
      </c>
      <c r="N191" s="134">
        <v>93.767080000000007</v>
      </c>
      <c r="O191" s="134">
        <v>107.04648</v>
      </c>
      <c r="P191" s="134">
        <v>106.30239</v>
      </c>
      <c r="Q191" s="134">
        <v>110.58556</v>
      </c>
      <c r="R191" s="134">
        <v>126.96878</v>
      </c>
      <c r="S191" s="117"/>
      <c r="T191" s="112"/>
      <c r="U191" s="7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/>
      <c r="BJ191" s="112"/>
      <c r="BK191" s="112"/>
      <c r="BL191" s="112"/>
      <c r="BM191" s="112"/>
      <c r="BN191" s="112"/>
      <c r="BO191" s="112"/>
      <c r="BP191" s="112"/>
      <c r="BQ191" s="112"/>
      <c r="BR191" s="112"/>
      <c r="BS191" s="112"/>
      <c r="BT191" s="112"/>
      <c r="BU191" s="112"/>
      <c r="BV191" s="112"/>
      <c r="BW191" s="112"/>
      <c r="BX191" s="112"/>
      <c r="BY191" s="112"/>
      <c r="BZ191" s="112"/>
      <c r="CA191" s="112"/>
      <c r="CB191" s="112"/>
      <c r="CC191" s="112"/>
      <c r="CD191" s="112"/>
      <c r="CE191" s="112"/>
      <c r="CF191" s="112"/>
      <c r="CG191" s="112"/>
      <c r="CH191" s="112"/>
      <c r="CI191" s="112"/>
      <c r="CJ191" s="112"/>
      <c r="CK191" s="112"/>
      <c r="CL191" s="112"/>
      <c r="CM191" s="112"/>
      <c r="CN191" s="112"/>
      <c r="CO191" s="112"/>
      <c r="CP191" s="112"/>
      <c r="CQ191" s="112"/>
      <c r="CR191" s="112"/>
      <c r="CS191" s="112"/>
      <c r="CT191" s="112"/>
      <c r="CU191" s="112"/>
      <c r="CV191" s="112"/>
      <c r="CW191" s="112"/>
      <c r="CX191" s="112"/>
      <c r="CY191" s="112"/>
      <c r="CZ191" s="112"/>
      <c r="DA191" s="112"/>
      <c r="DB191" s="112"/>
      <c r="DC191" s="112"/>
      <c r="DD191" s="112"/>
      <c r="DE191" s="112"/>
      <c r="DF191" s="112"/>
      <c r="DG191" s="112"/>
      <c r="DH191" s="112"/>
      <c r="DI191" s="112"/>
      <c r="DJ191" s="112"/>
      <c r="DK191" s="112"/>
      <c r="DL191" s="112"/>
      <c r="DM191" s="112"/>
      <c r="DN191" s="112"/>
      <c r="DO191" s="112"/>
      <c r="DP191" s="112"/>
      <c r="DQ191" s="112"/>
      <c r="DR191" s="112"/>
      <c r="DS191" s="112"/>
      <c r="DT191" s="112"/>
      <c r="DU191" s="112"/>
      <c r="DV191" s="112"/>
      <c r="DW191" s="112"/>
      <c r="DX191" s="112"/>
      <c r="DY191" s="112"/>
      <c r="DZ191" s="112"/>
      <c r="EA191" s="112"/>
      <c r="EB191" s="112"/>
      <c r="EC191" s="112"/>
      <c r="ED191" s="112"/>
      <c r="EE191" s="112"/>
      <c r="EF191" s="112"/>
      <c r="EG191" s="112"/>
      <c r="EH191" s="112"/>
      <c r="EI191" s="112"/>
      <c r="EJ191" s="112"/>
      <c r="EK191" s="112"/>
      <c r="EL191" s="112"/>
      <c r="EM191" s="112"/>
      <c r="EN191" s="112"/>
      <c r="EO191" s="112"/>
      <c r="EP191" s="112"/>
      <c r="EQ191" s="112"/>
      <c r="ER191" s="112"/>
      <c r="ES191" s="112"/>
      <c r="ET191" s="112"/>
      <c r="EU191" s="112"/>
      <c r="EV191" s="112"/>
      <c r="EW191" s="112"/>
      <c r="EX191" s="112"/>
      <c r="EY191" s="112"/>
      <c r="EZ191" s="112"/>
      <c r="FA191" s="112"/>
      <c r="FB191" s="112"/>
      <c r="FC191" s="112"/>
      <c r="FD191" s="112"/>
      <c r="FE191" s="112"/>
      <c r="FF191" s="112"/>
      <c r="FG191" s="112"/>
      <c r="FH191" s="112"/>
      <c r="FI191" s="112"/>
      <c r="FJ191" s="112"/>
      <c r="FK191" s="112"/>
      <c r="FL191" s="112"/>
      <c r="FM191" s="112"/>
      <c r="FN191" s="112"/>
      <c r="FO191" s="112"/>
      <c r="FP191" s="112"/>
      <c r="FQ191" s="112"/>
      <c r="FR191" s="112"/>
      <c r="FS191" s="112"/>
      <c r="FT191" s="112"/>
      <c r="FU191" s="112"/>
      <c r="FV191" s="112"/>
      <c r="FW191" s="112"/>
      <c r="FX191" s="112"/>
      <c r="FY191" s="112"/>
      <c r="FZ191" s="112"/>
      <c r="GA191" s="112"/>
      <c r="GB191" s="112"/>
      <c r="GC191" s="112"/>
      <c r="GD191" s="112"/>
      <c r="GE191" s="112"/>
      <c r="GF191" s="112"/>
      <c r="GG191" s="112"/>
      <c r="GH191" s="112"/>
      <c r="GI191" s="112"/>
      <c r="GJ191" s="112"/>
      <c r="GK191" s="112"/>
      <c r="GL191" s="112"/>
      <c r="GM191" s="112"/>
      <c r="GN191" s="112"/>
      <c r="GO191" s="112"/>
      <c r="GP191" s="112"/>
      <c r="GQ191" s="112"/>
      <c r="GR191" s="112"/>
      <c r="GS191" s="112"/>
      <c r="GT191" s="112"/>
      <c r="GU191" s="112"/>
      <c r="GV191" s="112"/>
      <c r="GW191" s="112"/>
      <c r="GX191" s="112"/>
      <c r="GY191" s="112"/>
      <c r="GZ191" s="112"/>
      <c r="HA191" s="112"/>
      <c r="HB191" s="112"/>
      <c r="HC191" s="112"/>
      <c r="HD191" s="112"/>
      <c r="HE191" s="112"/>
      <c r="HF191" s="112"/>
      <c r="HG191" s="112"/>
      <c r="HH191" s="112"/>
      <c r="HI191" s="112"/>
      <c r="HJ191" s="112"/>
      <c r="HK191" s="112"/>
      <c r="HL191" s="112"/>
      <c r="HM191" s="112"/>
      <c r="HN191" s="112"/>
      <c r="HO191" s="112"/>
      <c r="HP191" s="112"/>
      <c r="HQ191" s="112"/>
      <c r="HR191" s="112"/>
      <c r="HS191" s="112"/>
      <c r="HT191" s="112"/>
      <c r="HU191" s="112"/>
      <c r="HV191" s="112"/>
      <c r="HW191" s="112"/>
      <c r="HX191" s="112"/>
      <c r="HY191" s="112"/>
      <c r="HZ191" s="112"/>
      <c r="IA191" s="112"/>
      <c r="IB191" s="112"/>
      <c r="IC191" s="112"/>
      <c r="ID191" s="112"/>
      <c r="IE191" s="112"/>
      <c r="IF191" s="112"/>
      <c r="IG191" s="112"/>
      <c r="IH191" s="112"/>
      <c r="II191" s="112"/>
      <c r="IJ191" s="112"/>
      <c r="IK191" s="112"/>
      <c r="IL191" s="112"/>
      <c r="IM191" s="112"/>
      <c r="IN191" s="112"/>
      <c r="IO191" s="112"/>
      <c r="IP191" s="112"/>
      <c r="IQ191" s="112"/>
      <c r="IR191" s="112"/>
      <c r="IS191" s="112"/>
    </row>
    <row r="192" spans="1:253" ht="20.25" hidden="1">
      <c r="A192" s="140"/>
      <c r="B192" s="141"/>
      <c r="C192" s="122"/>
      <c r="D192" s="122"/>
      <c r="E192" s="122"/>
      <c r="F192" s="257"/>
      <c r="G192" s="257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17"/>
      <c r="T192" s="112"/>
      <c r="U192" s="7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2"/>
      <c r="BR192" s="112"/>
      <c r="BS192" s="112"/>
      <c r="BT192" s="112"/>
      <c r="BU192" s="112"/>
      <c r="BV192" s="112"/>
      <c r="BW192" s="112"/>
      <c r="BX192" s="112"/>
      <c r="BY192" s="112"/>
      <c r="BZ192" s="112"/>
      <c r="CA192" s="112"/>
      <c r="CB192" s="112"/>
      <c r="CC192" s="112"/>
      <c r="CD192" s="112"/>
      <c r="CE192" s="112"/>
      <c r="CF192" s="112"/>
      <c r="CG192" s="112"/>
      <c r="CH192" s="112"/>
      <c r="CI192" s="112"/>
      <c r="CJ192" s="112"/>
      <c r="CK192" s="112"/>
      <c r="CL192" s="112"/>
      <c r="CM192" s="112"/>
      <c r="CN192" s="112"/>
      <c r="CO192" s="112"/>
      <c r="CP192" s="112"/>
      <c r="CQ192" s="112"/>
      <c r="CR192" s="112"/>
      <c r="CS192" s="112"/>
      <c r="CT192" s="112"/>
      <c r="CU192" s="112"/>
      <c r="CV192" s="112"/>
      <c r="CW192" s="112"/>
      <c r="CX192" s="112"/>
      <c r="CY192" s="112"/>
      <c r="CZ192" s="112"/>
      <c r="DA192" s="112"/>
      <c r="DB192" s="112"/>
      <c r="DC192" s="112"/>
      <c r="DD192" s="112"/>
      <c r="DE192" s="112"/>
      <c r="DF192" s="112"/>
      <c r="DG192" s="112"/>
      <c r="DH192" s="112"/>
      <c r="DI192" s="112"/>
      <c r="DJ192" s="112"/>
      <c r="DK192" s="112"/>
      <c r="DL192" s="112"/>
      <c r="DM192" s="112"/>
      <c r="DN192" s="112"/>
      <c r="DO192" s="112"/>
      <c r="DP192" s="112"/>
      <c r="DQ192" s="112"/>
      <c r="DR192" s="112"/>
      <c r="DS192" s="112"/>
      <c r="DT192" s="112"/>
      <c r="DU192" s="112"/>
      <c r="DV192" s="112"/>
      <c r="DW192" s="112"/>
      <c r="DX192" s="112"/>
      <c r="DY192" s="112"/>
      <c r="DZ192" s="112"/>
      <c r="EA192" s="112"/>
      <c r="EB192" s="112"/>
      <c r="EC192" s="112"/>
      <c r="ED192" s="112"/>
      <c r="EE192" s="112"/>
      <c r="EF192" s="112"/>
      <c r="EG192" s="112"/>
      <c r="EH192" s="112"/>
      <c r="EI192" s="112"/>
      <c r="EJ192" s="112"/>
      <c r="EK192" s="112"/>
      <c r="EL192" s="112"/>
      <c r="EM192" s="112"/>
      <c r="EN192" s="112"/>
      <c r="EO192" s="112"/>
      <c r="EP192" s="112"/>
      <c r="EQ192" s="112"/>
      <c r="ER192" s="112"/>
      <c r="ES192" s="112"/>
      <c r="ET192" s="112"/>
      <c r="EU192" s="112"/>
      <c r="EV192" s="112"/>
      <c r="EW192" s="112"/>
      <c r="EX192" s="112"/>
      <c r="EY192" s="112"/>
      <c r="EZ192" s="112"/>
      <c r="FA192" s="112"/>
      <c r="FB192" s="112"/>
      <c r="FC192" s="112"/>
      <c r="FD192" s="112"/>
      <c r="FE192" s="112"/>
      <c r="FF192" s="112"/>
      <c r="FG192" s="112"/>
      <c r="FH192" s="112"/>
      <c r="FI192" s="112"/>
      <c r="FJ192" s="112"/>
      <c r="FK192" s="112"/>
      <c r="FL192" s="112"/>
      <c r="FM192" s="112"/>
      <c r="FN192" s="112"/>
      <c r="FO192" s="112"/>
      <c r="FP192" s="112"/>
      <c r="FQ192" s="112"/>
      <c r="FR192" s="112"/>
      <c r="FS192" s="112"/>
      <c r="FT192" s="112"/>
      <c r="FU192" s="112"/>
      <c r="FV192" s="112"/>
      <c r="FW192" s="112"/>
      <c r="FX192" s="112"/>
      <c r="FY192" s="112"/>
      <c r="FZ192" s="112"/>
      <c r="GA192" s="112"/>
      <c r="GB192" s="112"/>
      <c r="GC192" s="112"/>
      <c r="GD192" s="112"/>
      <c r="GE192" s="112"/>
      <c r="GF192" s="112"/>
      <c r="GG192" s="112"/>
      <c r="GH192" s="112"/>
      <c r="GI192" s="112"/>
      <c r="GJ192" s="112"/>
      <c r="GK192" s="112"/>
      <c r="GL192" s="112"/>
      <c r="GM192" s="112"/>
      <c r="GN192" s="112"/>
      <c r="GO192" s="112"/>
      <c r="GP192" s="112"/>
      <c r="GQ192" s="112"/>
      <c r="GR192" s="112"/>
      <c r="GS192" s="112"/>
      <c r="GT192" s="112"/>
      <c r="GU192" s="112"/>
      <c r="GV192" s="112"/>
      <c r="GW192" s="112"/>
      <c r="GX192" s="112"/>
      <c r="GY192" s="112"/>
      <c r="GZ192" s="112"/>
      <c r="HA192" s="112"/>
      <c r="HB192" s="112"/>
      <c r="HC192" s="112"/>
      <c r="HD192" s="112"/>
      <c r="HE192" s="112"/>
      <c r="HF192" s="112"/>
      <c r="HG192" s="112"/>
      <c r="HH192" s="112"/>
      <c r="HI192" s="112"/>
      <c r="HJ192" s="112"/>
      <c r="HK192" s="112"/>
      <c r="HL192" s="112"/>
      <c r="HM192" s="112"/>
      <c r="HN192" s="112"/>
      <c r="HO192" s="112"/>
      <c r="HP192" s="112"/>
      <c r="HQ192" s="112"/>
      <c r="HR192" s="112"/>
      <c r="HS192" s="112"/>
      <c r="HT192" s="112"/>
      <c r="HU192" s="112"/>
      <c r="HV192" s="112"/>
      <c r="HW192" s="112"/>
      <c r="HX192" s="112"/>
      <c r="HY192" s="112"/>
      <c r="HZ192" s="112"/>
      <c r="IA192" s="112"/>
      <c r="IB192" s="112"/>
      <c r="IC192" s="112"/>
      <c r="ID192" s="112"/>
      <c r="IE192" s="112"/>
      <c r="IF192" s="112"/>
      <c r="IG192" s="112"/>
      <c r="IH192" s="112"/>
      <c r="II192" s="112"/>
      <c r="IJ192" s="112"/>
      <c r="IK192" s="112"/>
      <c r="IL192" s="112"/>
      <c r="IM192" s="112"/>
      <c r="IN192" s="112"/>
      <c r="IO192" s="112"/>
      <c r="IP192" s="112"/>
      <c r="IQ192" s="112"/>
      <c r="IR192" s="112"/>
      <c r="IS192" s="112"/>
    </row>
    <row r="193" spans="1:253" ht="20.25" hidden="1">
      <c r="A193" s="140" t="s">
        <v>2015</v>
      </c>
      <c r="B193" s="141"/>
      <c r="C193" s="122">
        <v>-0.5</v>
      </c>
      <c r="D193" s="122">
        <v>0.9</v>
      </c>
      <c r="E193" s="122">
        <v>-0.4</v>
      </c>
      <c r="F193" s="257">
        <v>107.23116</v>
      </c>
      <c r="G193" s="257">
        <v>115.25463999999999</v>
      </c>
      <c r="H193" s="257">
        <v>105.36986</v>
      </c>
      <c r="I193" s="257">
        <v>98.719489999999993</v>
      </c>
      <c r="J193" s="257">
        <v>93.999200000000002</v>
      </c>
      <c r="K193" s="257">
        <v>101.56216999999999</v>
      </c>
      <c r="L193" s="257">
        <v>104.25315000000001</v>
      </c>
      <c r="M193" s="257">
        <v>105.75497</v>
      </c>
      <c r="N193" s="257">
        <v>93.7273</v>
      </c>
      <c r="O193" s="257">
        <v>108.68380999999999</v>
      </c>
      <c r="P193" s="257">
        <v>106.30239</v>
      </c>
      <c r="Q193" s="257">
        <v>110.47203</v>
      </c>
      <c r="R193" s="257">
        <v>127.03234</v>
      </c>
      <c r="S193" s="117"/>
      <c r="T193" s="112"/>
      <c r="U193" s="7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  <c r="BI193" s="112"/>
      <c r="BJ193" s="112"/>
      <c r="BK193" s="112"/>
      <c r="BL193" s="112"/>
      <c r="BM193" s="112"/>
      <c r="BN193" s="112"/>
      <c r="BO193" s="112"/>
      <c r="BP193" s="112"/>
      <c r="BQ193" s="112"/>
      <c r="BR193" s="112"/>
      <c r="BS193" s="112"/>
      <c r="BT193" s="112"/>
      <c r="BU193" s="112"/>
      <c r="BV193" s="112"/>
      <c r="BW193" s="112"/>
      <c r="BX193" s="112"/>
      <c r="BY193" s="112"/>
      <c r="BZ193" s="112"/>
      <c r="CA193" s="112"/>
      <c r="CB193" s="112"/>
      <c r="CC193" s="112"/>
      <c r="CD193" s="112"/>
      <c r="CE193" s="112"/>
      <c r="CF193" s="112"/>
      <c r="CG193" s="112"/>
      <c r="CH193" s="112"/>
      <c r="CI193" s="112"/>
      <c r="CJ193" s="112"/>
      <c r="CK193" s="112"/>
      <c r="CL193" s="112"/>
      <c r="CM193" s="112"/>
      <c r="CN193" s="112"/>
      <c r="CO193" s="112"/>
      <c r="CP193" s="112"/>
      <c r="CQ193" s="112"/>
      <c r="CR193" s="112"/>
      <c r="CS193" s="112"/>
      <c r="CT193" s="112"/>
      <c r="CU193" s="112"/>
      <c r="CV193" s="112"/>
      <c r="CW193" s="112"/>
      <c r="CX193" s="112"/>
      <c r="CY193" s="112"/>
      <c r="CZ193" s="112"/>
      <c r="DA193" s="112"/>
      <c r="DB193" s="112"/>
      <c r="DC193" s="112"/>
      <c r="DD193" s="112"/>
      <c r="DE193" s="112"/>
      <c r="DF193" s="112"/>
      <c r="DG193" s="112"/>
      <c r="DH193" s="112"/>
      <c r="DI193" s="112"/>
      <c r="DJ193" s="112"/>
      <c r="DK193" s="112"/>
      <c r="DL193" s="112"/>
      <c r="DM193" s="112"/>
      <c r="DN193" s="112"/>
      <c r="DO193" s="112"/>
      <c r="DP193" s="112"/>
      <c r="DQ193" s="112"/>
      <c r="DR193" s="112"/>
      <c r="DS193" s="112"/>
      <c r="DT193" s="112"/>
      <c r="DU193" s="112"/>
      <c r="DV193" s="112"/>
      <c r="DW193" s="112"/>
      <c r="DX193" s="112"/>
      <c r="DY193" s="112"/>
      <c r="DZ193" s="112"/>
      <c r="EA193" s="112"/>
      <c r="EB193" s="112"/>
      <c r="EC193" s="112"/>
      <c r="ED193" s="112"/>
      <c r="EE193" s="112"/>
      <c r="EF193" s="112"/>
      <c r="EG193" s="112"/>
      <c r="EH193" s="112"/>
      <c r="EI193" s="112"/>
      <c r="EJ193" s="112"/>
      <c r="EK193" s="112"/>
      <c r="EL193" s="112"/>
      <c r="EM193" s="112"/>
      <c r="EN193" s="112"/>
      <c r="EO193" s="112"/>
      <c r="EP193" s="112"/>
      <c r="EQ193" s="112"/>
      <c r="ER193" s="112"/>
      <c r="ES193" s="112"/>
      <c r="ET193" s="112"/>
      <c r="EU193" s="112"/>
      <c r="EV193" s="112"/>
      <c r="EW193" s="112"/>
      <c r="EX193" s="112"/>
      <c r="EY193" s="112"/>
      <c r="EZ193" s="112"/>
      <c r="FA193" s="112"/>
      <c r="FB193" s="112"/>
      <c r="FC193" s="112"/>
      <c r="FD193" s="112"/>
      <c r="FE193" s="112"/>
      <c r="FF193" s="112"/>
      <c r="FG193" s="112"/>
      <c r="FH193" s="112"/>
      <c r="FI193" s="112"/>
      <c r="FJ193" s="112"/>
      <c r="FK193" s="112"/>
      <c r="FL193" s="112"/>
      <c r="FM193" s="112"/>
      <c r="FN193" s="112"/>
      <c r="FO193" s="112"/>
      <c r="FP193" s="112"/>
      <c r="FQ193" s="112"/>
      <c r="FR193" s="112"/>
      <c r="FS193" s="112"/>
      <c r="FT193" s="112"/>
      <c r="FU193" s="112"/>
      <c r="FV193" s="112"/>
      <c r="FW193" s="112"/>
      <c r="FX193" s="112"/>
      <c r="FY193" s="112"/>
      <c r="FZ193" s="112"/>
      <c r="GA193" s="112"/>
      <c r="GB193" s="112"/>
      <c r="GC193" s="112"/>
      <c r="GD193" s="112"/>
      <c r="GE193" s="112"/>
      <c r="GF193" s="112"/>
      <c r="GG193" s="112"/>
      <c r="GH193" s="112"/>
      <c r="GI193" s="112"/>
      <c r="GJ193" s="112"/>
      <c r="GK193" s="112"/>
      <c r="GL193" s="112"/>
      <c r="GM193" s="112"/>
      <c r="GN193" s="112"/>
      <c r="GO193" s="112"/>
      <c r="GP193" s="112"/>
      <c r="GQ193" s="112"/>
      <c r="GR193" s="112"/>
      <c r="GS193" s="112"/>
      <c r="GT193" s="112"/>
      <c r="GU193" s="112"/>
      <c r="GV193" s="112"/>
      <c r="GW193" s="112"/>
      <c r="GX193" s="112"/>
      <c r="GY193" s="112"/>
      <c r="GZ193" s="112"/>
      <c r="HA193" s="112"/>
      <c r="HB193" s="112"/>
      <c r="HC193" s="112"/>
      <c r="HD193" s="112"/>
      <c r="HE193" s="112"/>
      <c r="HF193" s="112"/>
      <c r="HG193" s="112"/>
      <c r="HH193" s="112"/>
      <c r="HI193" s="112"/>
      <c r="HJ193" s="112"/>
      <c r="HK193" s="112"/>
      <c r="HL193" s="112"/>
      <c r="HM193" s="112"/>
      <c r="HN193" s="112"/>
      <c r="HO193" s="112"/>
      <c r="HP193" s="112"/>
      <c r="HQ193" s="112"/>
      <c r="HR193" s="112"/>
      <c r="HS193" s="112"/>
      <c r="HT193" s="112"/>
      <c r="HU193" s="112"/>
      <c r="HV193" s="112"/>
      <c r="HW193" s="112"/>
      <c r="HX193" s="112"/>
      <c r="HY193" s="112"/>
      <c r="HZ193" s="112"/>
      <c r="IA193" s="112"/>
      <c r="IB193" s="112"/>
      <c r="IC193" s="112"/>
      <c r="ID193" s="112"/>
      <c r="IE193" s="112"/>
      <c r="IF193" s="112"/>
      <c r="IG193" s="112"/>
      <c r="IH193" s="112"/>
      <c r="II193" s="112"/>
      <c r="IJ193" s="112"/>
      <c r="IK193" s="112"/>
      <c r="IL193" s="112"/>
      <c r="IM193" s="112"/>
      <c r="IN193" s="112"/>
      <c r="IO193" s="112"/>
      <c r="IP193" s="112"/>
      <c r="IQ193" s="112"/>
      <c r="IR193" s="112"/>
      <c r="IS193" s="112"/>
    </row>
    <row r="194" spans="1:253" ht="20.25">
      <c r="A194" s="140"/>
      <c r="B194" s="141"/>
      <c r="C194" s="122"/>
      <c r="D194" s="122"/>
      <c r="E194" s="122"/>
      <c r="F194" s="257"/>
      <c r="G194" s="257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17"/>
      <c r="T194" s="112"/>
      <c r="U194" s="7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2"/>
      <c r="BR194" s="112"/>
      <c r="BS194" s="112"/>
      <c r="BT194" s="112"/>
      <c r="BU194" s="112"/>
      <c r="BV194" s="112"/>
      <c r="BW194" s="112"/>
      <c r="BX194" s="112"/>
      <c r="BY194" s="112"/>
      <c r="BZ194" s="112"/>
      <c r="CA194" s="112"/>
      <c r="CB194" s="112"/>
      <c r="CC194" s="112"/>
      <c r="CD194" s="112"/>
      <c r="CE194" s="112"/>
      <c r="CF194" s="112"/>
      <c r="CG194" s="112"/>
      <c r="CH194" s="112"/>
      <c r="CI194" s="112"/>
      <c r="CJ194" s="112"/>
      <c r="CK194" s="112"/>
      <c r="CL194" s="112"/>
      <c r="CM194" s="112"/>
      <c r="CN194" s="112"/>
      <c r="CO194" s="112"/>
      <c r="CP194" s="112"/>
      <c r="CQ194" s="112"/>
      <c r="CR194" s="112"/>
      <c r="CS194" s="112"/>
      <c r="CT194" s="112"/>
      <c r="CU194" s="112"/>
      <c r="CV194" s="112"/>
      <c r="CW194" s="112"/>
      <c r="CX194" s="112"/>
      <c r="CY194" s="112"/>
      <c r="CZ194" s="112"/>
      <c r="DA194" s="112"/>
      <c r="DB194" s="112"/>
      <c r="DC194" s="112"/>
      <c r="DD194" s="112"/>
      <c r="DE194" s="112"/>
      <c r="DF194" s="112"/>
      <c r="DG194" s="112"/>
      <c r="DH194" s="112"/>
      <c r="DI194" s="112"/>
      <c r="DJ194" s="112"/>
      <c r="DK194" s="112"/>
      <c r="DL194" s="112"/>
      <c r="DM194" s="112"/>
      <c r="DN194" s="112"/>
      <c r="DO194" s="112"/>
      <c r="DP194" s="112"/>
      <c r="DQ194" s="112"/>
      <c r="DR194" s="112"/>
      <c r="DS194" s="112"/>
      <c r="DT194" s="112"/>
      <c r="DU194" s="112"/>
      <c r="DV194" s="112"/>
      <c r="DW194" s="112"/>
      <c r="DX194" s="112"/>
      <c r="DY194" s="112"/>
      <c r="DZ194" s="112"/>
      <c r="EA194" s="112"/>
      <c r="EB194" s="112"/>
      <c r="EC194" s="112"/>
      <c r="ED194" s="112"/>
      <c r="EE194" s="112"/>
      <c r="EF194" s="112"/>
      <c r="EG194" s="112"/>
      <c r="EH194" s="112"/>
      <c r="EI194" s="112"/>
      <c r="EJ194" s="112"/>
      <c r="EK194" s="112"/>
      <c r="EL194" s="112"/>
      <c r="EM194" s="112"/>
      <c r="EN194" s="112"/>
      <c r="EO194" s="112"/>
      <c r="EP194" s="112"/>
      <c r="EQ194" s="112"/>
      <c r="ER194" s="112"/>
      <c r="ES194" s="112"/>
      <c r="ET194" s="112"/>
      <c r="EU194" s="112"/>
      <c r="EV194" s="112"/>
      <c r="EW194" s="112"/>
      <c r="EX194" s="112"/>
      <c r="EY194" s="112"/>
      <c r="EZ194" s="112"/>
      <c r="FA194" s="112"/>
      <c r="FB194" s="112"/>
      <c r="FC194" s="112"/>
      <c r="FD194" s="112"/>
      <c r="FE194" s="112"/>
      <c r="FF194" s="112"/>
      <c r="FG194" s="112"/>
      <c r="FH194" s="112"/>
      <c r="FI194" s="112"/>
      <c r="FJ194" s="112"/>
      <c r="FK194" s="112"/>
      <c r="FL194" s="112"/>
      <c r="FM194" s="112"/>
      <c r="FN194" s="112"/>
      <c r="FO194" s="112"/>
      <c r="FP194" s="112"/>
      <c r="FQ194" s="112"/>
      <c r="FR194" s="112"/>
      <c r="FS194" s="112"/>
      <c r="FT194" s="112"/>
      <c r="FU194" s="112"/>
      <c r="FV194" s="112"/>
      <c r="FW194" s="112"/>
      <c r="FX194" s="112"/>
      <c r="FY194" s="112"/>
      <c r="FZ194" s="112"/>
      <c r="GA194" s="112"/>
      <c r="GB194" s="112"/>
      <c r="GC194" s="112"/>
      <c r="GD194" s="112"/>
      <c r="GE194" s="112"/>
      <c r="GF194" s="112"/>
      <c r="GG194" s="112"/>
      <c r="GH194" s="112"/>
      <c r="GI194" s="112"/>
      <c r="GJ194" s="112"/>
      <c r="GK194" s="112"/>
      <c r="GL194" s="112"/>
      <c r="GM194" s="112"/>
      <c r="GN194" s="112"/>
      <c r="GO194" s="112"/>
      <c r="GP194" s="112"/>
      <c r="GQ194" s="112"/>
      <c r="GR194" s="112"/>
      <c r="GS194" s="112"/>
      <c r="GT194" s="112"/>
      <c r="GU194" s="112"/>
      <c r="GV194" s="112"/>
      <c r="GW194" s="112"/>
      <c r="GX194" s="112"/>
      <c r="GY194" s="112"/>
      <c r="GZ194" s="112"/>
      <c r="HA194" s="112"/>
      <c r="HB194" s="112"/>
      <c r="HC194" s="112"/>
      <c r="HD194" s="112"/>
      <c r="HE194" s="112"/>
      <c r="HF194" s="112"/>
      <c r="HG194" s="112"/>
      <c r="HH194" s="112"/>
      <c r="HI194" s="112"/>
      <c r="HJ194" s="112"/>
      <c r="HK194" s="112"/>
      <c r="HL194" s="112"/>
      <c r="HM194" s="112"/>
      <c r="HN194" s="112"/>
      <c r="HO194" s="112"/>
      <c r="HP194" s="112"/>
      <c r="HQ194" s="112"/>
      <c r="HR194" s="112"/>
      <c r="HS194" s="112"/>
      <c r="HT194" s="112"/>
      <c r="HU194" s="112"/>
      <c r="HV194" s="112"/>
      <c r="HW194" s="112"/>
      <c r="HX194" s="112"/>
      <c r="HY194" s="112"/>
      <c r="HZ194" s="112"/>
      <c r="IA194" s="112"/>
      <c r="IB194" s="112"/>
      <c r="IC194" s="112"/>
      <c r="ID194" s="112"/>
      <c r="IE194" s="112"/>
      <c r="IF194" s="112"/>
      <c r="IG194" s="112"/>
      <c r="IH194" s="112"/>
      <c r="II194" s="112"/>
      <c r="IJ194" s="112"/>
      <c r="IK194" s="112"/>
      <c r="IL194" s="112"/>
      <c r="IM194" s="112"/>
      <c r="IN194" s="112"/>
      <c r="IO194" s="112"/>
      <c r="IP194" s="112"/>
      <c r="IQ194" s="112"/>
      <c r="IR194" s="112"/>
      <c r="IS194" s="112"/>
    </row>
    <row r="195" spans="1:253" ht="20.25">
      <c r="A195" s="140">
        <v>2025</v>
      </c>
      <c r="B195" s="387">
        <v>-0.30334</v>
      </c>
      <c r="C195" s="122"/>
      <c r="D195" s="122"/>
      <c r="E195" s="122"/>
      <c r="F195" s="257">
        <v>106.07347</v>
      </c>
      <c r="G195" s="257">
        <v>115.6309</v>
      </c>
      <c r="H195" s="257">
        <v>103.85630999999999</v>
      </c>
      <c r="I195" s="257">
        <v>97.350319999999996</v>
      </c>
      <c r="J195" s="257">
        <v>94.035390000000007</v>
      </c>
      <c r="K195" s="257">
        <v>100.64252</v>
      </c>
      <c r="L195" s="257">
        <v>104.46601</v>
      </c>
      <c r="M195" s="257">
        <v>101.29040000000001</v>
      </c>
      <c r="N195" s="257">
        <v>93.631990000000002</v>
      </c>
      <c r="O195" s="257">
        <v>105.82369</v>
      </c>
      <c r="P195" s="257">
        <v>106.61905</v>
      </c>
      <c r="Q195" s="257">
        <v>110.65725</v>
      </c>
      <c r="R195" s="257">
        <v>125.91449</v>
      </c>
      <c r="S195" s="117"/>
      <c r="T195" s="112"/>
      <c r="U195" s="7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/>
      <c r="BR195" s="112"/>
      <c r="BS195" s="112"/>
      <c r="BT195" s="112"/>
      <c r="BU195" s="112"/>
      <c r="BV195" s="112"/>
      <c r="BW195" s="112"/>
      <c r="BX195" s="112"/>
      <c r="BY195" s="112"/>
      <c r="BZ195" s="112"/>
      <c r="CA195" s="112"/>
      <c r="CB195" s="112"/>
      <c r="CC195" s="112"/>
      <c r="CD195" s="112"/>
      <c r="CE195" s="112"/>
      <c r="CF195" s="112"/>
      <c r="CG195" s="112"/>
      <c r="CH195" s="112"/>
      <c r="CI195" s="112"/>
      <c r="CJ195" s="112"/>
      <c r="CK195" s="112"/>
      <c r="CL195" s="112"/>
      <c r="CM195" s="112"/>
      <c r="CN195" s="112"/>
      <c r="CO195" s="112"/>
      <c r="CP195" s="112"/>
      <c r="CQ195" s="112"/>
      <c r="CR195" s="112"/>
      <c r="CS195" s="112"/>
      <c r="CT195" s="112"/>
      <c r="CU195" s="112"/>
      <c r="CV195" s="112"/>
      <c r="CW195" s="112"/>
      <c r="CX195" s="112"/>
      <c r="CY195" s="112"/>
      <c r="CZ195" s="112"/>
      <c r="DA195" s="112"/>
      <c r="DB195" s="112"/>
      <c r="DC195" s="112"/>
      <c r="DD195" s="112"/>
      <c r="DE195" s="112"/>
      <c r="DF195" s="112"/>
      <c r="DG195" s="112"/>
      <c r="DH195" s="112"/>
      <c r="DI195" s="112"/>
      <c r="DJ195" s="112"/>
      <c r="DK195" s="112"/>
      <c r="DL195" s="112"/>
      <c r="DM195" s="112"/>
      <c r="DN195" s="112"/>
      <c r="DO195" s="112"/>
      <c r="DP195" s="112"/>
      <c r="DQ195" s="112"/>
      <c r="DR195" s="112"/>
      <c r="DS195" s="112"/>
      <c r="DT195" s="112"/>
      <c r="DU195" s="112"/>
      <c r="DV195" s="112"/>
      <c r="DW195" s="112"/>
      <c r="DX195" s="112"/>
      <c r="DY195" s="112"/>
      <c r="DZ195" s="112"/>
      <c r="EA195" s="112"/>
      <c r="EB195" s="112"/>
      <c r="EC195" s="112"/>
      <c r="ED195" s="112"/>
      <c r="EE195" s="112"/>
      <c r="EF195" s="112"/>
      <c r="EG195" s="112"/>
      <c r="EH195" s="112"/>
      <c r="EI195" s="112"/>
      <c r="EJ195" s="112"/>
      <c r="EK195" s="112"/>
      <c r="EL195" s="112"/>
      <c r="EM195" s="112"/>
      <c r="EN195" s="112"/>
      <c r="EO195" s="112"/>
      <c r="EP195" s="112"/>
      <c r="EQ195" s="112"/>
      <c r="ER195" s="112"/>
      <c r="ES195" s="112"/>
      <c r="ET195" s="112"/>
      <c r="EU195" s="112"/>
      <c r="EV195" s="112"/>
      <c r="EW195" s="112"/>
      <c r="EX195" s="112"/>
      <c r="EY195" s="112"/>
      <c r="EZ195" s="112"/>
      <c r="FA195" s="112"/>
      <c r="FB195" s="112"/>
      <c r="FC195" s="112"/>
      <c r="FD195" s="112"/>
      <c r="FE195" s="112"/>
      <c r="FF195" s="112"/>
      <c r="FG195" s="112"/>
      <c r="FH195" s="112"/>
      <c r="FI195" s="112"/>
      <c r="FJ195" s="112"/>
      <c r="FK195" s="112"/>
      <c r="FL195" s="112"/>
      <c r="FM195" s="112"/>
      <c r="FN195" s="112"/>
      <c r="FO195" s="112"/>
      <c r="FP195" s="112"/>
      <c r="FQ195" s="112"/>
      <c r="FR195" s="112"/>
      <c r="FS195" s="112"/>
      <c r="FT195" s="112"/>
      <c r="FU195" s="112"/>
      <c r="FV195" s="112"/>
      <c r="FW195" s="112"/>
      <c r="FX195" s="112"/>
      <c r="FY195" s="112"/>
      <c r="FZ195" s="112"/>
      <c r="GA195" s="112"/>
      <c r="GB195" s="112"/>
      <c r="GC195" s="112"/>
      <c r="GD195" s="112"/>
      <c r="GE195" s="112"/>
      <c r="GF195" s="112"/>
      <c r="GG195" s="112"/>
      <c r="GH195" s="112"/>
      <c r="GI195" s="112"/>
      <c r="GJ195" s="112"/>
      <c r="GK195" s="112"/>
      <c r="GL195" s="112"/>
      <c r="GM195" s="112"/>
      <c r="GN195" s="112"/>
      <c r="GO195" s="112"/>
      <c r="GP195" s="112"/>
      <c r="GQ195" s="112"/>
      <c r="GR195" s="112"/>
      <c r="GS195" s="112"/>
      <c r="GT195" s="112"/>
      <c r="GU195" s="112"/>
      <c r="GV195" s="112"/>
      <c r="GW195" s="112"/>
      <c r="GX195" s="112"/>
      <c r="GY195" s="112"/>
      <c r="GZ195" s="112"/>
      <c r="HA195" s="112"/>
      <c r="HB195" s="112"/>
      <c r="HC195" s="112"/>
      <c r="HD195" s="112"/>
      <c r="HE195" s="112"/>
      <c r="HF195" s="112"/>
      <c r="HG195" s="112"/>
      <c r="HH195" s="112"/>
      <c r="HI195" s="112"/>
      <c r="HJ195" s="112"/>
      <c r="HK195" s="112"/>
      <c r="HL195" s="112"/>
      <c r="HM195" s="112"/>
      <c r="HN195" s="112"/>
      <c r="HO195" s="112"/>
      <c r="HP195" s="112"/>
      <c r="HQ195" s="112"/>
      <c r="HR195" s="112"/>
      <c r="HS195" s="112"/>
      <c r="HT195" s="112"/>
      <c r="HU195" s="112"/>
      <c r="HV195" s="112"/>
      <c r="HW195" s="112"/>
      <c r="HX195" s="112"/>
      <c r="HY195" s="112"/>
      <c r="HZ195" s="112"/>
      <c r="IA195" s="112"/>
      <c r="IB195" s="112"/>
      <c r="IC195" s="112"/>
      <c r="ID195" s="112"/>
      <c r="IE195" s="112"/>
      <c r="IF195" s="112"/>
      <c r="IG195" s="112"/>
      <c r="IH195" s="112"/>
      <c r="II195" s="112"/>
      <c r="IJ195" s="112"/>
      <c r="IK195" s="112"/>
      <c r="IL195" s="112"/>
      <c r="IM195" s="112"/>
      <c r="IN195" s="112"/>
      <c r="IO195" s="112"/>
      <c r="IP195" s="112"/>
      <c r="IQ195" s="112"/>
      <c r="IR195" s="112"/>
      <c r="IS195" s="112"/>
    </row>
    <row r="196" spans="1:253" ht="20.25">
      <c r="A196" s="140"/>
      <c r="B196" s="315"/>
      <c r="C196" s="122"/>
      <c r="D196" s="122"/>
      <c r="E196" s="122"/>
      <c r="F196" s="257"/>
      <c r="G196" s="257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117"/>
      <c r="T196" s="112"/>
      <c r="U196" s="7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  <c r="BI196" s="112"/>
      <c r="BJ196" s="112"/>
      <c r="BK196" s="112"/>
      <c r="BL196" s="112"/>
      <c r="BM196" s="112"/>
      <c r="BN196" s="112"/>
      <c r="BO196" s="112"/>
      <c r="BP196" s="112"/>
      <c r="BQ196" s="112"/>
      <c r="BR196" s="112"/>
      <c r="BS196" s="112"/>
      <c r="BT196" s="112"/>
      <c r="BU196" s="112"/>
      <c r="BV196" s="112"/>
      <c r="BW196" s="112"/>
      <c r="BX196" s="112"/>
      <c r="BY196" s="112"/>
      <c r="BZ196" s="112"/>
      <c r="CA196" s="112"/>
      <c r="CB196" s="112"/>
      <c r="CC196" s="112"/>
      <c r="CD196" s="112"/>
      <c r="CE196" s="112"/>
      <c r="CF196" s="112"/>
      <c r="CG196" s="112"/>
      <c r="CH196" s="112"/>
      <c r="CI196" s="112"/>
      <c r="CJ196" s="112"/>
      <c r="CK196" s="112"/>
      <c r="CL196" s="112"/>
      <c r="CM196" s="112"/>
      <c r="CN196" s="112"/>
      <c r="CO196" s="112"/>
      <c r="CP196" s="112"/>
      <c r="CQ196" s="112"/>
      <c r="CR196" s="112"/>
      <c r="CS196" s="112"/>
      <c r="CT196" s="112"/>
      <c r="CU196" s="112"/>
      <c r="CV196" s="112"/>
      <c r="CW196" s="112"/>
      <c r="CX196" s="112"/>
      <c r="CY196" s="112"/>
      <c r="CZ196" s="112"/>
      <c r="DA196" s="112"/>
      <c r="DB196" s="112"/>
      <c r="DC196" s="112"/>
      <c r="DD196" s="112"/>
      <c r="DE196" s="112"/>
      <c r="DF196" s="112"/>
      <c r="DG196" s="112"/>
      <c r="DH196" s="112"/>
      <c r="DI196" s="112"/>
      <c r="DJ196" s="112"/>
      <c r="DK196" s="112"/>
      <c r="DL196" s="112"/>
      <c r="DM196" s="112"/>
      <c r="DN196" s="112"/>
      <c r="DO196" s="112"/>
      <c r="DP196" s="112"/>
      <c r="DQ196" s="112"/>
      <c r="DR196" s="112"/>
      <c r="DS196" s="112"/>
      <c r="DT196" s="112"/>
      <c r="DU196" s="112"/>
      <c r="DV196" s="112"/>
      <c r="DW196" s="112"/>
      <c r="DX196" s="112"/>
      <c r="DY196" s="112"/>
      <c r="DZ196" s="112"/>
      <c r="EA196" s="112"/>
      <c r="EB196" s="112"/>
      <c r="EC196" s="112"/>
      <c r="ED196" s="112"/>
      <c r="EE196" s="112"/>
      <c r="EF196" s="112"/>
      <c r="EG196" s="112"/>
      <c r="EH196" s="112"/>
      <c r="EI196" s="112"/>
      <c r="EJ196" s="112"/>
      <c r="EK196" s="112"/>
      <c r="EL196" s="112"/>
      <c r="EM196" s="112"/>
      <c r="EN196" s="112"/>
      <c r="EO196" s="112"/>
      <c r="EP196" s="112"/>
      <c r="EQ196" s="112"/>
      <c r="ER196" s="112"/>
      <c r="ES196" s="112"/>
      <c r="ET196" s="112"/>
      <c r="EU196" s="112"/>
      <c r="EV196" s="112"/>
      <c r="EW196" s="112"/>
      <c r="EX196" s="112"/>
      <c r="EY196" s="112"/>
      <c r="EZ196" s="112"/>
      <c r="FA196" s="112"/>
      <c r="FB196" s="112"/>
      <c r="FC196" s="112"/>
      <c r="FD196" s="112"/>
      <c r="FE196" s="112"/>
      <c r="FF196" s="112"/>
      <c r="FG196" s="112"/>
      <c r="FH196" s="112"/>
      <c r="FI196" s="112"/>
      <c r="FJ196" s="112"/>
      <c r="FK196" s="112"/>
      <c r="FL196" s="112"/>
      <c r="FM196" s="112"/>
      <c r="FN196" s="112"/>
      <c r="FO196" s="112"/>
      <c r="FP196" s="112"/>
      <c r="FQ196" s="112"/>
      <c r="FR196" s="112"/>
      <c r="FS196" s="112"/>
      <c r="FT196" s="112"/>
      <c r="FU196" s="112"/>
      <c r="FV196" s="112"/>
      <c r="FW196" s="112"/>
      <c r="FX196" s="112"/>
      <c r="FY196" s="112"/>
      <c r="FZ196" s="112"/>
      <c r="GA196" s="112"/>
      <c r="GB196" s="112"/>
      <c r="GC196" s="112"/>
      <c r="GD196" s="112"/>
      <c r="GE196" s="112"/>
      <c r="GF196" s="112"/>
      <c r="GG196" s="112"/>
      <c r="GH196" s="112"/>
      <c r="GI196" s="112"/>
      <c r="GJ196" s="112"/>
      <c r="GK196" s="112"/>
      <c r="GL196" s="112"/>
      <c r="GM196" s="112"/>
      <c r="GN196" s="112"/>
      <c r="GO196" s="112"/>
      <c r="GP196" s="112"/>
      <c r="GQ196" s="112"/>
      <c r="GR196" s="112"/>
      <c r="GS196" s="112"/>
      <c r="GT196" s="112"/>
      <c r="GU196" s="112"/>
      <c r="GV196" s="112"/>
      <c r="GW196" s="112"/>
      <c r="GX196" s="112"/>
      <c r="GY196" s="112"/>
      <c r="GZ196" s="112"/>
      <c r="HA196" s="112"/>
      <c r="HB196" s="112"/>
      <c r="HC196" s="112"/>
      <c r="HD196" s="112"/>
      <c r="HE196" s="112"/>
      <c r="HF196" s="112"/>
      <c r="HG196" s="112"/>
      <c r="HH196" s="112"/>
      <c r="HI196" s="112"/>
      <c r="HJ196" s="112"/>
      <c r="HK196" s="112"/>
      <c r="HL196" s="112"/>
      <c r="HM196" s="112"/>
      <c r="HN196" s="112"/>
      <c r="HO196" s="112"/>
      <c r="HP196" s="112"/>
      <c r="HQ196" s="112"/>
      <c r="HR196" s="112"/>
      <c r="HS196" s="112"/>
      <c r="HT196" s="112"/>
      <c r="HU196" s="112"/>
      <c r="HV196" s="112"/>
      <c r="HW196" s="112"/>
      <c r="HX196" s="112"/>
      <c r="HY196" s="112"/>
      <c r="HZ196" s="112"/>
      <c r="IA196" s="112"/>
      <c r="IB196" s="112"/>
      <c r="IC196" s="112"/>
      <c r="ID196" s="112"/>
      <c r="IE196" s="112"/>
      <c r="IF196" s="112"/>
      <c r="IG196" s="112"/>
      <c r="IH196" s="112"/>
      <c r="II196" s="112"/>
      <c r="IJ196" s="112"/>
      <c r="IK196" s="112"/>
      <c r="IL196" s="112"/>
      <c r="IM196" s="112"/>
      <c r="IN196" s="112"/>
      <c r="IO196" s="112"/>
      <c r="IP196" s="112"/>
      <c r="IQ196" s="112"/>
      <c r="IR196" s="112"/>
      <c r="IS196" s="112"/>
    </row>
    <row r="197" spans="1:253" ht="20.25">
      <c r="A197" s="140" t="s">
        <v>2004</v>
      </c>
      <c r="B197" s="315"/>
      <c r="C197" s="122">
        <v>-0.4</v>
      </c>
      <c r="D197" s="122">
        <v>-1.2</v>
      </c>
      <c r="E197" s="122">
        <v>-0.4</v>
      </c>
      <c r="F197" s="257">
        <v>105.94954</v>
      </c>
      <c r="G197" s="257">
        <v>115.68185</v>
      </c>
      <c r="H197" s="257">
        <v>103.69181</v>
      </c>
      <c r="I197" s="257">
        <v>92.130669999999995</v>
      </c>
      <c r="J197" s="257">
        <v>93.999200000000002</v>
      </c>
      <c r="K197" s="257">
        <v>100.31395000000001</v>
      </c>
      <c r="L197" s="257">
        <v>104.39784</v>
      </c>
      <c r="M197" s="257">
        <v>101.51175000000001</v>
      </c>
      <c r="N197" s="257">
        <v>93.714650000000006</v>
      </c>
      <c r="O197" s="257">
        <v>106.75342999999999</v>
      </c>
      <c r="P197" s="257">
        <v>106.59202000000001</v>
      </c>
      <c r="Q197" s="257">
        <v>110.46227</v>
      </c>
      <c r="R197" s="257">
        <v>126.14158</v>
      </c>
      <c r="S197" s="117"/>
      <c r="T197" s="112"/>
      <c r="U197" s="7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  <c r="BI197" s="112"/>
      <c r="BJ197" s="112"/>
      <c r="BK197" s="112"/>
      <c r="BL197" s="112"/>
      <c r="BM197" s="112"/>
      <c r="BN197" s="112"/>
      <c r="BO197" s="112"/>
      <c r="BP197" s="112"/>
      <c r="BQ197" s="112"/>
      <c r="BR197" s="112"/>
      <c r="BS197" s="112"/>
      <c r="BT197" s="112"/>
      <c r="BU197" s="112"/>
      <c r="BV197" s="112"/>
      <c r="BW197" s="112"/>
      <c r="BX197" s="112"/>
      <c r="BY197" s="112"/>
      <c r="BZ197" s="112"/>
      <c r="CA197" s="112"/>
      <c r="CB197" s="112"/>
      <c r="CC197" s="112"/>
      <c r="CD197" s="112"/>
      <c r="CE197" s="112"/>
      <c r="CF197" s="112"/>
      <c r="CG197" s="112"/>
      <c r="CH197" s="112"/>
      <c r="CI197" s="112"/>
      <c r="CJ197" s="112"/>
      <c r="CK197" s="112"/>
      <c r="CL197" s="112"/>
      <c r="CM197" s="112"/>
      <c r="CN197" s="112"/>
      <c r="CO197" s="112"/>
      <c r="CP197" s="112"/>
      <c r="CQ197" s="112"/>
      <c r="CR197" s="112"/>
      <c r="CS197" s="112"/>
      <c r="CT197" s="112"/>
      <c r="CU197" s="112"/>
      <c r="CV197" s="112"/>
      <c r="CW197" s="112"/>
      <c r="CX197" s="112"/>
      <c r="CY197" s="112"/>
      <c r="CZ197" s="112"/>
      <c r="DA197" s="112"/>
      <c r="DB197" s="112"/>
      <c r="DC197" s="112"/>
      <c r="DD197" s="112"/>
      <c r="DE197" s="112"/>
      <c r="DF197" s="112"/>
      <c r="DG197" s="112"/>
      <c r="DH197" s="112"/>
      <c r="DI197" s="112"/>
      <c r="DJ197" s="112"/>
      <c r="DK197" s="112"/>
      <c r="DL197" s="112"/>
      <c r="DM197" s="112"/>
      <c r="DN197" s="112"/>
      <c r="DO197" s="112"/>
      <c r="DP197" s="112"/>
      <c r="DQ197" s="112"/>
      <c r="DR197" s="112"/>
      <c r="DS197" s="112"/>
      <c r="DT197" s="112"/>
      <c r="DU197" s="112"/>
      <c r="DV197" s="112"/>
      <c r="DW197" s="112"/>
      <c r="DX197" s="112"/>
      <c r="DY197" s="112"/>
      <c r="DZ197" s="112"/>
      <c r="EA197" s="112"/>
      <c r="EB197" s="112"/>
      <c r="EC197" s="112"/>
      <c r="ED197" s="112"/>
      <c r="EE197" s="112"/>
      <c r="EF197" s="112"/>
      <c r="EG197" s="112"/>
      <c r="EH197" s="112"/>
      <c r="EI197" s="112"/>
      <c r="EJ197" s="112"/>
      <c r="EK197" s="112"/>
      <c r="EL197" s="112"/>
      <c r="EM197" s="112"/>
      <c r="EN197" s="112"/>
      <c r="EO197" s="112"/>
      <c r="EP197" s="112"/>
      <c r="EQ197" s="112"/>
      <c r="ER197" s="112"/>
      <c r="ES197" s="112"/>
      <c r="ET197" s="112"/>
      <c r="EU197" s="112"/>
      <c r="EV197" s="112"/>
      <c r="EW197" s="112"/>
      <c r="EX197" s="112"/>
      <c r="EY197" s="112"/>
      <c r="EZ197" s="112"/>
      <c r="FA197" s="112"/>
      <c r="FB197" s="112"/>
      <c r="FC197" s="112"/>
      <c r="FD197" s="112"/>
      <c r="FE197" s="112"/>
      <c r="FF197" s="112"/>
      <c r="FG197" s="112"/>
      <c r="FH197" s="112"/>
      <c r="FI197" s="112"/>
      <c r="FJ197" s="112"/>
      <c r="FK197" s="112"/>
      <c r="FL197" s="112"/>
      <c r="FM197" s="112"/>
      <c r="FN197" s="112"/>
      <c r="FO197" s="112"/>
      <c r="FP197" s="112"/>
      <c r="FQ197" s="112"/>
      <c r="FR197" s="112"/>
      <c r="FS197" s="112"/>
      <c r="FT197" s="112"/>
      <c r="FU197" s="112"/>
      <c r="FV197" s="112"/>
      <c r="FW197" s="112"/>
      <c r="FX197" s="112"/>
      <c r="FY197" s="112"/>
      <c r="FZ197" s="112"/>
      <c r="GA197" s="112"/>
      <c r="GB197" s="112"/>
      <c r="GC197" s="112"/>
      <c r="GD197" s="112"/>
      <c r="GE197" s="112"/>
      <c r="GF197" s="112"/>
      <c r="GG197" s="112"/>
      <c r="GH197" s="112"/>
      <c r="GI197" s="112"/>
      <c r="GJ197" s="112"/>
      <c r="GK197" s="112"/>
      <c r="GL197" s="112"/>
      <c r="GM197" s="112"/>
      <c r="GN197" s="112"/>
      <c r="GO197" s="112"/>
      <c r="GP197" s="112"/>
      <c r="GQ197" s="112"/>
      <c r="GR197" s="112"/>
      <c r="GS197" s="112"/>
      <c r="GT197" s="112"/>
      <c r="GU197" s="112"/>
      <c r="GV197" s="112"/>
      <c r="GW197" s="112"/>
      <c r="GX197" s="112"/>
      <c r="GY197" s="112"/>
      <c r="GZ197" s="112"/>
      <c r="HA197" s="112"/>
      <c r="HB197" s="112"/>
      <c r="HC197" s="112"/>
      <c r="HD197" s="112"/>
      <c r="HE197" s="112"/>
      <c r="HF197" s="112"/>
      <c r="HG197" s="112"/>
      <c r="HH197" s="112"/>
      <c r="HI197" s="112"/>
      <c r="HJ197" s="112"/>
      <c r="HK197" s="112"/>
      <c r="HL197" s="112"/>
      <c r="HM197" s="112"/>
      <c r="HN197" s="112"/>
      <c r="HO197" s="112"/>
      <c r="HP197" s="112"/>
      <c r="HQ197" s="112"/>
      <c r="HR197" s="112"/>
      <c r="HS197" s="112"/>
      <c r="HT197" s="112"/>
      <c r="HU197" s="112"/>
      <c r="HV197" s="112"/>
      <c r="HW197" s="112"/>
      <c r="HX197" s="112"/>
      <c r="HY197" s="112"/>
      <c r="HZ197" s="112"/>
      <c r="IA197" s="112"/>
      <c r="IB197" s="112"/>
      <c r="IC197" s="112"/>
      <c r="ID197" s="112"/>
      <c r="IE197" s="112"/>
      <c r="IF197" s="112"/>
      <c r="IG197" s="112"/>
      <c r="IH197" s="112"/>
      <c r="II197" s="112"/>
      <c r="IJ197" s="112"/>
      <c r="IK197" s="112"/>
      <c r="IL197" s="112"/>
      <c r="IM197" s="112"/>
      <c r="IN197" s="112"/>
      <c r="IO197" s="112"/>
      <c r="IP197" s="112"/>
      <c r="IQ197" s="112"/>
      <c r="IR197" s="112"/>
      <c r="IS197" s="112"/>
    </row>
    <row r="198" spans="1:253" ht="20.25">
      <c r="A198" s="140"/>
      <c r="B198" s="315"/>
      <c r="C198" s="122"/>
      <c r="D198" s="122"/>
      <c r="E198" s="122"/>
      <c r="F198" s="257"/>
      <c r="G198" s="257"/>
      <c r="H198" s="257"/>
      <c r="I198" s="257"/>
      <c r="J198" s="257"/>
      <c r="K198" s="257"/>
      <c r="L198" s="257"/>
      <c r="M198" s="257"/>
      <c r="N198" s="257"/>
      <c r="O198" s="257"/>
      <c r="P198" s="257"/>
      <c r="Q198" s="257"/>
      <c r="R198" s="257"/>
      <c r="S198" s="117"/>
      <c r="T198" s="112"/>
      <c r="U198" s="7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  <c r="BI198" s="112"/>
      <c r="BJ198" s="112"/>
      <c r="BK198" s="112"/>
      <c r="BL198" s="112"/>
      <c r="BM198" s="112"/>
      <c r="BN198" s="112"/>
      <c r="BO198" s="112"/>
      <c r="BP198" s="112"/>
      <c r="BQ198" s="112"/>
      <c r="BR198" s="112"/>
      <c r="BS198" s="112"/>
      <c r="BT198" s="112"/>
      <c r="BU198" s="112"/>
      <c r="BV198" s="112"/>
      <c r="BW198" s="112"/>
      <c r="BX198" s="112"/>
      <c r="BY198" s="112"/>
      <c r="BZ198" s="112"/>
      <c r="CA198" s="112"/>
      <c r="CB198" s="112"/>
      <c r="CC198" s="112"/>
      <c r="CD198" s="112"/>
      <c r="CE198" s="112"/>
      <c r="CF198" s="112"/>
      <c r="CG198" s="112"/>
      <c r="CH198" s="112"/>
      <c r="CI198" s="112"/>
      <c r="CJ198" s="112"/>
      <c r="CK198" s="112"/>
      <c r="CL198" s="112"/>
      <c r="CM198" s="112"/>
      <c r="CN198" s="112"/>
      <c r="CO198" s="112"/>
      <c r="CP198" s="112"/>
      <c r="CQ198" s="112"/>
      <c r="CR198" s="112"/>
      <c r="CS198" s="112"/>
      <c r="CT198" s="112"/>
      <c r="CU198" s="112"/>
      <c r="CV198" s="112"/>
      <c r="CW198" s="112"/>
      <c r="CX198" s="112"/>
      <c r="CY198" s="112"/>
      <c r="CZ198" s="112"/>
      <c r="DA198" s="112"/>
      <c r="DB198" s="112"/>
      <c r="DC198" s="112"/>
      <c r="DD198" s="112"/>
      <c r="DE198" s="112"/>
      <c r="DF198" s="112"/>
      <c r="DG198" s="112"/>
      <c r="DH198" s="112"/>
      <c r="DI198" s="112"/>
      <c r="DJ198" s="112"/>
      <c r="DK198" s="112"/>
      <c r="DL198" s="112"/>
      <c r="DM198" s="112"/>
      <c r="DN198" s="112"/>
      <c r="DO198" s="112"/>
      <c r="DP198" s="112"/>
      <c r="DQ198" s="112"/>
      <c r="DR198" s="112"/>
      <c r="DS198" s="112"/>
      <c r="DT198" s="112"/>
      <c r="DU198" s="112"/>
      <c r="DV198" s="112"/>
      <c r="DW198" s="112"/>
      <c r="DX198" s="112"/>
      <c r="DY198" s="112"/>
      <c r="DZ198" s="112"/>
      <c r="EA198" s="112"/>
      <c r="EB198" s="112"/>
      <c r="EC198" s="112"/>
      <c r="ED198" s="112"/>
      <c r="EE198" s="112"/>
      <c r="EF198" s="112"/>
      <c r="EG198" s="112"/>
      <c r="EH198" s="112"/>
      <c r="EI198" s="112"/>
      <c r="EJ198" s="112"/>
      <c r="EK198" s="112"/>
      <c r="EL198" s="112"/>
      <c r="EM198" s="112"/>
      <c r="EN198" s="112"/>
      <c r="EO198" s="112"/>
      <c r="EP198" s="112"/>
      <c r="EQ198" s="112"/>
      <c r="ER198" s="112"/>
      <c r="ES198" s="112"/>
      <c r="ET198" s="112"/>
      <c r="EU198" s="112"/>
      <c r="EV198" s="112"/>
      <c r="EW198" s="112"/>
      <c r="EX198" s="112"/>
      <c r="EY198" s="112"/>
      <c r="EZ198" s="112"/>
      <c r="FA198" s="112"/>
      <c r="FB198" s="112"/>
      <c r="FC198" s="112"/>
      <c r="FD198" s="112"/>
      <c r="FE198" s="112"/>
      <c r="FF198" s="112"/>
      <c r="FG198" s="112"/>
      <c r="FH198" s="112"/>
      <c r="FI198" s="112"/>
      <c r="FJ198" s="112"/>
      <c r="FK198" s="112"/>
      <c r="FL198" s="112"/>
      <c r="FM198" s="112"/>
      <c r="FN198" s="112"/>
      <c r="FO198" s="112"/>
      <c r="FP198" s="112"/>
      <c r="FQ198" s="112"/>
      <c r="FR198" s="112"/>
      <c r="FS198" s="112"/>
      <c r="FT198" s="112"/>
      <c r="FU198" s="112"/>
      <c r="FV198" s="112"/>
      <c r="FW198" s="112"/>
      <c r="FX198" s="112"/>
      <c r="FY198" s="112"/>
      <c r="FZ198" s="112"/>
      <c r="GA198" s="112"/>
      <c r="GB198" s="112"/>
      <c r="GC198" s="112"/>
      <c r="GD198" s="112"/>
      <c r="GE198" s="112"/>
      <c r="GF198" s="112"/>
      <c r="GG198" s="112"/>
      <c r="GH198" s="112"/>
      <c r="GI198" s="112"/>
      <c r="GJ198" s="112"/>
      <c r="GK198" s="112"/>
      <c r="GL198" s="112"/>
      <c r="GM198" s="112"/>
      <c r="GN198" s="112"/>
      <c r="GO198" s="112"/>
      <c r="GP198" s="112"/>
      <c r="GQ198" s="112"/>
      <c r="GR198" s="112"/>
      <c r="GS198" s="112"/>
      <c r="GT198" s="112"/>
      <c r="GU198" s="112"/>
      <c r="GV198" s="112"/>
      <c r="GW198" s="112"/>
      <c r="GX198" s="112"/>
      <c r="GY198" s="112"/>
      <c r="GZ198" s="112"/>
      <c r="HA198" s="112"/>
      <c r="HB198" s="112"/>
      <c r="HC198" s="112"/>
      <c r="HD198" s="112"/>
      <c r="HE198" s="112"/>
      <c r="HF198" s="112"/>
      <c r="HG198" s="112"/>
      <c r="HH198" s="112"/>
      <c r="HI198" s="112"/>
      <c r="HJ198" s="112"/>
      <c r="HK198" s="112"/>
      <c r="HL198" s="112"/>
      <c r="HM198" s="112"/>
      <c r="HN198" s="112"/>
      <c r="HO198" s="112"/>
      <c r="HP198" s="112"/>
      <c r="HQ198" s="112"/>
      <c r="HR198" s="112"/>
      <c r="HS198" s="112"/>
      <c r="HT198" s="112"/>
      <c r="HU198" s="112"/>
      <c r="HV198" s="112"/>
      <c r="HW198" s="112"/>
      <c r="HX198" s="112"/>
      <c r="HY198" s="112"/>
      <c r="HZ198" s="112"/>
      <c r="IA198" s="112"/>
      <c r="IB198" s="112"/>
      <c r="IC198" s="112"/>
      <c r="ID198" s="112"/>
      <c r="IE198" s="112"/>
      <c r="IF198" s="112"/>
      <c r="IG198" s="112"/>
      <c r="IH198" s="112"/>
      <c r="II198" s="112"/>
      <c r="IJ198" s="112"/>
      <c r="IK198" s="112"/>
      <c r="IL198" s="112"/>
      <c r="IM198" s="112"/>
      <c r="IN198" s="112"/>
      <c r="IO198" s="112"/>
      <c r="IP198" s="112"/>
      <c r="IQ198" s="112"/>
      <c r="IR198" s="112"/>
      <c r="IS198" s="112"/>
    </row>
    <row r="199" spans="1:253" ht="20.25">
      <c r="A199" s="140" t="s">
        <v>2005</v>
      </c>
      <c r="B199" s="315"/>
      <c r="C199" s="127">
        <v>0.01</v>
      </c>
      <c r="D199" s="122">
        <v>0.3</v>
      </c>
      <c r="E199" s="122">
        <v>-0.2</v>
      </c>
      <c r="F199" s="257">
        <v>106.24508</v>
      </c>
      <c r="G199" s="257">
        <v>115.8493</v>
      </c>
      <c r="H199" s="257">
        <v>104.01708000000001</v>
      </c>
      <c r="I199" s="257">
        <v>99.053250000000006</v>
      </c>
      <c r="J199" s="257">
        <v>94.004769999999994</v>
      </c>
      <c r="K199" s="257">
        <v>100.63941</v>
      </c>
      <c r="L199" s="257">
        <v>104.39784</v>
      </c>
      <c r="M199" s="257">
        <v>101.18625</v>
      </c>
      <c r="N199" s="257">
        <v>93.690619999999996</v>
      </c>
      <c r="O199" s="257">
        <v>106.85411999999999</v>
      </c>
      <c r="P199" s="257">
        <v>106.59202000000001</v>
      </c>
      <c r="Q199" s="257">
        <v>110.46550999999999</v>
      </c>
      <c r="R199" s="257">
        <v>126.39924000000001</v>
      </c>
      <c r="S199" s="117"/>
      <c r="T199" s="112"/>
      <c r="U199" s="7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  <c r="BI199" s="112"/>
      <c r="BJ199" s="112"/>
      <c r="BK199" s="112"/>
      <c r="BL199" s="112"/>
      <c r="BM199" s="112"/>
      <c r="BN199" s="112"/>
      <c r="BO199" s="112"/>
      <c r="BP199" s="112"/>
      <c r="BQ199" s="112"/>
      <c r="BR199" s="112"/>
      <c r="BS199" s="112"/>
      <c r="BT199" s="112"/>
      <c r="BU199" s="112"/>
      <c r="BV199" s="112"/>
      <c r="BW199" s="112"/>
      <c r="BX199" s="112"/>
      <c r="BY199" s="112"/>
      <c r="BZ199" s="112"/>
      <c r="CA199" s="112"/>
      <c r="CB199" s="112"/>
      <c r="CC199" s="112"/>
      <c r="CD199" s="112"/>
      <c r="CE199" s="112"/>
      <c r="CF199" s="112"/>
      <c r="CG199" s="112"/>
      <c r="CH199" s="112"/>
      <c r="CI199" s="112"/>
      <c r="CJ199" s="112"/>
      <c r="CK199" s="112"/>
      <c r="CL199" s="112"/>
      <c r="CM199" s="112"/>
      <c r="CN199" s="112"/>
      <c r="CO199" s="112"/>
      <c r="CP199" s="112"/>
      <c r="CQ199" s="112"/>
      <c r="CR199" s="112"/>
      <c r="CS199" s="112"/>
      <c r="CT199" s="112"/>
      <c r="CU199" s="112"/>
      <c r="CV199" s="112"/>
      <c r="CW199" s="112"/>
      <c r="CX199" s="112"/>
      <c r="CY199" s="112"/>
      <c r="CZ199" s="112"/>
      <c r="DA199" s="112"/>
      <c r="DB199" s="112"/>
      <c r="DC199" s="112"/>
      <c r="DD199" s="112"/>
      <c r="DE199" s="112"/>
      <c r="DF199" s="112"/>
      <c r="DG199" s="112"/>
      <c r="DH199" s="112"/>
      <c r="DI199" s="112"/>
      <c r="DJ199" s="112"/>
      <c r="DK199" s="112"/>
      <c r="DL199" s="112"/>
      <c r="DM199" s="112"/>
      <c r="DN199" s="112"/>
      <c r="DO199" s="112"/>
      <c r="DP199" s="112"/>
      <c r="DQ199" s="112"/>
      <c r="DR199" s="112"/>
      <c r="DS199" s="112"/>
      <c r="DT199" s="112"/>
      <c r="DU199" s="112"/>
      <c r="DV199" s="112"/>
      <c r="DW199" s="112"/>
      <c r="DX199" s="112"/>
      <c r="DY199" s="112"/>
      <c r="DZ199" s="112"/>
      <c r="EA199" s="112"/>
      <c r="EB199" s="112"/>
      <c r="EC199" s="112"/>
      <c r="ED199" s="112"/>
      <c r="EE199" s="112"/>
      <c r="EF199" s="112"/>
      <c r="EG199" s="112"/>
      <c r="EH199" s="112"/>
      <c r="EI199" s="112"/>
      <c r="EJ199" s="112"/>
      <c r="EK199" s="112"/>
      <c r="EL199" s="112"/>
      <c r="EM199" s="112"/>
      <c r="EN199" s="112"/>
      <c r="EO199" s="112"/>
      <c r="EP199" s="112"/>
      <c r="EQ199" s="112"/>
      <c r="ER199" s="112"/>
      <c r="ES199" s="112"/>
      <c r="ET199" s="112"/>
      <c r="EU199" s="112"/>
      <c r="EV199" s="112"/>
      <c r="EW199" s="112"/>
      <c r="EX199" s="112"/>
      <c r="EY199" s="112"/>
      <c r="EZ199" s="112"/>
      <c r="FA199" s="112"/>
      <c r="FB199" s="112"/>
      <c r="FC199" s="112"/>
      <c r="FD199" s="112"/>
      <c r="FE199" s="112"/>
      <c r="FF199" s="112"/>
      <c r="FG199" s="112"/>
      <c r="FH199" s="112"/>
      <c r="FI199" s="112"/>
      <c r="FJ199" s="112"/>
      <c r="FK199" s="112"/>
      <c r="FL199" s="112"/>
      <c r="FM199" s="112"/>
      <c r="FN199" s="112"/>
      <c r="FO199" s="112"/>
      <c r="FP199" s="112"/>
      <c r="FQ199" s="112"/>
      <c r="FR199" s="112"/>
      <c r="FS199" s="112"/>
      <c r="FT199" s="112"/>
      <c r="FU199" s="112"/>
      <c r="FV199" s="112"/>
      <c r="FW199" s="112"/>
      <c r="FX199" s="112"/>
      <c r="FY199" s="112"/>
      <c r="FZ199" s="112"/>
      <c r="GA199" s="112"/>
      <c r="GB199" s="112"/>
      <c r="GC199" s="112"/>
      <c r="GD199" s="112"/>
      <c r="GE199" s="112"/>
      <c r="GF199" s="112"/>
      <c r="GG199" s="112"/>
      <c r="GH199" s="112"/>
      <c r="GI199" s="112"/>
      <c r="GJ199" s="112"/>
      <c r="GK199" s="112"/>
      <c r="GL199" s="112"/>
      <c r="GM199" s="112"/>
      <c r="GN199" s="112"/>
      <c r="GO199" s="112"/>
      <c r="GP199" s="112"/>
      <c r="GQ199" s="112"/>
      <c r="GR199" s="112"/>
      <c r="GS199" s="112"/>
      <c r="GT199" s="112"/>
      <c r="GU199" s="112"/>
      <c r="GV199" s="112"/>
      <c r="GW199" s="112"/>
      <c r="GX199" s="112"/>
      <c r="GY199" s="112"/>
      <c r="GZ199" s="112"/>
      <c r="HA199" s="112"/>
      <c r="HB199" s="112"/>
      <c r="HC199" s="112"/>
      <c r="HD199" s="112"/>
      <c r="HE199" s="112"/>
      <c r="HF199" s="112"/>
      <c r="HG199" s="112"/>
      <c r="HH199" s="112"/>
      <c r="HI199" s="112"/>
      <c r="HJ199" s="112"/>
      <c r="HK199" s="112"/>
      <c r="HL199" s="112"/>
      <c r="HM199" s="112"/>
      <c r="HN199" s="112"/>
      <c r="HO199" s="112"/>
      <c r="HP199" s="112"/>
      <c r="HQ199" s="112"/>
      <c r="HR199" s="112"/>
      <c r="HS199" s="112"/>
      <c r="HT199" s="112"/>
      <c r="HU199" s="112"/>
      <c r="HV199" s="112"/>
      <c r="HW199" s="112"/>
      <c r="HX199" s="112"/>
      <c r="HY199" s="112"/>
      <c r="HZ199" s="112"/>
      <c r="IA199" s="112"/>
      <c r="IB199" s="112"/>
      <c r="IC199" s="112"/>
      <c r="ID199" s="112"/>
      <c r="IE199" s="112"/>
      <c r="IF199" s="112"/>
      <c r="IG199" s="112"/>
      <c r="IH199" s="112"/>
      <c r="II199" s="112"/>
      <c r="IJ199" s="112"/>
      <c r="IK199" s="112"/>
      <c r="IL199" s="112"/>
      <c r="IM199" s="112"/>
      <c r="IN199" s="112"/>
      <c r="IO199" s="112"/>
      <c r="IP199" s="112"/>
      <c r="IQ199" s="112"/>
      <c r="IR199" s="112"/>
      <c r="IS199" s="112"/>
    </row>
    <row r="200" spans="1:253" ht="20.25">
      <c r="A200" s="140"/>
      <c r="B200" s="315"/>
      <c r="C200" s="127"/>
      <c r="D200" s="122"/>
      <c r="E200" s="122"/>
      <c r="F200" s="257"/>
      <c r="G200" s="257"/>
      <c r="H200" s="257"/>
      <c r="I200" s="257"/>
      <c r="J200" s="257"/>
      <c r="K200" s="257"/>
      <c r="L200" s="257"/>
      <c r="M200" s="257"/>
      <c r="N200" s="257"/>
      <c r="O200" s="257"/>
      <c r="P200" s="257"/>
      <c r="Q200" s="257"/>
      <c r="R200" s="257"/>
      <c r="S200" s="117"/>
      <c r="T200" s="112"/>
      <c r="U200" s="7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/>
      <c r="BN200" s="112"/>
      <c r="BO200" s="112"/>
      <c r="BP200" s="112"/>
      <c r="BQ200" s="112"/>
      <c r="BR200" s="112"/>
      <c r="BS200" s="112"/>
      <c r="BT200" s="112"/>
      <c r="BU200" s="112"/>
      <c r="BV200" s="112"/>
      <c r="BW200" s="112"/>
      <c r="BX200" s="112"/>
      <c r="BY200" s="112"/>
      <c r="BZ200" s="112"/>
      <c r="CA200" s="112"/>
      <c r="CB200" s="112"/>
      <c r="CC200" s="112"/>
      <c r="CD200" s="112"/>
      <c r="CE200" s="112"/>
      <c r="CF200" s="112"/>
      <c r="CG200" s="112"/>
      <c r="CH200" s="112"/>
      <c r="CI200" s="112"/>
      <c r="CJ200" s="112"/>
      <c r="CK200" s="112"/>
      <c r="CL200" s="112"/>
      <c r="CM200" s="112"/>
      <c r="CN200" s="112"/>
      <c r="CO200" s="112"/>
      <c r="CP200" s="112"/>
      <c r="CQ200" s="112"/>
      <c r="CR200" s="112"/>
      <c r="CS200" s="112"/>
      <c r="CT200" s="112"/>
      <c r="CU200" s="112"/>
      <c r="CV200" s="112"/>
      <c r="CW200" s="112"/>
      <c r="CX200" s="112"/>
      <c r="CY200" s="112"/>
      <c r="CZ200" s="112"/>
      <c r="DA200" s="112"/>
      <c r="DB200" s="112"/>
      <c r="DC200" s="112"/>
      <c r="DD200" s="112"/>
      <c r="DE200" s="112"/>
      <c r="DF200" s="112"/>
      <c r="DG200" s="112"/>
      <c r="DH200" s="112"/>
      <c r="DI200" s="112"/>
      <c r="DJ200" s="112"/>
      <c r="DK200" s="112"/>
      <c r="DL200" s="112"/>
      <c r="DM200" s="112"/>
      <c r="DN200" s="112"/>
      <c r="DO200" s="112"/>
      <c r="DP200" s="112"/>
      <c r="DQ200" s="112"/>
      <c r="DR200" s="112"/>
      <c r="DS200" s="112"/>
      <c r="DT200" s="112"/>
      <c r="DU200" s="112"/>
      <c r="DV200" s="112"/>
      <c r="DW200" s="112"/>
      <c r="DX200" s="112"/>
      <c r="DY200" s="112"/>
      <c r="DZ200" s="112"/>
      <c r="EA200" s="112"/>
      <c r="EB200" s="112"/>
      <c r="EC200" s="112"/>
      <c r="ED200" s="112"/>
      <c r="EE200" s="112"/>
      <c r="EF200" s="112"/>
      <c r="EG200" s="112"/>
      <c r="EH200" s="112"/>
      <c r="EI200" s="112"/>
      <c r="EJ200" s="112"/>
      <c r="EK200" s="112"/>
      <c r="EL200" s="112"/>
      <c r="EM200" s="112"/>
      <c r="EN200" s="112"/>
      <c r="EO200" s="112"/>
      <c r="EP200" s="112"/>
      <c r="EQ200" s="112"/>
      <c r="ER200" s="112"/>
      <c r="ES200" s="112"/>
      <c r="ET200" s="112"/>
      <c r="EU200" s="112"/>
      <c r="EV200" s="112"/>
      <c r="EW200" s="112"/>
      <c r="EX200" s="112"/>
      <c r="EY200" s="112"/>
      <c r="EZ200" s="112"/>
      <c r="FA200" s="112"/>
      <c r="FB200" s="112"/>
      <c r="FC200" s="112"/>
      <c r="FD200" s="112"/>
      <c r="FE200" s="112"/>
      <c r="FF200" s="112"/>
      <c r="FG200" s="112"/>
      <c r="FH200" s="112"/>
      <c r="FI200" s="112"/>
      <c r="FJ200" s="112"/>
      <c r="FK200" s="112"/>
      <c r="FL200" s="112"/>
      <c r="FM200" s="112"/>
      <c r="FN200" s="112"/>
      <c r="FO200" s="112"/>
      <c r="FP200" s="112"/>
      <c r="FQ200" s="112"/>
      <c r="FR200" s="112"/>
      <c r="FS200" s="112"/>
      <c r="FT200" s="112"/>
      <c r="FU200" s="112"/>
      <c r="FV200" s="112"/>
      <c r="FW200" s="112"/>
      <c r="FX200" s="112"/>
      <c r="FY200" s="112"/>
      <c r="FZ200" s="112"/>
      <c r="GA200" s="112"/>
      <c r="GB200" s="112"/>
      <c r="GC200" s="112"/>
      <c r="GD200" s="112"/>
      <c r="GE200" s="112"/>
      <c r="GF200" s="112"/>
      <c r="GG200" s="112"/>
      <c r="GH200" s="112"/>
      <c r="GI200" s="112"/>
      <c r="GJ200" s="112"/>
      <c r="GK200" s="112"/>
      <c r="GL200" s="112"/>
      <c r="GM200" s="112"/>
      <c r="GN200" s="112"/>
      <c r="GO200" s="112"/>
      <c r="GP200" s="112"/>
      <c r="GQ200" s="112"/>
      <c r="GR200" s="112"/>
      <c r="GS200" s="112"/>
      <c r="GT200" s="112"/>
      <c r="GU200" s="112"/>
      <c r="GV200" s="112"/>
      <c r="GW200" s="112"/>
      <c r="GX200" s="112"/>
      <c r="GY200" s="112"/>
      <c r="GZ200" s="112"/>
      <c r="HA200" s="112"/>
      <c r="HB200" s="112"/>
      <c r="HC200" s="112"/>
      <c r="HD200" s="112"/>
      <c r="HE200" s="112"/>
      <c r="HF200" s="112"/>
      <c r="HG200" s="112"/>
      <c r="HH200" s="112"/>
      <c r="HI200" s="112"/>
      <c r="HJ200" s="112"/>
      <c r="HK200" s="112"/>
      <c r="HL200" s="112"/>
      <c r="HM200" s="112"/>
      <c r="HN200" s="112"/>
      <c r="HO200" s="112"/>
      <c r="HP200" s="112"/>
      <c r="HQ200" s="112"/>
      <c r="HR200" s="112"/>
      <c r="HS200" s="112"/>
      <c r="HT200" s="112"/>
      <c r="HU200" s="112"/>
      <c r="HV200" s="112"/>
      <c r="HW200" s="112"/>
      <c r="HX200" s="112"/>
      <c r="HY200" s="112"/>
      <c r="HZ200" s="112"/>
      <c r="IA200" s="112"/>
      <c r="IB200" s="112"/>
      <c r="IC200" s="112"/>
      <c r="ID200" s="112"/>
      <c r="IE200" s="112"/>
      <c r="IF200" s="112"/>
      <c r="IG200" s="112"/>
      <c r="IH200" s="112"/>
      <c r="II200" s="112"/>
      <c r="IJ200" s="112"/>
      <c r="IK200" s="112"/>
      <c r="IL200" s="112"/>
      <c r="IM200" s="112"/>
      <c r="IN200" s="112"/>
      <c r="IO200" s="112"/>
      <c r="IP200" s="112"/>
      <c r="IQ200" s="112"/>
      <c r="IR200" s="112"/>
      <c r="IS200" s="112"/>
    </row>
    <row r="201" spans="1:253" ht="20.25">
      <c r="A201" s="140" t="s">
        <v>2006</v>
      </c>
      <c r="B201" s="315"/>
      <c r="C201" s="122">
        <v>-0.54</v>
      </c>
      <c r="D201" s="122">
        <v>-0.5</v>
      </c>
      <c r="E201" s="122">
        <v>-0.3</v>
      </c>
      <c r="F201" s="257">
        <v>105.76685000000001</v>
      </c>
      <c r="G201" s="257">
        <v>116.12151</v>
      </c>
      <c r="H201" s="257">
        <v>103.36475</v>
      </c>
      <c r="I201" s="257">
        <v>90.777799999999999</v>
      </c>
      <c r="J201" s="257">
        <v>94.004769999999994</v>
      </c>
      <c r="K201" s="257">
        <v>99.99709</v>
      </c>
      <c r="L201" s="257">
        <v>104.39784</v>
      </c>
      <c r="M201" s="257">
        <v>100.78585</v>
      </c>
      <c r="N201" s="257">
        <v>93.683490000000006</v>
      </c>
      <c r="O201" s="257">
        <v>106.36843</v>
      </c>
      <c r="P201" s="257">
        <v>106.59202000000001</v>
      </c>
      <c r="Q201" s="257">
        <v>110.39155</v>
      </c>
      <c r="R201" s="257">
        <v>125.98464</v>
      </c>
      <c r="S201" s="117"/>
      <c r="T201" s="112"/>
      <c r="U201" s="7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  <c r="BI201" s="112"/>
      <c r="BJ201" s="112"/>
      <c r="BK201" s="112"/>
      <c r="BL201" s="112"/>
      <c r="BM201" s="112"/>
      <c r="BN201" s="112"/>
      <c r="BO201" s="112"/>
      <c r="BP201" s="112"/>
      <c r="BQ201" s="112"/>
      <c r="BR201" s="112"/>
      <c r="BS201" s="112"/>
      <c r="BT201" s="112"/>
      <c r="BU201" s="112"/>
      <c r="BV201" s="112"/>
      <c r="BW201" s="112"/>
      <c r="BX201" s="112"/>
      <c r="BY201" s="112"/>
      <c r="BZ201" s="112"/>
      <c r="CA201" s="112"/>
      <c r="CB201" s="112"/>
      <c r="CC201" s="112"/>
      <c r="CD201" s="112"/>
      <c r="CE201" s="112"/>
      <c r="CF201" s="112"/>
      <c r="CG201" s="112"/>
      <c r="CH201" s="112"/>
      <c r="CI201" s="112"/>
      <c r="CJ201" s="112"/>
      <c r="CK201" s="112"/>
      <c r="CL201" s="112"/>
      <c r="CM201" s="112"/>
      <c r="CN201" s="112"/>
      <c r="CO201" s="112"/>
      <c r="CP201" s="112"/>
      <c r="CQ201" s="112"/>
      <c r="CR201" s="112"/>
      <c r="CS201" s="112"/>
      <c r="CT201" s="112"/>
      <c r="CU201" s="112"/>
      <c r="CV201" s="112"/>
      <c r="CW201" s="112"/>
      <c r="CX201" s="112"/>
      <c r="CY201" s="112"/>
      <c r="CZ201" s="112"/>
      <c r="DA201" s="112"/>
      <c r="DB201" s="112"/>
      <c r="DC201" s="112"/>
      <c r="DD201" s="112"/>
      <c r="DE201" s="112"/>
      <c r="DF201" s="112"/>
      <c r="DG201" s="112"/>
      <c r="DH201" s="112"/>
      <c r="DI201" s="112"/>
      <c r="DJ201" s="112"/>
      <c r="DK201" s="112"/>
      <c r="DL201" s="112"/>
      <c r="DM201" s="112"/>
      <c r="DN201" s="112"/>
      <c r="DO201" s="112"/>
      <c r="DP201" s="112"/>
      <c r="DQ201" s="112"/>
      <c r="DR201" s="112"/>
      <c r="DS201" s="112"/>
      <c r="DT201" s="112"/>
      <c r="DU201" s="112"/>
      <c r="DV201" s="112"/>
      <c r="DW201" s="112"/>
      <c r="DX201" s="112"/>
      <c r="DY201" s="112"/>
      <c r="DZ201" s="112"/>
      <c r="EA201" s="112"/>
      <c r="EB201" s="112"/>
      <c r="EC201" s="112"/>
      <c r="ED201" s="112"/>
      <c r="EE201" s="112"/>
      <c r="EF201" s="112"/>
      <c r="EG201" s="112"/>
      <c r="EH201" s="112"/>
      <c r="EI201" s="112"/>
      <c r="EJ201" s="112"/>
      <c r="EK201" s="112"/>
      <c r="EL201" s="112"/>
      <c r="EM201" s="112"/>
      <c r="EN201" s="112"/>
      <c r="EO201" s="112"/>
      <c r="EP201" s="112"/>
      <c r="EQ201" s="112"/>
      <c r="ER201" s="112"/>
      <c r="ES201" s="112"/>
      <c r="ET201" s="112"/>
      <c r="EU201" s="112"/>
      <c r="EV201" s="112"/>
      <c r="EW201" s="112"/>
      <c r="EX201" s="112"/>
      <c r="EY201" s="112"/>
      <c r="EZ201" s="112"/>
      <c r="FA201" s="112"/>
      <c r="FB201" s="112"/>
      <c r="FC201" s="112"/>
      <c r="FD201" s="112"/>
      <c r="FE201" s="112"/>
      <c r="FF201" s="112"/>
      <c r="FG201" s="112"/>
      <c r="FH201" s="112"/>
      <c r="FI201" s="112"/>
      <c r="FJ201" s="112"/>
      <c r="FK201" s="112"/>
      <c r="FL201" s="112"/>
      <c r="FM201" s="112"/>
      <c r="FN201" s="112"/>
      <c r="FO201" s="112"/>
      <c r="FP201" s="112"/>
      <c r="FQ201" s="112"/>
      <c r="FR201" s="112"/>
      <c r="FS201" s="112"/>
      <c r="FT201" s="112"/>
      <c r="FU201" s="112"/>
      <c r="FV201" s="112"/>
      <c r="FW201" s="112"/>
      <c r="FX201" s="112"/>
      <c r="FY201" s="112"/>
      <c r="FZ201" s="112"/>
      <c r="GA201" s="112"/>
      <c r="GB201" s="112"/>
      <c r="GC201" s="112"/>
      <c r="GD201" s="112"/>
      <c r="GE201" s="112"/>
      <c r="GF201" s="112"/>
      <c r="GG201" s="112"/>
      <c r="GH201" s="112"/>
      <c r="GI201" s="112"/>
      <c r="GJ201" s="112"/>
      <c r="GK201" s="112"/>
      <c r="GL201" s="112"/>
      <c r="GM201" s="112"/>
      <c r="GN201" s="112"/>
      <c r="GO201" s="112"/>
      <c r="GP201" s="112"/>
      <c r="GQ201" s="112"/>
      <c r="GR201" s="112"/>
      <c r="GS201" s="112"/>
      <c r="GT201" s="112"/>
      <c r="GU201" s="112"/>
      <c r="GV201" s="112"/>
      <c r="GW201" s="112"/>
      <c r="GX201" s="112"/>
      <c r="GY201" s="112"/>
      <c r="GZ201" s="112"/>
      <c r="HA201" s="112"/>
      <c r="HB201" s="112"/>
      <c r="HC201" s="112"/>
      <c r="HD201" s="112"/>
      <c r="HE201" s="112"/>
      <c r="HF201" s="112"/>
      <c r="HG201" s="112"/>
      <c r="HH201" s="112"/>
      <c r="HI201" s="112"/>
      <c r="HJ201" s="112"/>
      <c r="HK201" s="112"/>
      <c r="HL201" s="112"/>
      <c r="HM201" s="112"/>
      <c r="HN201" s="112"/>
      <c r="HO201" s="112"/>
      <c r="HP201" s="112"/>
      <c r="HQ201" s="112"/>
      <c r="HR201" s="112"/>
      <c r="HS201" s="112"/>
      <c r="HT201" s="112"/>
      <c r="HU201" s="112"/>
      <c r="HV201" s="112"/>
      <c r="HW201" s="112"/>
      <c r="HX201" s="112"/>
      <c r="HY201" s="112"/>
      <c r="HZ201" s="112"/>
      <c r="IA201" s="112"/>
      <c r="IB201" s="112"/>
      <c r="IC201" s="112"/>
      <c r="ID201" s="112"/>
      <c r="IE201" s="112"/>
      <c r="IF201" s="112"/>
      <c r="IG201" s="112"/>
      <c r="IH201" s="112"/>
      <c r="II201" s="112"/>
      <c r="IJ201" s="112"/>
      <c r="IK201" s="112"/>
      <c r="IL201" s="112"/>
      <c r="IM201" s="112"/>
      <c r="IN201" s="112"/>
      <c r="IO201" s="112"/>
      <c r="IP201" s="112"/>
      <c r="IQ201" s="112"/>
      <c r="IR201" s="112"/>
      <c r="IS201" s="112"/>
    </row>
    <row r="202" spans="1:253" ht="20.25">
      <c r="A202" s="140"/>
      <c r="B202" s="141"/>
      <c r="C202" s="122" t="s">
        <v>4</v>
      </c>
      <c r="D202" s="122" t="s">
        <v>4</v>
      </c>
      <c r="E202" s="122" t="s">
        <v>4</v>
      </c>
      <c r="F202" s="257"/>
      <c r="G202" s="137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17"/>
      <c r="T202" s="112"/>
      <c r="U202" s="7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  <c r="BI202" s="112"/>
      <c r="BJ202" s="112"/>
      <c r="BK202" s="112"/>
      <c r="BL202" s="112"/>
      <c r="BM202" s="112"/>
      <c r="BN202" s="112"/>
      <c r="BO202" s="112"/>
      <c r="BP202" s="112"/>
      <c r="BQ202" s="112"/>
      <c r="BR202" s="112"/>
      <c r="BS202" s="112"/>
      <c r="BT202" s="112"/>
      <c r="BU202" s="112"/>
      <c r="BV202" s="112"/>
      <c r="BW202" s="112"/>
      <c r="BX202" s="112"/>
      <c r="BY202" s="112"/>
      <c r="BZ202" s="112"/>
      <c r="CA202" s="112"/>
      <c r="CB202" s="112"/>
      <c r="CC202" s="112"/>
      <c r="CD202" s="112"/>
      <c r="CE202" s="112"/>
      <c r="CF202" s="112"/>
      <c r="CG202" s="112"/>
      <c r="CH202" s="112"/>
      <c r="CI202" s="112"/>
      <c r="CJ202" s="112"/>
      <c r="CK202" s="112"/>
      <c r="CL202" s="112"/>
      <c r="CM202" s="112"/>
      <c r="CN202" s="112"/>
      <c r="CO202" s="112"/>
      <c r="CP202" s="112"/>
      <c r="CQ202" s="112"/>
      <c r="CR202" s="112"/>
      <c r="CS202" s="112"/>
      <c r="CT202" s="112"/>
      <c r="CU202" s="112"/>
      <c r="CV202" s="112"/>
      <c r="CW202" s="112"/>
      <c r="CX202" s="112"/>
      <c r="CY202" s="112"/>
      <c r="CZ202" s="112"/>
      <c r="DA202" s="112"/>
      <c r="DB202" s="112"/>
      <c r="DC202" s="112"/>
      <c r="DD202" s="112"/>
      <c r="DE202" s="112"/>
      <c r="DF202" s="112"/>
      <c r="DG202" s="112"/>
      <c r="DH202" s="112"/>
      <c r="DI202" s="112"/>
      <c r="DJ202" s="112"/>
      <c r="DK202" s="112"/>
      <c r="DL202" s="112"/>
      <c r="DM202" s="112"/>
      <c r="DN202" s="112"/>
      <c r="DO202" s="112"/>
      <c r="DP202" s="112"/>
      <c r="DQ202" s="112"/>
      <c r="DR202" s="112"/>
      <c r="DS202" s="112"/>
      <c r="DT202" s="112"/>
      <c r="DU202" s="112"/>
      <c r="DV202" s="112"/>
      <c r="DW202" s="112"/>
      <c r="DX202" s="112"/>
      <c r="DY202" s="112"/>
      <c r="DZ202" s="112"/>
      <c r="EA202" s="112"/>
      <c r="EB202" s="112"/>
      <c r="EC202" s="112"/>
      <c r="ED202" s="112"/>
      <c r="EE202" s="112"/>
      <c r="EF202" s="112"/>
      <c r="EG202" s="112"/>
      <c r="EH202" s="112"/>
      <c r="EI202" s="112"/>
      <c r="EJ202" s="112"/>
      <c r="EK202" s="112"/>
      <c r="EL202" s="112"/>
      <c r="EM202" s="112"/>
      <c r="EN202" s="112"/>
      <c r="EO202" s="112"/>
      <c r="EP202" s="112"/>
      <c r="EQ202" s="112"/>
      <c r="ER202" s="112"/>
      <c r="ES202" s="112"/>
      <c r="ET202" s="112"/>
      <c r="EU202" s="112"/>
      <c r="EV202" s="112"/>
      <c r="EW202" s="112"/>
      <c r="EX202" s="112"/>
      <c r="EY202" s="112"/>
      <c r="EZ202" s="112"/>
      <c r="FA202" s="112"/>
      <c r="FB202" s="112"/>
      <c r="FC202" s="112"/>
      <c r="FD202" s="112"/>
      <c r="FE202" s="112"/>
      <c r="FF202" s="112"/>
      <c r="FG202" s="112"/>
      <c r="FH202" s="112"/>
      <c r="FI202" s="112"/>
      <c r="FJ202" s="112"/>
      <c r="FK202" s="112"/>
      <c r="FL202" s="112"/>
      <c r="FM202" s="112"/>
      <c r="FN202" s="112"/>
      <c r="FO202" s="112"/>
      <c r="FP202" s="112"/>
      <c r="FQ202" s="112"/>
      <c r="FR202" s="112"/>
      <c r="FS202" s="112"/>
      <c r="FT202" s="112"/>
      <c r="FU202" s="112"/>
      <c r="FV202" s="112"/>
      <c r="FW202" s="112"/>
      <c r="FX202" s="112"/>
      <c r="FY202" s="112"/>
      <c r="FZ202" s="112"/>
      <c r="GA202" s="112"/>
      <c r="GB202" s="112"/>
      <c r="GC202" s="112"/>
      <c r="GD202" s="112"/>
      <c r="GE202" s="112"/>
      <c r="GF202" s="112"/>
      <c r="GG202" s="112"/>
      <c r="GH202" s="112"/>
      <c r="GI202" s="112"/>
      <c r="GJ202" s="112"/>
      <c r="GK202" s="112"/>
      <c r="GL202" s="112"/>
      <c r="GM202" s="112"/>
      <c r="GN202" s="112"/>
      <c r="GO202" s="112"/>
      <c r="GP202" s="112"/>
      <c r="GQ202" s="112"/>
      <c r="GR202" s="112"/>
      <c r="GS202" s="112"/>
      <c r="GT202" s="112"/>
      <c r="GU202" s="112"/>
      <c r="GV202" s="112"/>
      <c r="GW202" s="112"/>
      <c r="GX202" s="112"/>
      <c r="GY202" s="112"/>
      <c r="GZ202" s="112"/>
      <c r="HA202" s="112"/>
      <c r="HB202" s="112"/>
      <c r="HC202" s="112"/>
      <c r="HD202" s="112"/>
      <c r="HE202" s="112"/>
      <c r="HF202" s="112"/>
      <c r="HG202" s="112"/>
      <c r="HH202" s="112"/>
      <c r="HI202" s="112"/>
      <c r="HJ202" s="112"/>
      <c r="HK202" s="112"/>
      <c r="HL202" s="112"/>
      <c r="HM202" s="112"/>
      <c r="HN202" s="112"/>
      <c r="HO202" s="112"/>
      <c r="HP202" s="112"/>
      <c r="HQ202" s="112"/>
      <c r="HR202" s="112"/>
      <c r="HS202" s="112"/>
      <c r="HT202" s="112"/>
      <c r="HU202" s="112"/>
      <c r="HV202" s="112"/>
      <c r="HW202" s="112"/>
      <c r="HX202" s="112"/>
      <c r="HY202" s="112"/>
      <c r="HZ202" s="112"/>
      <c r="IA202" s="112"/>
      <c r="IB202" s="112"/>
      <c r="IC202" s="112"/>
      <c r="ID202" s="112"/>
      <c r="IE202" s="112"/>
      <c r="IF202" s="112"/>
      <c r="IG202" s="112"/>
      <c r="IH202" s="112"/>
      <c r="II202" s="112"/>
      <c r="IJ202" s="112"/>
      <c r="IK202" s="112"/>
      <c r="IL202" s="112"/>
      <c r="IM202" s="112"/>
      <c r="IN202" s="112"/>
      <c r="IO202" s="112"/>
      <c r="IP202" s="112"/>
      <c r="IQ202" s="112"/>
      <c r="IR202" s="112"/>
      <c r="IS202" s="112"/>
    </row>
    <row r="203" spans="1:253" ht="20.25">
      <c r="A203" s="140" t="s">
        <v>2007</v>
      </c>
      <c r="B203" s="141"/>
      <c r="C203" s="122">
        <v>-0.09</v>
      </c>
      <c r="D203" s="122">
        <v>0.3</v>
      </c>
      <c r="E203" s="122">
        <v>-0.3</v>
      </c>
      <c r="F203" s="257">
        <v>106.09772</v>
      </c>
      <c r="G203" s="137">
        <v>115.79649000000001</v>
      </c>
      <c r="H203" s="134">
        <v>103.84778</v>
      </c>
      <c r="I203" s="134">
        <v>98.782679999999999</v>
      </c>
      <c r="J203" s="134">
        <v>94.061030000000002</v>
      </c>
      <c r="K203" s="134">
        <v>100.27748</v>
      </c>
      <c r="L203" s="134">
        <v>104.6885</v>
      </c>
      <c r="M203" s="134">
        <v>101.00416</v>
      </c>
      <c r="N203" s="134">
        <v>93.640420000000006</v>
      </c>
      <c r="O203" s="134">
        <v>105.82442</v>
      </c>
      <c r="P203" s="134">
        <v>106.59202000000001</v>
      </c>
      <c r="Q203" s="134">
        <v>110.67547</v>
      </c>
      <c r="R203" s="134">
        <v>126.06395000000001</v>
      </c>
      <c r="S203" s="117"/>
      <c r="T203" s="112"/>
      <c r="U203" s="7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  <c r="BI203" s="112"/>
      <c r="BJ203" s="112"/>
      <c r="BK203" s="112"/>
      <c r="BL203" s="112"/>
      <c r="BM203" s="112"/>
      <c r="BN203" s="112"/>
      <c r="BO203" s="112"/>
      <c r="BP203" s="112"/>
      <c r="BQ203" s="112"/>
      <c r="BR203" s="112"/>
      <c r="BS203" s="112"/>
      <c r="BT203" s="112"/>
      <c r="BU203" s="112"/>
      <c r="BV203" s="112"/>
      <c r="BW203" s="112"/>
      <c r="BX203" s="112"/>
      <c r="BY203" s="112"/>
      <c r="BZ203" s="112"/>
      <c r="CA203" s="112"/>
      <c r="CB203" s="112"/>
      <c r="CC203" s="112"/>
      <c r="CD203" s="112"/>
      <c r="CE203" s="112"/>
      <c r="CF203" s="112"/>
      <c r="CG203" s="112"/>
      <c r="CH203" s="112"/>
      <c r="CI203" s="112"/>
      <c r="CJ203" s="112"/>
      <c r="CK203" s="112"/>
      <c r="CL203" s="112"/>
      <c r="CM203" s="112"/>
      <c r="CN203" s="112"/>
      <c r="CO203" s="112"/>
      <c r="CP203" s="112"/>
      <c r="CQ203" s="112"/>
      <c r="CR203" s="112"/>
      <c r="CS203" s="112"/>
      <c r="CT203" s="112"/>
      <c r="CU203" s="112"/>
      <c r="CV203" s="112"/>
      <c r="CW203" s="112"/>
      <c r="CX203" s="112"/>
      <c r="CY203" s="112"/>
      <c r="CZ203" s="112"/>
      <c r="DA203" s="112"/>
      <c r="DB203" s="112"/>
      <c r="DC203" s="112"/>
      <c r="DD203" s="112"/>
      <c r="DE203" s="112"/>
      <c r="DF203" s="112"/>
      <c r="DG203" s="112"/>
      <c r="DH203" s="112"/>
      <c r="DI203" s="112"/>
      <c r="DJ203" s="112"/>
      <c r="DK203" s="112"/>
      <c r="DL203" s="112"/>
      <c r="DM203" s="112"/>
      <c r="DN203" s="112"/>
      <c r="DO203" s="112"/>
      <c r="DP203" s="112"/>
      <c r="DQ203" s="112"/>
      <c r="DR203" s="112"/>
      <c r="DS203" s="112"/>
      <c r="DT203" s="112"/>
      <c r="DU203" s="112"/>
      <c r="DV203" s="112"/>
      <c r="DW203" s="112"/>
      <c r="DX203" s="112"/>
      <c r="DY203" s="112"/>
      <c r="DZ203" s="112"/>
      <c r="EA203" s="112"/>
      <c r="EB203" s="112"/>
      <c r="EC203" s="112"/>
      <c r="ED203" s="112"/>
      <c r="EE203" s="112"/>
      <c r="EF203" s="112"/>
      <c r="EG203" s="112"/>
      <c r="EH203" s="112"/>
      <c r="EI203" s="112"/>
      <c r="EJ203" s="112"/>
      <c r="EK203" s="112"/>
      <c r="EL203" s="112"/>
      <c r="EM203" s="112"/>
      <c r="EN203" s="112"/>
      <c r="EO203" s="112"/>
      <c r="EP203" s="112"/>
      <c r="EQ203" s="112"/>
      <c r="ER203" s="112"/>
      <c r="ES203" s="112"/>
      <c r="ET203" s="112"/>
      <c r="EU203" s="112"/>
      <c r="EV203" s="112"/>
      <c r="EW203" s="112"/>
      <c r="EX203" s="112"/>
      <c r="EY203" s="112"/>
      <c r="EZ203" s="112"/>
      <c r="FA203" s="112"/>
      <c r="FB203" s="112"/>
      <c r="FC203" s="112"/>
      <c r="FD203" s="112"/>
      <c r="FE203" s="112"/>
      <c r="FF203" s="112"/>
      <c r="FG203" s="112"/>
      <c r="FH203" s="112"/>
      <c r="FI203" s="112"/>
      <c r="FJ203" s="112"/>
      <c r="FK203" s="112"/>
      <c r="FL203" s="112"/>
      <c r="FM203" s="112"/>
      <c r="FN203" s="112"/>
      <c r="FO203" s="112"/>
      <c r="FP203" s="112"/>
      <c r="FQ203" s="112"/>
      <c r="FR203" s="112"/>
      <c r="FS203" s="112"/>
      <c r="FT203" s="112"/>
      <c r="FU203" s="112"/>
      <c r="FV203" s="112"/>
      <c r="FW203" s="112"/>
      <c r="FX203" s="112"/>
      <c r="FY203" s="112"/>
      <c r="FZ203" s="112"/>
      <c r="GA203" s="112"/>
      <c r="GB203" s="112"/>
      <c r="GC203" s="112"/>
      <c r="GD203" s="112"/>
      <c r="GE203" s="112"/>
      <c r="GF203" s="112"/>
      <c r="GG203" s="112"/>
      <c r="GH203" s="112"/>
      <c r="GI203" s="112"/>
      <c r="GJ203" s="112"/>
      <c r="GK203" s="112"/>
      <c r="GL203" s="112"/>
      <c r="GM203" s="112"/>
      <c r="GN203" s="112"/>
      <c r="GO203" s="112"/>
      <c r="GP203" s="112"/>
      <c r="GQ203" s="112"/>
      <c r="GR203" s="112"/>
      <c r="GS203" s="112"/>
      <c r="GT203" s="112"/>
      <c r="GU203" s="112"/>
      <c r="GV203" s="112"/>
      <c r="GW203" s="112"/>
      <c r="GX203" s="112"/>
      <c r="GY203" s="112"/>
      <c r="GZ203" s="112"/>
      <c r="HA203" s="112"/>
      <c r="HB203" s="112"/>
      <c r="HC203" s="112"/>
      <c r="HD203" s="112"/>
      <c r="HE203" s="112"/>
      <c r="HF203" s="112"/>
      <c r="HG203" s="112"/>
      <c r="HH203" s="112"/>
      <c r="HI203" s="112"/>
      <c r="HJ203" s="112"/>
      <c r="HK203" s="112"/>
      <c r="HL203" s="112"/>
      <c r="HM203" s="112"/>
      <c r="HN203" s="112"/>
      <c r="HO203" s="112"/>
      <c r="HP203" s="112"/>
      <c r="HQ203" s="112"/>
      <c r="HR203" s="112"/>
      <c r="HS203" s="112"/>
      <c r="HT203" s="112"/>
      <c r="HU203" s="112"/>
      <c r="HV203" s="112"/>
      <c r="HW203" s="112"/>
      <c r="HX203" s="112"/>
      <c r="HY203" s="112"/>
      <c r="HZ203" s="112"/>
      <c r="IA203" s="112"/>
      <c r="IB203" s="112"/>
      <c r="IC203" s="112"/>
      <c r="ID203" s="112"/>
      <c r="IE203" s="112"/>
      <c r="IF203" s="112"/>
      <c r="IG203" s="112"/>
      <c r="IH203" s="112"/>
      <c r="II203" s="112"/>
      <c r="IJ203" s="112"/>
      <c r="IK203" s="112"/>
      <c r="IL203" s="112"/>
      <c r="IM203" s="112"/>
      <c r="IN203" s="112"/>
      <c r="IO203" s="112"/>
      <c r="IP203" s="112"/>
      <c r="IQ203" s="112"/>
      <c r="IR203" s="112"/>
      <c r="IS203" s="112"/>
    </row>
    <row r="204" spans="1:253" ht="20.25">
      <c r="A204" s="140"/>
      <c r="B204" s="141"/>
      <c r="C204" s="122"/>
      <c r="D204" s="122"/>
      <c r="E204" s="122"/>
      <c r="F204" s="257"/>
      <c r="G204" s="137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17"/>
      <c r="T204" s="112"/>
      <c r="U204" s="7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112"/>
      <c r="CB204" s="112"/>
      <c r="CC204" s="112"/>
      <c r="CD204" s="112"/>
      <c r="CE204" s="112"/>
      <c r="CF204" s="112"/>
      <c r="CG204" s="112"/>
      <c r="CH204" s="112"/>
      <c r="CI204" s="112"/>
      <c r="CJ204" s="112"/>
      <c r="CK204" s="112"/>
      <c r="CL204" s="112"/>
      <c r="CM204" s="112"/>
      <c r="CN204" s="112"/>
      <c r="CO204" s="112"/>
      <c r="CP204" s="112"/>
      <c r="CQ204" s="112"/>
      <c r="CR204" s="112"/>
      <c r="CS204" s="112"/>
      <c r="CT204" s="112"/>
      <c r="CU204" s="112"/>
      <c r="CV204" s="112"/>
      <c r="CW204" s="112"/>
      <c r="CX204" s="112"/>
      <c r="CY204" s="112"/>
      <c r="CZ204" s="112"/>
      <c r="DA204" s="112"/>
      <c r="DB204" s="112"/>
      <c r="DC204" s="112"/>
      <c r="DD204" s="112"/>
      <c r="DE204" s="112"/>
      <c r="DF204" s="112"/>
      <c r="DG204" s="112"/>
      <c r="DH204" s="112"/>
      <c r="DI204" s="112"/>
      <c r="DJ204" s="112"/>
      <c r="DK204" s="112"/>
      <c r="DL204" s="112"/>
      <c r="DM204" s="112"/>
      <c r="DN204" s="112"/>
      <c r="DO204" s="112"/>
      <c r="DP204" s="112"/>
      <c r="DQ204" s="112"/>
      <c r="DR204" s="112"/>
      <c r="DS204" s="112"/>
      <c r="DT204" s="112"/>
      <c r="DU204" s="112"/>
      <c r="DV204" s="112"/>
      <c r="DW204" s="112"/>
      <c r="DX204" s="112"/>
      <c r="DY204" s="112"/>
      <c r="DZ204" s="112"/>
      <c r="EA204" s="112"/>
      <c r="EB204" s="112"/>
      <c r="EC204" s="112"/>
      <c r="ED204" s="112"/>
      <c r="EE204" s="112"/>
      <c r="EF204" s="112"/>
      <c r="EG204" s="112"/>
      <c r="EH204" s="112"/>
      <c r="EI204" s="112"/>
      <c r="EJ204" s="112"/>
      <c r="EK204" s="112"/>
      <c r="EL204" s="112"/>
      <c r="EM204" s="112"/>
      <c r="EN204" s="112"/>
      <c r="EO204" s="112"/>
      <c r="EP204" s="112"/>
      <c r="EQ204" s="112"/>
      <c r="ER204" s="112"/>
      <c r="ES204" s="112"/>
      <c r="ET204" s="112"/>
      <c r="EU204" s="112"/>
      <c r="EV204" s="112"/>
      <c r="EW204" s="112"/>
      <c r="EX204" s="112"/>
      <c r="EY204" s="112"/>
      <c r="EZ204" s="112"/>
      <c r="FA204" s="112"/>
      <c r="FB204" s="112"/>
      <c r="FC204" s="112"/>
      <c r="FD204" s="112"/>
      <c r="FE204" s="112"/>
      <c r="FF204" s="112"/>
      <c r="FG204" s="112"/>
      <c r="FH204" s="112"/>
      <c r="FI204" s="112"/>
      <c r="FJ204" s="112"/>
      <c r="FK204" s="112"/>
      <c r="FL204" s="112"/>
      <c r="FM204" s="112"/>
      <c r="FN204" s="112"/>
      <c r="FO204" s="112"/>
      <c r="FP204" s="112"/>
      <c r="FQ204" s="112"/>
      <c r="FR204" s="112"/>
      <c r="FS204" s="112"/>
      <c r="FT204" s="112"/>
      <c r="FU204" s="112"/>
      <c r="FV204" s="112"/>
      <c r="FW204" s="112"/>
      <c r="FX204" s="112"/>
      <c r="FY204" s="112"/>
      <c r="FZ204" s="112"/>
      <c r="GA204" s="112"/>
      <c r="GB204" s="112"/>
      <c r="GC204" s="112"/>
      <c r="GD204" s="112"/>
      <c r="GE204" s="112"/>
      <c r="GF204" s="112"/>
      <c r="GG204" s="112"/>
      <c r="GH204" s="112"/>
      <c r="GI204" s="112"/>
      <c r="GJ204" s="112"/>
      <c r="GK204" s="112"/>
      <c r="GL204" s="112"/>
      <c r="GM204" s="112"/>
      <c r="GN204" s="112"/>
      <c r="GO204" s="112"/>
      <c r="GP204" s="112"/>
      <c r="GQ204" s="112"/>
      <c r="GR204" s="112"/>
      <c r="GS204" s="112"/>
      <c r="GT204" s="112"/>
      <c r="GU204" s="112"/>
      <c r="GV204" s="112"/>
      <c r="GW204" s="112"/>
      <c r="GX204" s="112"/>
      <c r="GY204" s="112"/>
      <c r="GZ204" s="112"/>
      <c r="HA204" s="112"/>
      <c r="HB204" s="112"/>
      <c r="HC204" s="112"/>
      <c r="HD204" s="112"/>
      <c r="HE204" s="112"/>
      <c r="HF204" s="112"/>
      <c r="HG204" s="112"/>
      <c r="HH204" s="112"/>
      <c r="HI204" s="112"/>
      <c r="HJ204" s="112"/>
      <c r="HK204" s="112"/>
      <c r="HL204" s="112"/>
      <c r="HM204" s="112"/>
      <c r="HN204" s="112"/>
      <c r="HO204" s="112"/>
      <c r="HP204" s="112"/>
      <c r="HQ204" s="112"/>
      <c r="HR204" s="112"/>
      <c r="HS204" s="112"/>
      <c r="HT204" s="112"/>
      <c r="HU204" s="112"/>
      <c r="HV204" s="112"/>
      <c r="HW204" s="112"/>
      <c r="HX204" s="112"/>
      <c r="HY204" s="112"/>
      <c r="HZ204" s="112"/>
      <c r="IA204" s="112"/>
      <c r="IB204" s="112"/>
      <c r="IC204" s="112"/>
      <c r="ID204" s="112"/>
      <c r="IE204" s="112"/>
      <c r="IF204" s="112"/>
      <c r="IG204" s="112"/>
      <c r="IH204" s="112"/>
      <c r="II204" s="112"/>
      <c r="IJ204" s="112"/>
      <c r="IK204" s="112"/>
      <c r="IL204" s="112"/>
      <c r="IM204" s="112"/>
      <c r="IN204" s="112"/>
      <c r="IO204" s="112"/>
      <c r="IP204" s="112"/>
      <c r="IQ204" s="112"/>
      <c r="IR204" s="112"/>
      <c r="IS204" s="112"/>
    </row>
    <row r="205" spans="1:253" ht="20.25">
      <c r="A205" s="140" t="s">
        <v>2008</v>
      </c>
      <c r="B205" s="141"/>
      <c r="C205" s="122">
        <v>-0.49</v>
      </c>
      <c r="D205" s="122">
        <v>-0.1</v>
      </c>
      <c r="E205" s="122">
        <v>-0.3</v>
      </c>
      <c r="F205" s="257">
        <v>105.97967</v>
      </c>
      <c r="G205" s="137">
        <v>115.42829999999999</v>
      </c>
      <c r="H205" s="134">
        <v>103.78775</v>
      </c>
      <c r="I205" s="134">
        <v>100.37730999999999</v>
      </c>
      <c r="J205" s="134">
        <v>94.061030000000002</v>
      </c>
      <c r="K205" s="134">
        <v>100.95425</v>
      </c>
      <c r="L205" s="134">
        <v>104.6885</v>
      </c>
      <c r="M205" s="134">
        <v>100.21908999999999</v>
      </c>
      <c r="N205" s="134">
        <v>93.640420000000006</v>
      </c>
      <c r="O205" s="134">
        <v>105.32874</v>
      </c>
      <c r="P205" s="134">
        <v>106.59202000000001</v>
      </c>
      <c r="Q205" s="134">
        <v>110.74352</v>
      </c>
      <c r="R205" s="134">
        <v>126.31292000000001</v>
      </c>
      <c r="S205" s="117"/>
      <c r="T205" s="112"/>
      <c r="U205" s="7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112"/>
      <c r="CB205" s="112"/>
      <c r="CC205" s="112"/>
      <c r="CD205" s="112"/>
      <c r="CE205" s="112"/>
      <c r="CF205" s="112"/>
      <c r="CG205" s="112"/>
      <c r="CH205" s="112"/>
      <c r="CI205" s="112"/>
      <c r="CJ205" s="112"/>
      <c r="CK205" s="112"/>
      <c r="CL205" s="112"/>
      <c r="CM205" s="112"/>
      <c r="CN205" s="112"/>
      <c r="CO205" s="112"/>
      <c r="CP205" s="112"/>
      <c r="CQ205" s="112"/>
      <c r="CR205" s="112"/>
      <c r="CS205" s="112"/>
      <c r="CT205" s="112"/>
      <c r="CU205" s="112"/>
      <c r="CV205" s="112"/>
      <c r="CW205" s="112"/>
      <c r="CX205" s="112"/>
      <c r="CY205" s="112"/>
      <c r="CZ205" s="112"/>
      <c r="DA205" s="112"/>
      <c r="DB205" s="112"/>
      <c r="DC205" s="112"/>
      <c r="DD205" s="112"/>
      <c r="DE205" s="112"/>
      <c r="DF205" s="112"/>
      <c r="DG205" s="112"/>
      <c r="DH205" s="112"/>
      <c r="DI205" s="112"/>
      <c r="DJ205" s="112"/>
      <c r="DK205" s="112"/>
      <c r="DL205" s="112"/>
      <c r="DM205" s="112"/>
      <c r="DN205" s="112"/>
      <c r="DO205" s="112"/>
      <c r="DP205" s="112"/>
      <c r="DQ205" s="112"/>
      <c r="DR205" s="112"/>
      <c r="DS205" s="112"/>
      <c r="DT205" s="112"/>
      <c r="DU205" s="112"/>
      <c r="DV205" s="112"/>
      <c r="DW205" s="112"/>
      <c r="DX205" s="112"/>
      <c r="DY205" s="112"/>
      <c r="DZ205" s="112"/>
      <c r="EA205" s="112"/>
      <c r="EB205" s="112"/>
      <c r="EC205" s="112"/>
      <c r="ED205" s="112"/>
      <c r="EE205" s="112"/>
      <c r="EF205" s="112"/>
      <c r="EG205" s="112"/>
      <c r="EH205" s="112"/>
      <c r="EI205" s="112"/>
      <c r="EJ205" s="112"/>
      <c r="EK205" s="112"/>
      <c r="EL205" s="112"/>
      <c r="EM205" s="112"/>
      <c r="EN205" s="112"/>
      <c r="EO205" s="112"/>
      <c r="EP205" s="112"/>
      <c r="EQ205" s="112"/>
      <c r="ER205" s="112"/>
      <c r="ES205" s="112"/>
      <c r="ET205" s="112"/>
      <c r="EU205" s="112"/>
      <c r="EV205" s="112"/>
      <c r="EW205" s="112"/>
      <c r="EX205" s="112"/>
      <c r="EY205" s="112"/>
      <c r="EZ205" s="112"/>
      <c r="FA205" s="112"/>
      <c r="FB205" s="112"/>
      <c r="FC205" s="112"/>
      <c r="FD205" s="112"/>
      <c r="FE205" s="112"/>
      <c r="FF205" s="112"/>
      <c r="FG205" s="112"/>
      <c r="FH205" s="112"/>
      <c r="FI205" s="112"/>
      <c r="FJ205" s="112"/>
      <c r="FK205" s="112"/>
      <c r="FL205" s="112"/>
      <c r="FM205" s="112"/>
      <c r="FN205" s="112"/>
      <c r="FO205" s="112"/>
      <c r="FP205" s="112"/>
      <c r="FQ205" s="112"/>
      <c r="FR205" s="112"/>
      <c r="FS205" s="112"/>
      <c r="FT205" s="112"/>
      <c r="FU205" s="112"/>
      <c r="FV205" s="112"/>
      <c r="FW205" s="112"/>
      <c r="FX205" s="112"/>
      <c r="FY205" s="112"/>
      <c r="FZ205" s="112"/>
      <c r="GA205" s="112"/>
      <c r="GB205" s="112"/>
      <c r="GC205" s="112"/>
      <c r="GD205" s="112"/>
      <c r="GE205" s="112"/>
      <c r="GF205" s="112"/>
      <c r="GG205" s="112"/>
      <c r="GH205" s="112"/>
      <c r="GI205" s="112"/>
      <c r="GJ205" s="112"/>
      <c r="GK205" s="112"/>
      <c r="GL205" s="112"/>
      <c r="GM205" s="112"/>
      <c r="GN205" s="112"/>
      <c r="GO205" s="112"/>
      <c r="GP205" s="112"/>
      <c r="GQ205" s="112"/>
      <c r="GR205" s="112"/>
      <c r="GS205" s="112"/>
      <c r="GT205" s="112"/>
      <c r="GU205" s="112"/>
      <c r="GV205" s="112"/>
      <c r="GW205" s="112"/>
      <c r="GX205" s="112"/>
      <c r="GY205" s="112"/>
      <c r="GZ205" s="112"/>
      <c r="HA205" s="112"/>
      <c r="HB205" s="112"/>
      <c r="HC205" s="112"/>
      <c r="HD205" s="112"/>
      <c r="HE205" s="112"/>
      <c r="HF205" s="112"/>
      <c r="HG205" s="112"/>
      <c r="HH205" s="112"/>
      <c r="HI205" s="112"/>
      <c r="HJ205" s="112"/>
      <c r="HK205" s="112"/>
      <c r="HL205" s="112"/>
      <c r="HM205" s="112"/>
      <c r="HN205" s="112"/>
      <c r="HO205" s="112"/>
      <c r="HP205" s="112"/>
      <c r="HQ205" s="112"/>
      <c r="HR205" s="112"/>
      <c r="HS205" s="112"/>
      <c r="HT205" s="112"/>
      <c r="HU205" s="112"/>
      <c r="HV205" s="112"/>
      <c r="HW205" s="112"/>
      <c r="HX205" s="112"/>
      <c r="HY205" s="112"/>
      <c r="HZ205" s="112"/>
      <c r="IA205" s="112"/>
      <c r="IB205" s="112"/>
      <c r="IC205" s="112"/>
      <c r="ID205" s="112"/>
      <c r="IE205" s="112"/>
      <c r="IF205" s="112"/>
      <c r="IG205" s="112"/>
      <c r="IH205" s="112"/>
      <c r="II205" s="112"/>
      <c r="IJ205" s="112"/>
      <c r="IK205" s="112"/>
      <c r="IL205" s="112"/>
      <c r="IM205" s="112"/>
      <c r="IN205" s="112"/>
      <c r="IO205" s="112"/>
      <c r="IP205" s="112"/>
      <c r="IQ205" s="112"/>
      <c r="IR205" s="112"/>
      <c r="IS205" s="112"/>
    </row>
    <row r="206" spans="1:253" ht="20.25">
      <c r="A206" s="140"/>
      <c r="B206" s="141"/>
      <c r="C206" s="122"/>
      <c r="D206" s="122"/>
      <c r="E206" s="122"/>
      <c r="F206" s="257"/>
      <c r="G206" s="137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17"/>
      <c r="T206" s="112"/>
      <c r="U206" s="7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112"/>
      <c r="CB206" s="112"/>
      <c r="CC206" s="112"/>
      <c r="CD206" s="112"/>
      <c r="CE206" s="112"/>
      <c r="CF206" s="112"/>
      <c r="CG206" s="112"/>
      <c r="CH206" s="112"/>
      <c r="CI206" s="112"/>
      <c r="CJ206" s="112"/>
      <c r="CK206" s="112"/>
      <c r="CL206" s="112"/>
      <c r="CM206" s="112"/>
      <c r="CN206" s="112"/>
      <c r="CO206" s="112"/>
      <c r="CP206" s="112"/>
      <c r="CQ206" s="112"/>
      <c r="CR206" s="112"/>
      <c r="CS206" s="112"/>
      <c r="CT206" s="112"/>
      <c r="CU206" s="112"/>
      <c r="CV206" s="112"/>
      <c r="CW206" s="112"/>
      <c r="CX206" s="112"/>
      <c r="CY206" s="112"/>
      <c r="CZ206" s="112"/>
      <c r="DA206" s="112"/>
      <c r="DB206" s="112"/>
      <c r="DC206" s="112"/>
      <c r="DD206" s="112"/>
      <c r="DE206" s="112"/>
      <c r="DF206" s="112"/>
      <c r="DG206" s="112"/>
      <c r="DH206" s="112"/>
      <c r="DI206" s="112"/>
      <c r="DJ206" s="112"/>
      <c r="DK206" s="112"/>
      <c r="DL206" s="112"/>
      <c r="DM206" s="112"/>
      <c r="DN206" s="112"/>
      <c r="DO206" s="112"/>
      <c r="DP206" s="112"/>
      <c r="DQ206" s="112"/>
      <c r="DR206" s="112"/>
      <c r="DS206" s="112"/>
      <c r="DT206" s="112"/>
      <c r="DU206" s="112"/>
      <c r="DV206" s="112"/>
      <c r="DW206" s="112"/>
      <c r="DX206" s="112"/>
      <c r="DY206" s="112"/>
      <c r="DZ206" s="112"/>
      <c r="EA206" s="112"/>
      <c r="EB206" s="112"/>
      <c r="EC206" s="112"/>
      <c r="ED206" s="112"/>
      <c r="EE206" s="112"/>
      <c r="EF206" s="112"/>
      <c r="EG206" s="112"/>
      <c r="EH206" s="112"/>
      <c r="EI206" s="112"/>
      <c r="EJ206" s="112"/>
      <c r="EK206" s="112"/>
      <c r="EL206" s="112"/>
      <c r="EM206" s="112"/>
      <c r="EN206" s="112"/>
      <c r="EO206" s="112"/>
      <c r="EP206" s="112"/>
      <c r="EQ206" s="112"/>
      <c r="ER206" s="112"/>
      <c r="ES206" s="112"/>
      <c r="ET206" s="112"/>
      <c r="EU206" s="112"/>
      <c r="EV206" s="112"/>
      <c r="EW206" s="112"/>
      <c r="EX206" s="112"/>
      <c r="EY206" s="112"/>
      <c r="EZ206" s="112"/>
      <c r="FA206" s="112"/>
      <c r="FB206" s="112"/>
      <c r="FC206" s="112"/>
      <c r="FD206" s="112"/>
      <c r="FE206" s="112"/>
      <c r="FF206" s="112"/>
      <c r="FG206" s="112"/>
      <c r="FH206" s="112"/>
      <c r="FI206" s="112"/>
      <c r="FJ206" s="112"/>
      <c r="FK206" s="112"/>
      <c r="FL206" s="112"/>
      <c r="FM206" s="112"/>
      <c r="FN206" s="112"/>
      <c r="FO206" s="112"/>
      <c r="FP206" s="112"/>
      <c r="FQ206" s="112"/>
      <c r="FR206" s="112"/>
      <c r="FS206" s="112"/>
      <c r="FT206" s="112"/>
      <c r="FU206" s="112"/>
      <c r="FV206" s="112"/>
      <c r="FW206" s="112"/>
      <c r="FX206" s="112"/>
      <c r="FY206" s="112"/>
      <c r="FZ206" s="112"/>
      <c r="GA206" s="112"/>
      <c r="GB206" s="112"/>
      <c r="GC206" s="112"/>
      <c r="GD206" s="112"/>
      <c r="GE206" s="112"/>
      <c r="GF206" s="112"/>
      <c r="GG206" s="112"/>
      <c r="GH206" s="112"/>
      <c r="GI206" s="112"/>
      <c r="GJ206" s="112"/>
      <c r="GK206" s="112"/>
      <c r="GL206" s="112"/>
      <c r="GM206" s="112"/>
      <c r="GN206" s="112"/>
      <c r="GO206" s="112"/>
      <c r="GP206" s="112"/>
      <c r="GQ206" s="112"/>
      <c r="GR206" s="112"/>
      <c r="GS206" s="112"/>
      <c r="GT206" s="112"/>
      <c r="GU206" s="112"/>
      <c r="GV206" s="112"/>
      <c r="GW206" s="112"/>
      <c r="GX206" s="112"/>
      <c r="GY206" s="112"/>
      <c r="GZ206" s="112"/>
      <c r="HA206" s="112"/>
      <c r="HB206" s="112"/>
      <c r="HC206" s="112"/>
      <c r="HD206" s="112"/>
      <c r="HE206" s="112"/>
      <c r="HF206" s="112"/>
      <c r="HG206" s="112"/>
      <c r="HH206" s="112"/>
      <c r="HI206" s="112"/>
      <c r="HJ206" s="112"/>
      <c r="HK206" s="112"/>
      <c r="HL206" s="112"/>
      <c r="HM206" s="112"/>
      <c r="HN206" s="112"/>
      <c r="HO206" s="112"/>
      <c r="HP206" s="112"/>
      <c r="HQ206" s="112"/>
      <c r="HR206" s="112"/>
      <c r="HS206" s="112"/>
      <c r="HT206" s="112"/>
      <c r="HU206" s="112"/>
      <c r="HV206" s="112"/>
      <c r="HW206" s="112"/>
      <c r="HX206" s="112"/>
      <c r="HY206" s="112"/>
      <c r="HZ206" s="112"/>
      <c r="IA206" s="112"/>
      <c r="IB206" s="112"/>
      <c r="IC206" s="112"/>
      <c r="ID206" s="112"/>
      <c r="IE206" s="112"/>
      <c r="IF206" s="112"/>
      <c r="IG206" s="112"/>
      <c r="IH206" s="112"/>
      <c r="II206" s="112"/>
      <c r="IJ206" s="112"/>
      <c r="IK206" s="112"/>
      <c r="IL206" s="112"/>
      <c r="IM206" s="112"/>
      <c r="IN206" s="112"/>
      <c r="IO206" s="112"/>
      <c r="IP206" s="112"/>
      <c r="IQ206" s="112"/>
      <c r="IR206" s="112"/>
      <c r="IS206" s="112"/>
    </row>
    <row r="207" spans="1:253" ht="20.25">
      <c r="A207" s="140" t="s">
        <v>2009</v>
      </c>
      <c r="B207" s="141"/>
      <c r="C207" s="122">
        <v>-0.62</v>
      </c>
      <c r="D207" s="127">
        <v>-0.03</v>
      </c>
      <c r="E207" s="122">
        <v>-0.4</v>
      </c>
      <c r="F207" s="257">
        <v>105.95065</v>
      </c>
      <c r="G207" s="137">
        <v>115.16988000000001</v>
      </c>
      <c r="H207" s="134">
        <v>103.81195</v>
      </c>
      <c r="I207" s="134">
        <v>96.772819999999996</v>
      </c>
      <c r="J207" s="134">
        <v>94.093689999999995</v>
      </c>
      <c r="K207" s="134">
        <v>101.04312</v>
      </c>
      <c r="L207" s="134">
        <v>104.53077999999999</v>
      </c>
      <c r="M207" s="134">
        <v>101.08805</v>
      </c>
      <c r="N207" s="134">
        <v>93.602990000000005</v>
      </c>
      <c r="O207" s="134">
        <v>105.21856</v>
      </c>
      <c r="P207" s="134">
        <v>106.59202000000001</v>
      </c>
      <c r="Q207" s="134">
        <v>110.62564</v>
      </c>
      <c r="R207" s="134">
        <v>126.4174</v>
      </c>
      <c r="S207" s="117"/>
      <c r="T207" s="112"/>
      <c r="U207" s="7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112"/>
      <c r="CB207" s="112"/>
      <c r="CC207" s="112"/>
      <c r="CD207" s="112"/>
      <c r="CE207" s="112"/>
      <c r="CF207" s="112"/>
      <c r="CG207" s="112"/>
      <c r="CH207" s="112"/>
      <c r="CI207" s="112"/>
      <c r="CJ207" s="112"/>
      <c r="CK207" s="112"/>
      <c r="CL207" s="112"/>
      <c r="CM207" s="112"/>
      <c r="CN207" s="112"/>
      <c r="CO207" s="112"/>
      <c r="CP207" s="112"/>
      <c r="CQ207" s="112"/>
      <c r="CR207" s="112"/>
      <c r="CS207" s="112"/>
      <c r="CT207" s="112"/>
      <c r="CU207" s="112"/>
      <c r="CV207" s="112"/>
      <c r="CW207" s="112"/>
      <c r="CX207" s="112"/>
      <c r="CY207" s="112"/>
      <c r="CZ207" s="112"/>
      <c r="DA207" s="112"/>
      <c r="DB207" s="112"/>
      <c r="DC207" s="112"/>
      <c r="DD207" s="112"/>
      <c r="DE207" s="112"/>
      <c r="DF207" s="112"/>
      <c r="DG207" s="112"/>
      <c r="DH207" s="112"/>
      <c r="DI207" s="112"/>
      <c r="DJ207" s="112"/>
      <c r="DK207" s="112"/>
      <c r="DL207" s="112"/>
      <c r="DM207" s="112"/>
      <c r="DN207" s="112"/>
      <c r="DO207" s="112"/>
      <c r="DP207" s="112"/>
      <c r="DQ207" s="112"/>
      <c r="DR207" s="112"/>
      <c r="DS207" s="112"/>
      <c r="DT207" s="112"/>
      <c r="DU207" s="112"/>
      <c r="DV207" s="112"/>
      <c r="DW207" s="112"/>
      <c r="DX207" s="112"/>
      <c r="DY207" s="112"/>
      <c r="DZ207" s="112"/>
      <c r="EA207" s="112"/>
      <c r="EB207" s="112"/>
      <c r="EC207" s="112"/>
      <c r="ED207" s="112"/>
      <c r="EE207" s="112"/>
      <c r="EF207" s="112"/>
      <c r="EG207" s="112"/>
      <c r="EH207" s="112"/>
      <c r="EI207" s="112"/>
      <c r="EJ207" s="112"/>
      <c r="EK207" s="112"/>
      <c r="EL207" s="112"/>
      <c r="EM207" s="112"/>
      <c r="EN207" s="112"/>
      <c r="EO207" s="112"/>
      <c r="EP207" s="112"/>
      <c r="EQ207" s="112"/>
      <c r="ER207" s="112"/>
      <c r="ES207" s="112"/>
      <c r="ET207" s="112"/>
      <c r="EU207" s="112"/>
      <c r="EV207" s="112"/>
      <c r="EW207" s="112"/>
      <c r="EX207" s="112"/>
      <c r="EY207" s="112"/>
      <c r="EZ207" s="112"/>
      <c r="FA207" s="112"/>
      <c r="FB207" s="112"/>
      <c r="FC207" s="112"/>
      <c r="FD207" s="112"/>
      <c r="FE207" s="112"/>
      <c r="FF207" s="112"/>
      <c r="FG207" s="112"/>
      <c r="FH207" s="112"/>
      <c r="FI207" s="112"/>
      <c r="FJ207" s="112"/>
      <c r="FK207" s="112"/>
      <c r="FL207" s="112"/>
      <c r="FM207" s="112"/>
      <c r="FN207" s="112"/>
      <c r="FO207" s="112"/>
      <c r="FP207" s="112"/>
      <c r="FQ207" s="112"/>
      <c r="FR207" s="112"/>
      <c r="FS207" s="112"/>
      <c r="FT207" s="112"/>
      <c r="FU207" s="112"/>
      <c r="FV207" s="112"/>
      <c r="FW207" s="112"/>
      <c r="FX207" s="112"/>
      <c r="FY207" s="112"/>
      <c r="FZ207" s="112"/>
      <c r="GA207" s="112"/>
      <c r="GB207" s="112"/>
      <c r="GC207" s="112"/>
      <c r="GD207" s="112"/>
      <c r="GE207" s="112"/>
      <c r="GF207" s="112"/>
      <c r="GG207" s="112"/>
      <c r="GH207" s="112"/>
      <c r="GI207" s="112"/>
      <c r="GJ207" s="112"/>
      <c r="GK207" s="112"/>
      <c r="GL207" s="112"/>
      <c r="GM207" s="112"/>
      <c r="GN207" s="112"/>
      <c r="GO207" s="112"/>
      <c r="GP207" s="112"/>
      <c r="GQ207" s="112"/>
      <c r="GR207" s="112"/>
      <c r="GS207" s="112"/>
      <c r="GT207" s="112"/>
      <c r="GU207" s="112"/>
      <c r="GV207" s="112"/>
      <c r="GW207" s="112"/>
      <c r="GX207" s="112"/>
      <c r="GY207" s="112"/>
      <c r="GZ207" s="112"/>
      <c r="HA207" s="112"/>
      <c r="HB207" s="112"/>
      <c r="HC207" s="112"/>
      <c r="HD207" s="112"/>
      <c r="HE207" s="112"/>
      <c r="HF207" s="112"/>
      <c r="HG207" s="112"/>
      <c r="HH207" s="112"/>
      <c r="HI207" s="112"/>
      <c r="HJ207" s="112"/>
      <c r="HK207" s="112"/>
      <c r="HL207" s="112"/>
      <c r="HM207" s="112"/>
      <c r="HN207" s="112"/>
      <c r="HO207" s="112"/>
      <c r="HP207" s="112"/>
      <c r="HQ207" s="112"/>
      <c r="HR207" s="112"/>
      <c r="HS207" s="112"/>
      <c r="HT207" s="112"/>
      <c r="HU207" s="112"/>
      <c r="HV207" s="112"/>
      <c r="HW207" s="112"/>
      <c r="HX207" s="112"/>
      <c r="HY207" s="112"/>
      <c r="HZ207" s="112"/>
      <c r="IA207" s="112"/>
      <c r="IB207" s="112"/>
      <c r="IC207" s="112"/>
      <c r="ID207" s="112"/>
      <c r="IE207" s="112"/>
      <c r="IF207" s="112"/>
      <c r="IG207" s="112"/>
      <c r="IH207" s="112"/>
      <c r="II207" s="112"/>
      <c r="IJ207" s="112"/>
      <c r="IK207" s="112"/>
      <c r="IL207" s="112"/>
      <c r="IM207" s="112"/>
      <c r="IN207" s="112"/>
      <c r="IO207" s="112"/>
      <c r="IP207" s="112"/>
      <c r="IQ207" s="112"/>
      <c r="IR207" s="112"/>
      <c r="IS207" s="112"/>
    </row>
    <row r="208" spans="1:253" ht="20.25">
      <c r="A208" s="140"/>
      <c r="B208" s="141"/>
      <c r="C208" s="122"/>
      <c r="D208" s="127"/>
      <c r="E208" s="122"/>
      <c r="F208" s="257"/>
      <c r="G208" s="137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17"/>
      <c r="T208" s="112"/>
      <c r="U208" s="7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112"/>
      <c r="CB208" s="112"/>
      <c r="CC208" s="112"/>
      <c r="CD208" s="112"/>
      <c r="CE208" s="112"/>
      <c r="CF208" s="112"/>
      <c r="CG208" s="112"/>
      <c r="CH208" s="112"/>
      <c r="CI208" s="112"/>
      <c r="CJ208" s="112"/>
      <c r="CK208" s="112"/>
      <c r="CL208" s="112"/>
      <c r="CM208" s="112"/>
      <c r="CN208" s="112"/>
      <c r="CO208" s="112"/>
      <c r="CP208" s="112"/>
      <c r="CQ208" s="112"/>
      <c r="CR208" s="112"/>
      <c r="CS208" s="112"/>
      <c r="CT208" s="112"/>
      <c r="CU208" s="112"/>
      <c r="CV208" s="112"/>
      <c r="CW208" s="112"/>
      <c r="CX208" s="112"/>
      <c r="CY208" s="112"/>
      <c r="CZ208" s="112"/>
      <c r="DA208" s="112"/>
      <c r="DB208" s="112"/>
      <c r="DC208" s="112"/>
      <c r="DD208" s="112"/>
      <c r="DE208" s="112"/>
      <c r="DF208" s="112"/>
      <c r="DG208" s="112"/>
      <c r="DH208" s="112"/>
      <c r="DI208" s="112"/>
      <c r="DJ208" s="112"/>
      <c r="DK208" s="112"/>
      <c r="DL208" s="112"/>
      <c r="DM208" s="112"/>
      <c r="DN208" s="112"/>
      <c r="DO208" s="112"/>
      <c r="DP208" s="112"/>
      <c r="DQ208" s="112"/>
      <c r="DR208" s="112"/>
      <c r="DS208" s="112"/>
      <c r="DT208" s="112"/>
      <c r="DU208" s="112"/>
      <c r="DV208" s="112"/>
      <c r="DW208" s="112"/>
      <c r="DX208" s="112"/>
      <c r="DY208" s="112"/>
      <c r="DZ208" s="112"/>
      <c r="EA208" s="112"/>
      <c r="EB208" s="112"/>
      <c r="EC208" s="112"/>
      <c r="ED208" s="112"/>
      <c r="EE208" s="112"/>
      <c r="EF208" s="112"/>
      <c r="EG208" s="112"/>
      <c r="EH208" s="112"/>
      <c r="EI208" s="112"/>
      <c r="EJ208" s="112"/>
      <c r="EK208" s="112"/>
      <c r="EL208" s="112"/>
      <c r="EM208" s="112"/>
      <c r="EN208" s="112"/>
      <c r="EO208" s="112"/>
      <c r="EP208" s="112"/>
      <c r="EQ208" s="112"/>
      <c r="ER208" s="112"/>
      <c r="ES208" s="112"/>
      <c r="ET208" s="112"/>
      <c r="EU208" s="112"/>
      <c r="EV208" s="112"/>
      <c r="EW208" s="112"/>
      <c r="EX208" s="112"/>
      <c r="EY208" s="112"/>
      <c r="EZ208" s="112"/>
      <c r="FA208" s="112"/>
      <c r="FB208" s="112"/>
      <c r="FC208" s="112"/>
      <c r="FD208" s="112"/>
      <c r="FE208" s="112"/>
      <c r="FF208" s="112"/>
      <c r="FG208" s="112"/>
      <c r="FH208" s="112"/>
      <c r="FI208" s="112"/>
      <c r="FJ208" s="112"/>
      <c r="FK208" s="112"/>
      <c r="FL208" s="112"/>
      <c r="FM208" s="112"/>
      <c r="FN208" s="112"/>
      <c r="FO208" s="112"/>
      <c r="FP208" s="112"/>
      <c r="FQ208" s="112"/>
      <c r="FR208" s="112"/>
      <c r="FS208" s="112"/>
      <c r="FT208" s="112"/>
      <c r="FU208" s="112"/>
      <c r="FV208" s="112"/>
      <c r="FW208" s="112"/>
      <c r="FX208" s="112"/>
      <c r="FY208" s="112"/>
      <c r="FZ208" s="112"/>
      <c r="GA208" s="112"/>
      <c r="GB208" s="112"/>
      <c r="GC208" s="112"/>
      <c r="GD208" s="112"/>
      <c r="GE208" s="112"/>
      <c r="GF208" s="112"/>
      <c r="GG208" s="112"/>
      <c r="GH208" s="112"/>
      <c r="GI208" s="112"/>
      <c r="GJ208" s="112"/>
      <c r="GK208" s="112"/>
      <c r="GL208" s="112"/>
      <c r="GM208" s="112"/>
      <c r="GN208" s="112"/>
      <c r="GO208" s="112"/>
      <c r="GP208" s="112"/>
      <c r="GQ208" s="112"/>
      <c r="GR208" s="112"/>
      <c r="GS208" s="112"/>
      <c r="GT208" s="112"/>
      <c r="GU208" s="112"/>
      <c r="GV208" s="112"/>
      <c r="GW208" s="112"/>
      <c r="GX208" s="112"/>
      <c r="GY208" s="112"/>
      <c r="GZ208" s="112"/>
      <c r="HA208" s="112"/>
      <c r="HB208" s="112"/>
      <c r="HC208" s="112"/>
      <c r="HD208" s="112"/>
      <c r="HE208" s="112"/>
      <c r="HF208" s="112"/>
      <c r="HG208" s="112"/>
      <c r="HH208" s="112"/>
      <c r="HI208" s="112"/>
      <c r="HJ208" s="112"/>
      <c r="HK208" s="112"/>
      <c r="HL208" s="112"/>
      <c r="HM208" s="112"/>
      <c r="HN208" s="112"/>
      <c r="HO208" s="112"/>
      <c r="HP208" s="112"/>
      <c r="HQ208" s="112"/>
      <c r="HR208" s="112"/>
      <c r="HS208" s="112"/>
      <c r="HT208" s="112"/>
      <c r="HU208" s="112"/>
      <c r="HV208" s="112"/>
      <c r="HW208" s="112"/>
      <c r="HX208" s="112"/>
      <c r="HY208" s="112"/>
      <c r="HZ208" s="112"/>
      <c r="IA208" s="112"/>
      <c r="IB208" s="112"/>
      <c r="IC208" s="112"/>
      <c r="ID208" s="112"/>
      <c r="IE208" s="112"/>
      <c r="IF208" s="112"/>
      <c r="IG208" s="112"/>
      <c r="IH208" s="112"/>
      <c r="II208" s="112"/>
      <c r="IJ208" s="112"/>
      <c r="IK208" s="112"/>
      <c r="IL208" s="112"/>
      <c r="IM208" s="112"/>
      <c r="IN208" s="112"/>
      <c r="IO208" s="112"/>
      <c r="IP208" s="112"/>
      <c r="IQ208" s="112"/>
      <c r="IR208" s="112"/>
      <c r="IS208" s="112"/>
    </row>
    <row r="209" spans="1:253" ht="20.25">
      <c r="A209" s="140" t="s">
        <v>2010</v>
      </c>
      <c r="B209" s="141"/>
      <c r="C209" s="122">
        <v>-0.17</v>
      </c>
      <c r="D209" s="127">
        <v>0.12</v>
      </c>
      <c r="E209" s="122">
        <v>-0.3</v>
      </c>
      <c r="F209" s="257">
        <v>106.08087</v>
      </c>
      <c r="G209" s="137">
        <v>115.34564</v>
      </c>
      <c r="H209" s="134">
        <v>103.93161000000001</v>
      </c>
      <c r="I209" s="134">
        <v>99.499470000000002</v>
      </c>
      <c r="J209" s="134">
        <v>94.093689999999995</v>
      </c>
      <c r="K209" s="134">
        <v>100.91385</v>
      </c>
      <c r="L209" s="134">
        <v>104.53077999999999</v>
      </c>
      <c r="M209" s="134">
        <v>101.10454</v>
      </c>
      <c r="N209" s="134">
        <v>93.599299999999999</v>
      </c>
      <c r="O209" s="134">
        <v>104.93246000000001</v>
      </c>
      <c r="P209" s="134">
        <v>106.59202000000001</v>
      </c>
      <c r="Q209" s="134">
        <v>110.72054</v>
      </c>
      <c r="R209" s="134">
        <v>126.44553000000001</v>
      </c>
      <c r="S209" s="117"/>
      <c r="T209" s="112"/>
      <c r="U209" s="7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112"/>
      <c r="CB209" s="112"/>
      <c r="CC209" s="112"/>
      <c r="CD209" s="112"/>
      <c r="CE209" s="112"/>
      <c r="CF209" s="112"/>
      <c r="CG209" s="112"/>
      <c r="CH209" s="112"/>
      <c r="CI209" s="112"/>
      <c r="CJ209" s="112"/>
      <c r="CK209" s="112"/>
      <c r="CL209" s="112"/>
      <c r="CM209" s="112"/>
      <c r="CN209" s="112"/>
      <c r="CO209" s="112"/>
      <c r="CP209" s="112"/>
      <c r="CQ209" s="112"/>
      <c r="CR209" s="112"/>
      <c r="CS209" s="112"/>
      <c r="CT209" s="112"/>
      <c r="CU209" s="112"/>
      <c r="CV209" s="112"/>
      <c r="CW209" s="112"/>
      <c r="CX209" s="112"/>
      <c r="CY209" s="112"/>
      <c r="CZ209" s="112"/>
      <c r="DA209" s="112"/>
      <c r="DB209" s="112"/>
      <c r="DC209" s="112"/>
      <c r="DD209" s="112"/>
      <c r="DE209" s="112"/>
      <c r="DF209" s="112"/>
      <c r="DG209" s="112"/>
      <c r="DH209" s="112"/>
      <c r="DI209" s="112"/>
      <c r="DJ209" s="112"/>
      <c r="DK209" s="112"/>
      <c r="DL209" s="112"/>
      <c r="DM209" s="112"/>
      <c r="DN209" s="112"/>
      <c r="DO209" s="112"/>
      <c r="DP209" s="112"/>
      <c r="DQ209" s="112"/>
      <c r="DR209" s="112"/>
      <c r="DS209" s="112"/>
      <c r="DT209" s="112"/>
      <c r="DU209" s="112"/>
      <c r="DV209" s="112"/>
      <c r="DW209" s="112"/>
      <c r="DX209" s="112"/>
      <c r="DY209" s="112"/>
      <c r="DZ209" s="112"/>
      <c r="EA209" s="112"/>
      <c r="EB209" s="112"/>
      <c r="EC209" s="112"/>
      <c r="ED209" s="112"/>
      <c r="EE209" s="112"/>
      <c r="EF209" s="112"/>
      <c r="EG209" s="112"/>
      <c r="EH209" s="112"/>
      <c r="EI209" s="112"/>
      <c r="EJ209" s="112"/>
      <c r="EK209" s="112"/>
      <c r="EL209" s="112"/>
      <c r="EM209" s="112"/>
      <c r="EN209" s="112"/>
      <c r="EO209" s="112"/>
      <c r="EP209" s="112"/>
      <c r="EQ209" s="112"/>
      <c r="ER209" s="112"/>
      <c r="ES209" s="112"/>
      <c r="ET209" s="112"/>
      <c r="EU209" s="112"/>
      <c r="EV209" s="112"/>
      <c r="EW209" s="112"/>
      <c r="EX209" s="112"/>
      <c r="EY209" s="112"/>
      <c r="EZ209" s="112"/>
      <c r="FA209" s="112"/>
      <c r="FB209" s="112"/>
      <c r="FC209" s="112"/>
      <c r="FD209" s="112"/>
      <c r="FE209" s="112"/>
      <c r="FF209" s="112"/>
      <c r="FG209" s="112"/>
      <c r="FH209" s="112"/>
      <c r="FI209" s="112"/>
      <c r="FJ209" s="112"/>
      <c r="FK209" s="112"/>
      <c r="FL209" s="112"/>
      <c r="FM209" s="112"/>
      <c r="FN209" s="112"/>
      <c r="FO209" s="112"/>
      <c r="FP209" s="112"/>
      <c r="FQ209" s="112"/>
      <c r="FR209" s="112"/>
      <c r="FS209" s="112"/>
      <c r="FT209" s="112"/>
      <c r="FU209" s="112"/>
      <c r="FV209" s="112"/>
      <c r="FW209" s="112"/>
      <c r="FX209" s="112"/>
      <c r="FY209" s="112"/>
      <c r="FZ209" s="112"/>
      <c r="GA209" s="112"/>
      <c r="GB209" s="112"/>
      <c r="GC209" s="112"/>
      <c r="GD209" s="112"/>
      <c r="GE209" s="112"/>
      <c r="GF209" s="112"/>
      <c r="GG209" s="112"/>
      <c r="GH209" s="112"/>
      <c r="GI209" s="112"/>
      <c r="GJ209" s="112"/>
      <c r="GK209" s="112"/>
      <c r="GL209" s="112"/>
      <c r="GM209" s="112"/>
      <c r="GN209" s="112"/>
      <c r="GO209" s="112"/>
      <c r="GP209" s="112"/>
      <c r="GQ209" s="112"/>
      <c r="GR209" s="112"/>
      <c r="GS209" s="112"/>
      <c r="GT209" s="112"/>
      <c r="GU209" s="112"/>
      <c r="GV209" s="112"/>
      <c r="GW209" s="112"/>
      <c r="GX209" s="112"/>
      <c r="GY209" s="112"/>
      <c r="GZ209" s="112"/>
      <c r="HA209" s="112"/>
      <c r="HB209" s="112"/>
      <c r="HC209" s="112"/>
      <c r="HD209" s="112"/>
      <c r="HE209" s="112"/>
      <c r="HF209" s="112"/>
      <c r="HG209" s="112"/>
      <c r="HH209" s="112"/>
      <c r="HI209" s="112"/>
      <c r="HJ209" s="112"/>
      <c r="HK209" s="112"/>
      <c r="HL209" s="112"/>
      <c r="HM209" s="112"/>
      <c r="HN209" s="112"/>
      <c r="HO209" s="112"/>
      <c r="HP209" s="112"/>
      <c r="HQ209" s="112"/>
      <c r="HR209" s="112"/>
      <c r="HS209" s="112"/>
      <c r="HT209" s="112"/>
      <c r="HU209" s="112"/>
      <c r="HV209" s="112"/>
      <c r="HW209" s="112"/>
      <c r="HX209" s="112"/>
      <c r="HY209" s="112"/>
      <c r="HZ209" s="112"/>
      <c r="IA209" s="112"/>
      <c r="IB209" s="112"/>
      <c r="IC209" s="112"/>
      <c r="ID209" s="112"/>
      <c r="IE209" s="112"/>
      <c r="IF209" s="112"/>
      <c r="IG209" s="112"/>
      <c r="IH209" s="112"/>
      <c r="II209" s="112"/>
      <c r="IJ209" s="112"/>
      <c r="IK209" s="112"/>
      <c r="IL209" s="112"/>
      <c r="IM209" s="112"/>
      <c r="IN209" s="112"/>
      <c r="IO209" s="112"/>
      <c r="IP209" s="112"/>
      <c r="IQ209" s="112"/>
      <c r="IR209" s="112"/>
      <c r="IS209" s="112"/>
    </row>
    <row r="210" spans="1:253" ht="20.25">
      <c r="A210" s="140"/>
      <c r="B210" s="141"/>
      <c r="C210" s="122"/>
      <c r="D210" s="127"/>
      <c r="E210" s="122"/>
      <c r="F210" s="257"/>
      <c r="G210" s="137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17"/>
      <c r="T210" s="112"/>
      <c r="U210" s="7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112"/>
      <c r="CB210" s="112"/>
      <c r="CC210" s="112"/>
      <c r="CD210" s="112"/>
      <c r="CE210" s="112"/>
      <c r="CF210" s="112"/>
      <c r="CG210" s="112"/>
      <c r="CH210" s="112"/>
      <c r="CI210" s="112"/>
      <c r="CJ210" s="112"/>
      <c r="CK210" s="112"/>
      <c r="CL210" s="112"/>
      <c r="CM210" s="112"/>
      <c r="CN210" s="112"/>
      <c r="CO210" s="112"/>
      <c r="CP210" s="112"/>
      <c r="CQ210" s="112"/>
      <c r="CR210" s="112"/>
      <c r="CS210" s="112"/>
      <c r="CT210" s="112"/>
      <c r="CU210" s="112"/>
      <c r="CV210" s="112"/>
      <c r="CW210" s="112"/>
      <c r="CX210" s="112"/>
      <c r="CY210" s="112"/>
      <c r="CZ210" s="112"/>
      <c r="DA210" s="112"/>
      <c r="DB210" s="112"/>
      <c r="DC210" s="112"/>
      <c r="DD210" s="112"/>
      <c r="DE210" s="112"/>
      <c r="DF210" s="112"/>
      <c r="DG210" s="112"/>
      <c r="DH210" s="112"/>
      <c r="DI210" s="112"/>
      <c r="DJ210" s="112"/>
      <c r="DK210" s="112"/>
      <c r="DL210" s="112"/>
      <c r="DM210" s="112"/>
      <c r="DN210" s="112"/>
      <c r="DO210" s="112"/>
      <c r="DP210" s="112"/>
      <c r="DQ210" s="112"/>
      <c r="DR210" s="112"/>
      <c r="DS210" s="112"/>
      <c r="DT210" s="112"/>
      <c r="DU210" s="112"/>
      <c r="DV210" s="112"/>
      <c r="DW210" s="112"/>
      <c r="DX210" s="112"/>
      <c r="DY210" s="112"/>
      <c r="DZ210" s="112"/>
      <c r="EA210" s="112"/>
      <c r="EB210" s="112"/>
      <c r="EC210" s="112"/>
      <c r="ED210" s="112"/>
      <c r="EE210" s="112"/>
      <c r="EF210" s="112"/>
      <c r="EG210" s="112"/>
      <c r="EH210" s="112"/>
      <c r="EI210" s="112"/>
      <c r="EJ210" s="112"/>
      <c r="EK210" s="112"/>
      <c r="EL210" s="112"/>
      <c r="EM210" s="112"/>
      <c r="EN210" s="112"/>
      <c r="EO210" s="112"/>
      <c r="EP210" s="112"/>
      <c r="EQ210" s="112"/>
      <c r="ER210" s="112"/>
      <c r="ES210" s="112"/>
      <c r="ET210" s="112"/>
      <c r="EU210" s="112"/>
      <c r="EV210" s="112"/>
      <c r="EW210" s="112"/>
      <c r="EX210" s="112"/>
      <c r="EY210" s="112"/>
      <c r="EZ210" s="112"/>
      <c r="FA210" s="112"/>
      <c r="FB210" s="112"/>
      <c r="FC210" s="112"/>
      <c r="FD210" s="112"/>
      <c r="FE210" s="112"/>
      <c r="FF210" s="112"/>
      <c r="FG210" s="112"/>
      <c r="FH210" s="112"/>
      <c r="FI210" s="112"/>
      <c r="FJ210" s="112"/>
      <c r="FK210" s="112"/>
      <c r="FL210" s="112"/>
      <c r="FM210" s="112"/>
      <c r="FN210" s="112"/>
      <c r="FO210" s="112"/>
      <c r="FP210" s="112"/>
      <c r="FQ210" s="112"/>
      <c r="FR210" s="112"/>
      <c r="FS210" s="112"/>
      <c r="FT210" s="112"/>
      <c r="FU210" s="112"/>
      <c r="FV210" s="112"/>
      <c r="FW210" s="112"/>
      <c r="FX210" s="112"/>
      <c r="FY210" s="112"/>
      <c r="FZ210" s="112"/>
      <c r="GA210" s="112"/>
      <c r="GB210" s="112"/>
      <c r="GC210" s="112"/>
      <c r="GD210" s="112"/>
      <c r="GE210" s="112"/>
      <c r="GF210" s="112"/>
      <c r="GG210" s="112"/>
      <c r="GH210" s="112"/>
      <c r="GI210" s="112"/>
      <c r="GJ210" s="112"/>
      <c r="GK210" s="112"/>
      <c r="GL210" s="112"/>
      <c r="GM210" s="112"/>
      <c r="GN210" s="112"/>
      <c r="GO210" s="112"/>
      <c r="GP210" s="112"/>
      <c r="GQ210" s="112"/>
      <c r="GR210" s="112"/>
      <c r="GS210" s="112"/>
      <c r="GT210" s="112"/>
      <c r="GU210" s="112"/>
      <c r="GV210" s="112"/>
      <c r="GW210" s="112"/>
      <c r="GX210" s="112"/>
      <c r="GY210" s="112"/>
      <c r="GZ210" s="112"/>
      <c r="HA210" s="112"/>
      <c r="HB210" s="112"/>
      <c r="HC210" s="112"/>
      <c r="HD210" s="112"/>
      <c r="HE210" s="112"/>
      <c r="HF210" s="112"/>
      <c r="HG210" s="112"/>
      <c r="HH210" s="112"/>
      <c r="HI210" s="112"/>
      <c r="HJ210" s="112"/>
      <c r="HK210" s="112"/>
      <c r="HL210" s="112"/>
      <c r="HM210" s="112"/>
      <c r="HN210" s="112"/>
      <c r="HO210" s="112"/>
      <c r="HP210" s="112"/>
      <c r="HQ210" s="112"/>
      <c r="HR210" s="112"/>
      <c r="HS210" s="112"/>
      <c r="HT210" s="112"/>
      <c r="HU210" s="112"/>
      <c r="HV210" s="112"/>
      <c r="HW210" s="112"/>
      <c r="HX210" s="112"/>
      <c r="HY210" s="112"/>
      <c r="HZ210" s="112"/>
      <c r="IA210" s="112"/>
      <c r="IB210" s="112"/>
      <c r="IC210" s="112"/>
      <c r="ID210" s="112"/>
      <c r="IE210" s="112"/>
      <c r="IF210" s="112"/>
      <c r="IG210" s="112"/>
      <c r="IH210" s="112"/>
      <c r="II210" s="112"/>
      <c r="IJ210" s="112"/>
      <c r="IK210" s="112"/>
      <c r="IL210" s="112"/>
      <c r="IM210" s="112"/>
      <c r="IN210" s="112"/>
      <c r="IO210" s="112"/>
      <c r="IP210" s="112"/>
      <c r="IQ210" s="112"/>
      <c r="IR210" s="112"/>
      <c r="IS210" s="112"/>
    </row>
    <row r="211" spans="1:253" ht="20.25">
      <c r="A211" s="140" t="s">
        <v>2011</v>
      </c>
      <c r="B211" s="141"/>
      <c r="C211" s="122">
        <v>-0.66</v>
      </c>
      <c r="D211" s="122">
        <v>-0.22</v>
      </c>
      <c r="E211" s="122">
        <v>-0.4</v>
      </c>
      <c r="F211" s="257">
        <v>105.84422000000001</v>
      </c>
      <c r="G211" s="257">
        <v>115.41956999999999</v>
      </c>
      <c r="H211" s="134">
        <v>103.62291</v>
      </c>
      <c r="I211" s="134">
        <v>96.835170000000005</v>
      </c>
      <c r="J211" s="134">
        <v>94.093689999999995</v>
      </c>
      <c r="K211" s="134">
        <v>100.98077000000001</v>
      </c>
      <c r="L211" s="134">
        <v>104.51900000000001</v>
      </c>
      <c r="M211" s="134">
        <v>100.84524</v>
      </c>
      <c r="N211" s="134">
        <v>93.599299999999999</v>
      </c>
      <c r="O211" s="134">
        <v>105.32680999999999</v>
      </c>
      <c r="P211" s="134">
        <v>106.59202000000001</v>
      </c>
      <c r="Q211" s="134">
        <v>110.60178000000001</v>
      </c>
      <c r="R211" s="134">
        <v>125.00579</v>
      </c>
      <c r="S211" s="117"/>
      <c r="T211" s="112"/>
      <c r="U211" s="7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112"/>
      <c r="CB211" s="112"/>
      <c r="CC211" s="112"/>
      <c r="CD211" s="112"/>
      <c r="CE211" s="112"/>
      <c r="CF211" s="112"/>
      <c r="CG211" s="112"/>
      <c r="CH211" s="112"/>
      <c r="CI211" s="112"/>
      <c r="CJ211" s="112"/>
      <c r="CK211" s="112"/>
      <c r="CL211" s="112"/>
      <c r="CM211" s="112"/>
      <c r="CN211" s="112"/>
      <c r="CO211" s="112"/>
      <c r="CP211" s="112"/>
      <c r="CQ211" s="112"/>
      <c r="CR211" s="112"/>
      <c r="CS211" s="112"/>
      <c r="CT211" s="112"/>
      <c r="CU211" s="112"/>
      <c r="CV211" s="112"/>
      <c r="CW211" s="112"/>
      <c r="CX211" s="112"/>
      <c r="CY211" s="112"/>
      <c r="CZ211" s="112"/>
      <c r="DA211" s="112"/>
      <c r="DB211" s="112"/>
      <c r="DC211" s="112"/>
      <c r="DD211" s="112"/>
      <c r="DE211" s="112"/>
      <c r="DF211" s="112"/>
      <c r="DG211" s="112"/>
      <c r="DH211" s="112"/>
      <c r="DI211" s="112"/>
      <c r="DJ211" s="112"/>
      <c r="DK211" s="112"/>
      <c r="DL211" s="112"/>
      <c r="DM211" s="112"/>
      <c r="DN211" s="112"/>
      <c r="DO211" s="112"/>
      <c r="DP211" s="112"/>
      <c r="DQ211" s="112"/>
      <c r="DR211" s="112"/>
      <c r="DS211" s="112"/>
      <c r="DT211" s="112"/>
      <c r="DU211" s="112"/>
      <c r="DV211" s="112"/>
      <c r="DW211" s="112"/>
      <c r="DX211" s="112"/>
      <c r="DY211" s="112"/>
      <c r="DZ211" s="112"/>
      <c r="EA211" s="112"/>
      <c r="EB211" s="112"/>
      <c r="EC211" s="112"/>
      <c r="ED211" s="112"/>
      <c r="EE211" s="112"/>
      <c r="EF211" s="112"/>
      <c r="EG211" s="112"/>
      <c r="EH211" s="112"/>
      <c r="EI211" s="112"/>
      <c r="EJ211" s="112"/>
      <c r="EK211" s="112"/>
      <c r="EL211" s="112"/>
      <c r="EM211" s="112"/>
      <c r="EN211" s="112"/>
      <c r="EO211" s="112"/>
      <c r="EP211" s="112"/>
      <c r="EQ211" s="112"/>
      <c r="ER211" s="112"/>
      <c r="ES211" s="112"/>
      <c r="ET211" s="112"/>
      <c r="EU211" s="112"/>
      <c r="EV211" s="112"/>
      <c r="EW211" s="112"/>
      <c r="EX211" s="112"/>
      <c r="EY211" s="112"/>
      <c r="EZ211" s="112"/>
      <c r="FA211" s="112"/>
      <c r="FB211" s="112"/>
      <c r="FC211" s="112"/>
      <c r="FD211" s="112"/>
      <c r="FE211" s="112"/>
      <c r="FF211" s="112"/>
      <c r="FG211" s="112"/>
      <c r="FH211" s="112"/>
      <c r="FI211" s="112"/>
      <c r="FJ211" s="112"/>
      <c r="FK211" s="112"/>
      <c r="FL211" s="112"/>
      <c r="FM211" s="112"/>
      <c r="FN211" s="112"/>
      <c r="FO211" s="112"/>
      <c r="FP211" s="112"/>
      <c r="FQ211" s="112"/>
      <c r="FR211" s="112"/>
      <c r="FS211" s="112"/>
      <c r="FT211" s="112"/>
      <c r="FU211" s="112"/>
      <c r="FV211" s="112"/>
      <c r="FW211" s="112"/>
      <c r="FX211" s="112"/>
      <c r="FY211" s="112"/>
      <c r="FZ211" s="112"/>
      <c r="GA211" s="112"/>
      <c r="GB211" s="112"/>
      <c r="GC211" s="112"/>
      <c r="GD211" s="112"/>
      <c r="GE211" s="112"/>
      <c r="GF211" s="112"/>
      <c r="GG211" s="112"/>
      <c r="GH211" s="112"/>
      <c r="GI211" s="112"/>
      <c r="GJ211" s="112"/>
      <c r="GK211" s="112"/>
      <c r="GL211" s="112"/>
      <c r="GM211" s="112"/>
      <c r="GN211" s="112"/>
      <c r="GO211" s="112"/>
      <c r="GP211" s="112"/>
      <c r="GQ211" s="112"/>
      <c r="GR211" s="112"/>
      <c r="GS211" s="112"/>
      <c r="GT211" s="112"/>
      <c r="GU211" s="112"/>
      <c r="GV211" s="112"/>
      <c r="GW211" s="112"/>
      <c r="GX211" s="112"/>
      <c r="GY211" s="112"/>
      <c r="GZ211" s="112"/>
      <c r="HA211" s="112"/>
      <c r="HB211" s="112"/>
      <c r="HC211" s="112"/>
      <c r="HD211" s="112"/>
      <c r="HE211" s="112"/>
      <c r="HF211" s="112"/>
      <c r="HG211" s="112"/>
      <c r="HH211" s="112"/>
      <c r="HI211" s="112"/>
      <c r="HJ211" s="112"/>
      <c r="HK211" s="112"/>
      <c r="HL211" s="112"/>
      <c r="HM211" s="112"/>
      <c r="HN211" s="112"/>
      <c r="HO211" s="112"/>
      <c r="HP211" s="112"/>
      <c r="HQ211" s="112"/>
      <c r="HR211" s="112"/>
      <c r="HS211" s="112"/>
      <c r="HT211" s="112"/>
      <c r="HU211" s="112"/>
      <c r="HV211" s="112"/>
      <c r="HW211" s="112"/>
      <c r="HX211" s="112"/>
      <c r="HY211" s="112"/>
      <c r="HZ211" s="112"/>
      <c r="IA211" s="112"/>
      <c r="IB211" s="112"/>
      <c r="IC211" s="112"/>
      <c r="ID211" s="112"/>
      <c r="IE211" s="112"/>
      <c r="IF211" s="112"/>
      <c r="IG211" s="112"/>
      <c r="IH211" s="112"/>
      <c r="II211" s="112"/>
      <c r="IJ211" s="112"/>
      <c r="IK211" s="112"/>
      <c r="IL211" s="112"/>
      <c r="IM211" s="112"/>
      <c r="IN211" s="112"/>
      <c r="IO211" s="112"/>
      <c r="IP211" s="112"/>
      <c r="IQ211" s="112"/>
      <c r="IR211" s="112"/>
      <c r="IS211" s="112"/>
    </row>
    <row r="212" spans="1:253" ht="20.25">
      <c r="A212" s="140"/>
      <c r="B212" s="141"/>
      <c r="C212" s="122"/>
      <c r="D212" s="122"/>
      <c r="E212" s="122"/>
      <c r="F212" s="257"/>
      <c r="G212" s="137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17"/>
      <c r="T212" s="112"/>
      <c r="U212" s="7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112"/>
      <c r="CB212" s="112"/>
      <c r="CC212" s="112"/>
      <c r="CD212" s="112"/>
      <c r="CE212" s="112"/>
      <c r="CF212" s="112"/>
      <c r="CG212" s="112"/>
      <c r="CH212" s="112"/>
      <c r="CI212" s="112"/>
      <c r="CJ212" s="112"/>
      <c r="CK212" s="112"/>
      <c r="CL212" s="112"/>
      <c r="CM212" s="112"/>
      <c r="CN212" s="112"/>
      <c r="CO212" s="112"/>
      <c r="CP212" s="112"/>
      <c r="CQ212" s="112"/>
      <c r="CR212" s="112"/>
      <c r="CS212" s="112"/>
      <c r="CT212" s="112"/>
      <c r="CU212" s="112"/>
      <c r="CV212" s="112"/>
      <c r="CW212" s="112"/>
      <c r="CX212" s="112"/>
      <c r="CY212" s="112"/>
      <c r="CZ212" s="112"/>
      <c r="DA212" s="112"/>
      <c r="DB212" s="112"/>
      <c r="DC212" s="112"/>
      <c r="DD212" s="112"/>
      <c r="DE212" s="112"/>
      <c r="DF212" s="112"/>
      <c r="DG212" s="112"/>
      <c r="DH212" s="112"/>
      <c r="DI212" s="112"/>
      <c r="DJ212" s="112"/>
      <c r="DK212" s="112"/>
      <c r="DL212" s="112"/>
      <c r="DM212" s="112"/>
      <c r="DN212" s="112"/>
      <c r="DO212" s="112"/>
      <c r="DP212" s="112"/>
      <c r="DQ212" s="112"/>
      <c r="DR212" s="112"/>
      <c r="DS212" s="112"/>
      <c r="DT212" s="112"/>
      <c r="DU212" s="112"/>
      <c r="DV212" s="112"/>
      <c r="DW212" s="112"/>
      <c r="DX212" s="112"/>
      <c r="DY212" s="112"/>
      <c r="DZ212" s="112"/>
      <c r="EA212" s="112"/>
      <c r="EB212" s="112"/>
      <c r="EC212" s="112"/>
      <c r="ED212" s="112"/>
      <c r="EE212" s="112"/>
      <c r="EF212" s="112"/>
      <c r="EG212" s="112"/>
      <c r="EH212" s="112"/>
      <c r="EI212" s="112"/>
      <c r="EJ212" s="112"/>
      <c r="EK212" s="112"/>
      <c r="EL212" s="112"/>
      <c r="EM212" s="112"/>
      <c r="EN212" s="112"/>
      <c r="EO212" s="112"/>
      <c r="EP212" s="112"/>
      <c r="EQ212" s="112"/>
      <c r="ER212" s="112"/>
      <c r="ES212" s="112"/>
      <c r="ET212" s="112"/>
      <c r="EU212" s="112"/>
      <c r="EV212" s="112"/>
      <c r="EW212" s="112"/>
      <c r="EX212" s="112"/>
      <c r="EY212" s="112"/>
      <c r="EZ212" s="112"/>
      <c r="FA212" s="112"/>
      <c r="FB212" s="112"/>
      <c r="FC212" s="112"/>
      <c r="FD212" s="112"/>
      <c r="FE212" s="112"/>
      <c r="FF212" s="112"/>
      <c r="FG212" s="112"/>
      <c r="FH212" s="112"/>
      <c r="FI212" s="112"/>
      <c r="FJ212" s="112"/>
      <c r="FK212" s="112"/>
      <c r="FL212" s="112"/>
      <c r="FM212" s="112"/>
      <c r="FN212" s="112"/>
      <c r="FO212" s="112"/>
      <c r="FP212" s="112"/>
      <c r="FQ212" s="112"/>
      <c r="FR212" s="112"/>
      <c r="FS212" s="112"/>
      <c r="FT212" s="112"/>
      <c r="FU212" s="112"/>
      <c r="FV212" s="112"/>
      <c r="FW212" s="112"/>
      <c r="FX212" s="112"/>
      <c r="FY212" s="112"/>
      <c r="FZ212" s="112"/>
      <c r="GA212" s="112"/>
      <c r="GB212" s="112"/>
      <c r="GC212" s="112"/>
      <c r="GD212" s="112"/>
      <c r="GE212" s="112"/>
      <c r="GF212" s="112"/>
      <c r="GG212" s="112"/>
      <c r="GH212" s="112"/>
      <c r="GI212" s="112"/>
      <c r="GJ212" s="112"/>
      <c r="GK212" s="112"/>
      <c r="GL212" s="112"/>
      <c r="GM212" s="112"/>
      <c r="GN212" s="112"/>
      <c r="GO212" s="112"/>
      <c r="GP212" s="112"/>
      <c r="GQ212" s="112"/>
      <c r="GR212" s="112"/>
      <c r="GS212" s="112"/>
      <c r="GT212" s="112"/>
      <c r="GU212" s="112"/>
      <c r="GV212" s="112"/>
      <c r="GW212" s="112"/>
      <c r="GX212" s="112"/>
      <c r="GY212" s="112"/>
      <c r="GZ212" s="112"/>
      <c r="HA212" s="112"/>
      <c r="HB212" s="112"/>
      <c r="HC212" s="112"/>
      <c r="HD212" s="112"/>
      <c r="HE212" s="112"/>
      <c r="HF212" s="112"/>
      <c r="HG212" s="112"/>
      <c r="HH212" s="112"/>
      <c r="HI212" s="112"/>
      <c r="HJ212" s="112"/>
      <c r="HK212" s="112"/>
      <c r="HL212" s="112"/>
      <c r="HM212" s="112"/>
      <c r="HN212" s="112"/>
      <c r="HO212" s="112"/>
      <c r="HP212" s="112"/>
      <c r="HQ212" s="112"/>
      <c r="HR212" s="112"/>
      <c r="HS212" s="112"/>
      <c r="HT212" s="112"/>
      <c r="HU212" s="112"/>
      <c r="HV212" s="112"/>
      <c r="HW212" s="112"/>
      <c r="HX212" s="112"/>
      <c r="HY212" s="112"/>
      <c r="HZ212" s="112"/>
      <c r="IA212" s="112"/>
      <c r="IB212" s="112"/>
      <c r="IC212" s="112"/>
      <c r="ID212" s="112"/>
      <c r="IE212" s="112"/>
      <c r="IF212" s="112"/>
      <c r="IG212" s="112"/>
      <c r="IH212" s="112"/>
      <c r="II212" s="112"/>
      <c r="IJ212" s="112"/>
      <c r="IK212" s="112"/>
      <c r="IL212" s="112"/>
      <c r="IM212" s="112"/>
      <c r="IN212" s="112"/>
      <c r="IO212" s="112"/>
      <c r="IP212" s="112"/>
      <c r="IQ212" s="112"/>
      <c r="IR212" s="112"/>
      <c r="IS212" s="112"/>
    </row>
    <row r="213" spans="1:253" ht="20.25">
      <c r="A213" s="140" t="s">
        <v>2012</v>
      </c>
      <c r="B213" s="141"/>
      <c r="C213" s="127">
        <v>0.03</v>
      </c>
      <c r="D213" s="122">
        <v>0.42</v>
      </c>
      <c r="E213" s="122">
        <v>-0.3</v>
      </c>
      <c r="F213" s="257">
        <v>106.28487</v>
      </c>
      <c r="G213" s="257">
        <v>115.70479</v>
      </c>
      <c r="H213" s="257">
        <v>104.09961</v>
      </c>
      <c r="I213" s="257">
        <v>100.85628</v>
      </c>
      <c r="J213" s="257">
        <v>94.093689999999995</v>
      </c>
      <c r="K213" s="257">
        <v>100.58026</v>
      </c>
      <c r="L213" s="257">
        <v>104.31995999999999</v>
      </c>
      <c r="M213" s="257">
        <v>101.66292</v>
      </c>
      <c r="N213" s="257">
        <v>93.599299999999999</v>
      </c>
      <c r="O213" s="257">
        <v>106.05868</v>
      </c>
      <c r="P213" s="257">
        <v>106.67312</v>
      </c>
      <c r="Q213" s="257">
        <v>110.74084000000001</v>
      </c>
      <c r="R213" s="257">
        <v>125.33642</v>
      </c>
      <c r="S213" s="117"/>
      <c r="T213" s="112"/>
      <c r="U213" s="7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112"/>
      <c r="CB213" s="112"/>
      <c r="CC213" s="112"/>
      <c r="CD213" s="112"/>
      <c r="CE213" s="112"/>
      <c r="CF213" s="112"/>
      <c r="CG213" s="112"/>
      <c r="CH213" s="112"/>
      <c r="CI213" s="112"/>
      <c r="CJ213" s="112"/>
      <c r="CK213" s="112"/>
      <c r="CL213" s="112"/>
      <c r="CM213" s="112"/>
      <c r="CN213" s="112"/>
      <c r="CO213" s="112"/>
      <c r="CP213" s="112"/>
      <c r="CQ213" s="112"/>
      <c r="CR213" s="112"/>
      <c r="CS213" s="112"/>
      <c r="CT213" s="112"/>
      <c r="CU213" s="112"/>
      <c r="CV213" s="112"/>
      <c r="CW213" s="112"/>
      <c r="CX213" s="112"/>
      <c r="CY213" s="112"/>
      <c r="CZ213" s="112"/>
      <c r="DA213" s="112"/>
      <c r="DB213" s="112"/>
      <c r="DC213" s="112"/>
      <c r="DD213" s="112"/>
      <c r="DE213" s="112"/>
      <c r="DF213" s="112"/>
      <c r="DG213" s="112"/>
      <c r="DH213" s="112"/>
      <c r="DI213" s="112"/>
      <c r="DJ213" s="112"/>
      <c r="DK213" s="112"/>
      <c r="DL213" s="112"/>
      <c r="DM213" s="112"/>
      <c r="DN213" s="112"/>
      <c r="DO213" s="112"/>
      <c r="DP213" s="112"/>
      <c r="DQ213" s="112"/>
      <c r="DR213" s="112"/>
      <c r="DS213" s="112"/>
      <c r="DT213" s="112"/>
      <c r="DU213" s="112"/>
      <c r="DV213" s="112"/>
      <c r="DW213" s="112"/>
      <c r="DX213" s="112"/>
      <c r="DY213" s="112"/>
      <c r="DZ213" s="112"/>
      <c r="EA213" s="112"/>
      <c r="EB213" s="112"/>
      <c r="EC213" s="112"/>
      <c r="ED213" s="112"/>
      <c r="EE213" s="112"/>
      <c r="EF213" s="112"/>
      <c r="EG213" s="112"/>
      <c r="EH213" s="112"/>
      <c r="EI213" s="112"/>
      <c r="EJ213" s="112"/>
      <c r="EK213" s="112"/>
      <c r="EL213" s="112"/>
      <c r="EM213" s="112"/>
      <c r="EN213" s="112"/>
      <c r="EO213" s="112"/>
      <c r="EP213" s="112"/>
      <c r="EQ213" s="112"/>
      <c r="ER213" s="112"/>
      <c r="ES213" s="112"/>
      <c r="ET213" s="112"/>
      <c r="EU213" s="112"/>
      <c r="EV213" s="112"/>
      <c r="EW213" s="112"/>
      <c r="EX213" s="112"/>
      <c r="EY213" s="112"/>
      <c r="EZ213" s="112"/>
      <c r="FA213" s="112"/>
      <c r="FB213" s="112"/>
      <c r="FC213" s="112"/>
      <c r="FD213" s="112"/>
      <c r="FE213" s="112"/>
      <c r="FF213" s="112"/>
      <c r="FG213" s="112"/>
      <c r="FH213" s="112"/>
      <c r="FI213" s="112"/>
      <c r="FJ213" s="112"/>
      <c r="FK213" s="112"/>
      <c r="FL213" s="112"/>
      <c r="FM213" s="112"/>
      <c r="FN213" s="112"/>
      <c r="FO213" s="112"/>
      <c r="FP213" s="112"/>
      <c r="FQ213" s="112"/>
      <c r="FR213" s="112"/>
      <c r="FS213" s="112"/>
      <c r="FT213" s="112"/>
      <c r="FU213" s="112"/>
      <c r="FV213" s="112"/>
      <c r="FW213" s="112"/>
      <c r="FX213" s="112"/>
      <c r="FY213" s="112"/>
      <c r="FZ213" s="112"/>
      <c r="GA213" s="112"/>
      <c r="GB213" s="112"/>
      <c r="GC213" s="112"/>
      <c r="GD213" s="112"/>
      <c r="GE213" s="112"/>
      <c r="GF213" s="112"/>
      <c r="GG213" s="112"/>
      <c r="GH213" s="112"/>
      <c r="GI213" s="112"/>
      <c r="GJ213" s="112"/>
      <c r="GK213" s="112"/>
      <c r="GL213" s="112"/>
      <c r="GM213" s="112"/>
      <c r="GN213" s="112"/>
      <c r="GO213" s="112"/>
      <c r="GP213" s="112"/>
      <c r="GQ213" s="112"/>
      <c r="GR213" s="112"/>
      <c r="GS213" s="112"/>
      <c r="GT213" s="112"/>
      <c r="GU213" s="112"/>
      <c r="GV213" s="112"/>
      <c r="GW213" s="112"/>
      <c r="GX213" s="112"/>
      <c r="GY213" s="112"/>
      <c r="GZ213" s="112"/>
      <c r="HA213" s="112"/>
      <c r="HB213" s="112"/>
      <c r="HC213" s="112"/>
      <c r="HD213" s="112"/>
      <c r="HE213" s="112"/>
      <c r="HF213" s="112"/>
      <c r="HG213" s="112"/>
      <c r="HH213" s="112"/>
      <c r="HI213" s="112"/>
      <c r="HJ213" s="112"/>
      <c r="HK213" s="112"/>
      <c r="HL213" s="112"/>
      <c r="HM213" s="112"/>
      <c r="HN213" s="112"/>
      <c r="HO213" s="112"/>
      <c r="HP213" s="112"/>
      <c r="HQ213" s="112"/>
      <c r="HR213" s="112"/>
      <c r="HS213" s="112"/>
      <c r="HT213" s="112"/>
      <c r="HU213" s="112"/>
      <c r="HV213" s="112"/>
      <c r="HW213" s="112"/>
      <c r="HX213" s="112"/>
      <c r="HY213" s="112"/>
      <c r="HZ213" s="112"/>
      <c r="IA213" s="112"/>
      <c r="IB213" s="112"/>
      <c r="IC213" s="112"/>
      <c r="ID213" s="112"/>
      <c r="IE213" s="112"/>
      <c r="IF213" s="112"/>
      <c r="IG213" s="112"/>
      <c r="IH213" s="112"/>
      <c r="II213" s="112"/>
      <c r="IJ213" s="112"/>
      <c r="IK213" s="112"/>
      <c r="IL213" s="112"/>
      <c r="IM213" s="112"/>
      <c r="IN213" s="112"/>
      <c r="IO213" s="112"/>
      <c r="IP213" s="112"/>
      <c r="IQ213" s="112"/>
      <c r="IR213" s="112"/>
      <c r="IS213" s="112"/>
    </row>
    <row r="214" spans="1:253" ht="20.25">
      <c r="A214" s="140"/>
      <c r="B214" s="141"/>
      <c r="C214" s="127"/>
      <c r="D214" s="122"/>
      <c r="E214" s="122"/>
      <c r="F214" s="257"/>
      <c r="G214" s="257"/>
      <c r="H214" s="257"/>
      <c r="I214" s="257"/>
      <c r="J214" s="257"/>
      <c r="K214" s="257"/>
      <c r="L214" s="257"/>
      <c r="M214" s="257"/>
      <c r="N214" s="257"/>
      <c r="O214" s="257"/>
      <c r="P214" s="257"/>
      <c r="Q214" s="257"/>
      <c r="R214" s="257"/>
      <c r="S214" s="117"/>
      <c r="T214" s="112"/>
      <c r="U214" s="7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112"/>
      <c r="CB214" s="112"/>
      <c r="CC214" s="112"/>
      <c r="CD214" s="112"/>
      <c r="CE214" s="112"/>
      <c r="CF214" s="112"/>
      <c r="CG214" s="112"/>
      <c r="CH214" s="112"/>
      <c r="CI214" s="112"/>
      <c r="CJ214" s="112"/>
      <c r="CK214" s="112"/>
      <c r="CL214" s="112"/>
      <c r="CM214" s="112"/>
      <c r="CN214" s="112"/>
      <c r="CO214" s="112"/>
      <c r="CP214" s="112"/>
      <c r="CQ214" s="112"/>
      <c r="CR214" s="112"/>
      <c r="CS214" s="112"/>
      <c r="CT214" s="112"/>
      <c r="CU214" s="112"/>
      <c r="CV214" s="112"/>
      <c r="CW214" s="112"/>
      <c r="CX214" s="112"/>
      <c r="CY214" s="112"/>
      <c r="CZ214" s="112"/>
      <c r="DA214" s="112"/>
      <c r="DB214" s="112"/>
      <c r="DC214" s="112"/>
      <c r="DD214" s="112"/>
      <c r="DE214" s="112"/>
      <c r="DF214" s="112"/>
      <c r="DG214" s="112"/>
      <c r="DH214" s="112"/>
      <c r="DI214" s="112"/>
      <c r="DJ214" s="112"/>
      <c r="DK214" s="112"/>
      <c r="DL214" s="112"/>
      <c r="DM214" s="112"/>
      <c r="DN214" s="112"/>
      <c r="DO214" s="112"/>
      <c r="DP214" s="112"/>
      <c r="DQ214" s="112"/>
      <c r="DR214" s="112"/>
      <c r="DS214" s="112"/>
      <c r="DT214" s="112"/>
      <c r="DU214" s="112"/>
      <c r="DV214" s="112"/>
      <c r="DW214" s="112"/>
      <c r="DX214" s="112"/>
      <c r="DY214" s="112"/>
      <c r="DZ214" s="112"/>
      <c r="EA214" s="112"/>
      <c r="EB214" s="112"/>
      <c r="EC214" s="112"/>
      <c r="ED214" s="112"/>
      <c r="EE214" s="112"/>
      <c r="EF214" s="112"/>
      <c r="EG214" s="112"/>
      <c r="EH214" s="112"/>
      <c r="EI214" s="112"/>
      <c r="EJ214" s="112"/>
      <c r="EK214" s="112"/>
      <c r="EL214" s="112"/>
      <c r="EM214" s="112"/>
      <c r="EN214" s="112"/>
      <c r="EO214" s="112"/>
      <c r="EP214" s="112"/>
      <c r="EQ214" s="112"/>
      <c r="ER214" s="112"/>
      <c r="ES214" s="112"/>
      <c r="ET214" s="112"/>
      <c r="EU214" s="112"/>
      <c r="EV214" s="112"/>
      <c r="EW214" s="112"/>
      <c r="EX214" s="112"/>
      <c r="EY214" s="112"/>
      <c r="EZ214" s="112"/>
      <c r="FA214" s="112"/>
      <c r="FB214" s="112"/>
      <c r="FC214" s="112"/>
      <c r="FD214" s="112"/>
      <c r="FE214" s="112"/>
      <c r="FF214" s="112"/>
      <c r="FG214" s="112"/>
      <c r="FH214" s="112"/>
      <c r="FI214" s="112"/>
      <c r="FJ214" s="112"/>
      <c r="FK214" s="112"/>
      <c r="FL214" s="112"/>
      <c r="FM214" s="112"/>
      <c r="FN214" s="112"/>
      <c r="FO214" s="112"/>
      <c r="FP214" s="112"/>
      <c r="FQ214" s="112"/>
      <c r="FR214" s="112"/>
      <c r="FS214" s="112"/>
      <c r="FT214" s="112"/>
      <c r="FU214" s="112"/>
      <c r="FV214" s="112"/>
      <c r="FW214" s="112"/>
      <c r="FX214" s="112"/>
      <c r="FY214" s="112"/>
      <c r="FZ214" s="112"/>
      <c r="GA214" s="112"/>
      <c r="GB214" s="112"/>
      <c r="GC214" s="112"/>
      <c r="GD214" s="112"/>
      <c r="GE214" s="112"/>
      <c r="GF214" s="112"/>
      <c r="GG214" s="112"/>
      <c r="GH214" s="112"/>
      <c r="GI214" s="112"/>
      <c r="GJ214" s="112"/>
      <c r="GK214" s="112"/>
      <c r="GL214" s="112"/>
      <c r="GM214" s="112"/>
      <c r="GN214" s="112"/>
      <c r="GO214" s="112"/>
      <c r="GP214" s="112"/>
      <c r="GQ214" s="112"/>
      <c r="GR214" s="112"/>
      <c r="GS214" s="112"/>
      <c r="GT214" s="112"/>
      <c r="GU214" s="112"/>
      <c r="GV214" s="112"/>
      <c r="GW214" s="112"/>
      <c r="GX214" s="112"/>
      <c r="GY214" s="112"/>
      <c r="GZ214" s="112"/>
      <c r="HA214" s="112"/>
      <c r="HB214" s="112"/>
      <c r="HC214" s="112"/>
      <c r="HD214" s="112"/>
      <c r="HE214" s="112"/>
      <c r="HF214" s="112"/>
      <c r="HG214" s="112"/>
      <c r="HH214" s="112"/>
      <c r="HI214" s="112"/>
      <c r="HJ214" s="112"/>
      <c r="HK214" s="112"/>
      <c r="HL214" s="112"/>
      <c r="HM214" s="112"/>
      <c r="HN214" s="112"/>
      <c r="HO214" s="112"/>
      <c r="HP214" s="112"/>
      <c r="HQ214" s="112"/>
      <c r="HR214" s="112"/>
      <c r="HS214" s="112"/>
      <c r="HT214" s="112"/>
      <c r="HU214" s="112"/>
      <c r="HV214" s="112"/>
      <c r="HW214" s="112"/>
      <c r="HX214" s="112"/>
      <c r="HY214" s="112"/>
      <c r="HZ214" s="112"/>
      <c r="IA214" s="112"/>
      <c r="IB214" s="112"/>
      <c r="IC214" s="112"/>
      <c r="ID214" s="112"/>
      <c r="IE214" s="112"/>
      <c r="IF214" s="112"/>
      <c r="IG214" s="112"/>
      <c r="IH214" s="112"/>
      <c r="II214" s="112"/>
      <c r="IJ214" s="112"/>
      <c r="IK214" s="112"/>
      <c r="IL214" s="112"/>
      <c r="IM214" s="112"/>
      <c r="IN214" s="112"/>
      <c r="IO214" s="112"/>
      <c r="IP214" s="112"/>
      <c r="IQ214" s="112"/>
      <c r="IR214" s="112"/>
      <c r="IS214" s="112"/>
    </row>
    <row r="215" spans="1:253" ht="20.25">
      <c r="A215" s="140" t="s">
        <v>2013</v>
      </c>
      <c r="B215" s="141"/>
      <c r="C215" s="122">
        <v>0.1</v>
      </c>
      <c r="D215" s="122">
        <v>-0.22</v>
      </c>
      <c r="E215" s="122">
        <v>-0.3</v>
      </c>
      <c r="F215" s="257">
        <v>106.05516</v>
      </c>
      <c r="G215" s="257">
        <v>115.64144</v>
      </c>
      <c r="H215" s="257">
        <v>103.83131</v>
      </c>
      <c r="I215" s="257">
        <v>98.123170000000002</v>
      </c>
      <c r="J215" s="257">
        <v>94.093689999999995</v>
      </c>
      <c r="K215" s="257">
        <v>100.79698</v>
      </c>
      <c r="L215" s="257">
        <v>104.31995999999999</v>
      </c>
      <c r="M215" s="257">
        <v>101.08163999999999</v>
      </c>
      <c r="N215" s="257">
        <v>93.599299999999999</v>
      </c>
      <c r="O215" s="257">
        <v>105.52838</v>
      </c>
      <c r="P215" s="257">
        <v>106.67312</v>
      </c>
      <c r="Q215" s="257">
        <v>110.78487</v>
      </c>
      <c r="R215" s="257">
        <v>125.61859</v>
      </c>
      <c r="S215" s="117"/>
      <c r="T215" s="112"/>
      <c r="U215" s="7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112"/>
      <c r="CB215" s="112"/>
      <c r="CC215" s="112"/>
      <c r="CD215" s="112"/>
      <c r="CE215" s="112"/>
      <c r="CF215" s="112"/>
      <c r="CG215" s="112"/>
      <c r="CH215" s="112"/>
      <c r="CI215" s="112"/>
      <c r="CJ215" s="112"/>
      <c r="CK215" s="112"/>
      <c r="CL215" s="112"/>
      <c r="CM215" s="112"/>
      <c r="CN215" s="112"/>
      <c r="CO215" s="112"/>
      <c r="CP215" s="112"/>
      <c r="CQ215" s="112"/>
      <c r="CR215" s="112"/>
      <c r="CS215" s="112"/>
      <c r="CT215" s="112"/>
      <c r="CU215" s="112"/>
      <c r="CV215" s="112"/>
      <c r="CW215" s="112"/>
      <c r="CX215" s="112"/>
      <c r="CY215" s="112"/>
      <c r="CZ215" s="112"/>
      <c r="DA215" s="112"/>
      <c r="DB215" s="112"/>
      <c r="DC215" s="112"/>
      <c r="DD215" s="112"/>
      <c r="DE215" s="112"/>
      <c r="DF215" s="112"/>
      <c r="DG215" s="112"/>
      <c r="DH215" s="112"/>
      <c r="DI215" s="112"/>
      <c r="DJ215" s="112"/>
      <c r="DK215" s="112"/>
      <c r="DL215" s="112"/>
      <c r="DM215" s="112"/>
      <c r="DN215" s="112"/>
      <c r="DO215" s="112"/>
      <c r="DP215" s="112"/>
      <c r="DQ215" s="112"/>
      <c r="DR215" s="112"/>
      <c r="DS215" s="112"/>
      <c r="DT215" s="112"/>
      <c r="DU215" s="112"/>
      <c r="DV215" s="112"/>
      <c r="DW215" s="112"/>
      <c r="DX215" s="112"/>
      <c r="DY215" s="112"/>
      <c r="DZ215" s="112"/>
      <c r="EA215" s="112"/>
      <c r="EB215" s="112"/>
      <c r="EC215" s="112"/>
      <c r="ED215" s="112"/>
      <c r="EE215" s="112"/>
      <c r="EF215" s="112"/>
      <c r="EG215" s="112"/>
      <c r="EH215" s="112"/>
      <c r="EI215" s="112"/>
      <c r="EJ215" s="112"/>
      <c r="EK215" s="112"/>
      <c r="EL215" s="112"/>
      <c r="EM215" s="112"/>
      <c r="EN215" s="112"/>
      <c r="EO215" s="112"/>
      <c r="EP215" s="112"/>
      <c r="EQ215" s="112"/>
      <c r="ER215" s="112"/>
      <c r="ES215" s="112"/>
      <c r="ET215" s="112"/>
      <c r="EU215" s="112"/>
      <c r="EV215" s="112"/>
      <c r="EW215" s="112"/>
      <c r="EX215" s="112"/>
      <c r="EY215" s="112"/>
      <c r="EZ215" s="112"/>
      <c r="FA215" s="112"/>
      <c r="FB215" s="112"/>
      <c r="FC215" s="112"/>
      <c r="FD215" s="112"/>
      <c r="FE215" s="112"/>
      <c r="FF215" s="112"/>
      <c r="FG215" s="112"/>
      <c r="FH215" s="112"/>
      <c r="FI215" s="112"/>
      <c r="FJ215" s="112"/>
      <c r="FK215" s="112"/>
      <c r="FL215" s="112"/>
      <c r="FM215" s="112"/>
      <c r="FN215" s="112"/>
      <c r="FO215" s="112"/>
      <c r="FP215" s="112"/>
      <c r="FQ215" s="112"/>
      <c r="FR215" s="112"/>
      <c r="FS215" s="112"/>
      <c r="FT215" s="112"/>
      <c r="FU215" s="112"/>
      <c r="FV215" s="112"/>
      <c r="FW215" s="112"/>
      <c r="FX215" s="112"/>
      <c r="FY215" s="112"/>
      <c r="FZ215" s="112"/>
      <c r="GA215" s="112"/>
      <c r="GB215" s="112"/>
      <c r="GC215" s="112"/>
      <c r="GD215" s="112"/>
      <c r="GE215" s="112"/>
      <c r="GF215" s="112"/>
      <c r="GG215" s="112"/>
      <c r="GH215" s="112"/>
      <c r="GI215" s="112"/>
      <c r="GJ215" s="112"/>
      <c r="GK215" s="112"/>
      <c r="GL215" s="112"/>
      <c r="GM215" s="112"/>
      <c r="GN215" s="112"/>
      <c r="GO215" s="112"/>
      <c r="GP215" s="112"/>
      <c r="GQ215" s="112"/>
      <c r="GR215" s="112"/>
      <c r="GS215" s="112"/>
      <c r="GT215" s="112"/>
      <c r="GU215" s="112"/>
      <c r="GV215" s="112"/>
      <c r="GW215" s="112"/>
      <c r="GX215" s="112"/>
      <c r="GY215" s="112"/>
      <c r="GZ215" s="112"/>
      <c r="HA215" s="112"/>
      <c r="HB215" s="112"/>
      <c r="HC215" s="112"/>
      <c r="HD215" s="112"/>
      <c r="HE215" s="112"/>
      <c r="HF215" s="112"/>
      <c r="HG215" s="112"/>
      <c r="HH215" s="112"/>
      <c r="HI215" s="112"/>
      <c r="HJ215" s="112"/>
      <c r="HK215" s="112"/>
      <c r="HL215" s="112"/>
      <c r="HM215" s="112"/>
      <c r="HN215" s="112"/>
      <c r="HO215" s="112"/>
      <c r="HP215" s="112"/>
      <c r="HQ215" s="112"/>
      <c r="HR215" s="112"/>
      <c r="HS215" s="112"/>
      <c r="HT215" s="112"/>
      <c r="HU215" s="112"/>
      <c r="HV215" s="112"/>
      <c r="HW215" s="112"/>
      <c r="HX215" s="112"/>
      <c r="HY215" s="112"/>
      <c r="HZ215" s="112"/>
      <c r="IA215" s="112"/>
      <c r="IB215" s="112"/>
      <c r="IC215" s="112"/>
      <c r="ID215" s="112"/>
      <c r="IE215" s="112"/>
      <c r="IF215" s="112"/>
      <c r="IG215" s="112"/>
      <c r="IH215" s="112"/>
      <c r="II215" s="112"/>
      <c r="IJ215" s="112"/>
      <c r="IK215" s="112"/>
      <c r="IL215" s="112"/>
      <c r="IM215" s="112"/>
      <c r="IN215" s="112"/>
      <c r="IO215" s="112"/>
      <c r="IP215" s="112"/>
      <c r="IQ215" s="112"/>
      <c r="IR215" s="112"/>
      <c r="IS215" s="112"/>
    </row>
    <row r="216" spans="1:253" ht="20.25">
      <c r="A216" s="140"/>
      <c r="B216" s="141"/>
      <c r="C216" s="122"/>
      <c r="D216" s="122"/>
      <c r="E216" s="122"/>
      <c r="F216" s="257"/>
      <c r="G216" s="257"/>
      <c r="H216" s="257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117"/>
      <c r="T216" s="112"/>
      <c r="U216" s="7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112"/>
      <c r="CB216" s="112"/>
      <c r="CC216" s="112"/>
      <c r="CD216" s="112"/>
      <c r="CE216" s="112"/>
      <c r="CF216" s="112"/>
      <c r="CG216" s="112"/>
      <c r="CH216" s="112"/>
      <c r="CI216" s="112"/>
      <c r="CJ216" s="112"/>
      <c r="CK216" s="112"/>
      <c r="CL216" s="112"/>
      <c r="CM216" s="112"/>
      <c r="CN216" s="112"/>
      <c r="CO216" s="112"/>
      <c r="CP216" s="112"/>
      <c r="CQ216" s="112"/>
      <c r="CR216" s="112"/>
      <c r="CS216" s="112"/>
      <c r="CT216" s="112"/>
      <c r="CU216" s="112"/>
      <c r="CV216" s="112"/>
      <c r="CW216" s="112"/>
      <c r="CX216" s="112"/>
      <c r="CY216" s="112"/>
      <c r="CZ216" s="112"/>
      <c r="DA216" s="112"/>
      <c r="DB216" s="112"/>
      <c r="DC216" s="112"/>
      <c r="DD216" s="112"/>
      <c r="DE216" s="112"/>
      <c r="DF216" s="112"/>
      <c r="DG216" s="112"/>
      <c r="DH216" s="112"/>
      <c r="DI216" s="112"/>
      <c r="DJ216" s="112"/>
      <c r="DK216" s="112"/>
      <c r="DL216" s="112"/>
      <c r="DM216" s="112"/>
      <c r="DN216" s="112"/>
      <c r="DO216" s="112"/>
      <c r="DP216" s="112"/>
      <c r="DQ216" s="112"/>
      <c r="DR216" s="112"/>
      <c r="DS216" s="112"/>
      <c r="DT216" s="112"/>
      <c r="DU216" s="112"/>
      <c r="DV216" s="112"/>
      <c r="DW216" s="112"/>
      <c r="DX216" s="112"/>
      <c r="DY216" s="112"/>
      <c r="DZ216" s="112"/>
      <c r="EA216" s="112"/>
      <c r="EB216" s="112"/>
      <c r="EC216" s="112"/>
      <c r="ED216" s="112"/>
      <c r="EE216" s="112"/>
      <c r="EF216" s="112"/>
      <c r="EG216" s="112"/>
      <c r="EH216" s="112"/>
      <c r="EI216" s="112"/>
      <c r="EJ216" s="112"/>
      <c r="EK216" s="112"/>
      <c r="EL216" s="112"/>
      <c r="EM216" s="112"/>
      <c r="EN216" s="112"/>
      <c r="EO216" s="112"/>
      <c r="EP216" s="112"/>
      <c r="EQ216" s="112"/>
      <c r="ER216" s="112"/>
      <c r="ES216" s="112"/>
      <c r="ET216" s="112"/>
      <c r="EU216" s="112"/>
      <c r="EV216" s="112"/>
      <c r="EW216" s="112"/>
      <c r="EX216" s="112"/>
      <c r="EY216" s="112"/>
      <c r="EZ216" s="112"/>
      <c r="FA216" s="112"/>
      <c r="FB216" s="112"/>
      <c r="FC216" s="112"/>
      <c r="FD216" s="112"/>
      <c r="FE216" s="112"/>
      <c r="FF216" s="112"/>
      <c r="FG216" s="112"/>
      <c r="FH216" s="112"/>
      <c r="FI216" s="112"/>
      <c r="FJ216" s="112"/>
      <c r="FK216" s="112"/>
      <c r="FL216" s="112"/>
      <c r="FM216" s="112"/>
      <c r="FN216" s="112"/>
      <c r="FO216" s="112"/>
      <c r="FP216" s="112"/>
      <c r="FQ216" s="112"/>
      <c r="FR216" s="112"/>
      <c r="FS216" s="112"/>
      <c r="FT216" s="112"/>
      <c r="FU216" s="112"/>
      <c r="FV216" s="112"/>
      <c r="FW216" s="112"/>
      <c r="FX216" s="112"/>
      <c r="FY216" s="112"/>
      <c r="FZ216" s="112"/>
      <c r="GA216" s="112"/>
      <c r="GB216" s="112"/>
      <c r="GC216" s="112"/>
      <c r="GD216" s="112"/>
      <c r="GE216" s="112"/>
      <c r="GF216" s="112"/>
      <c r="GG216" s="112"/>
      <c r="GH216" s="112"/>
      <c r="GI216" s="112"/>
      <c r="GJ216" s="112"/>
      <c r="GK216" s="112"/>
      <c r="GL216" s="112"/>
      <c r="GM216" s="112"/>
      <c r="GN216" s="112"/>
      <c r="GO216" s="112"/>
      <c r="GP216" s="112"/>
      <c r="GQ216" s="112"/>
      <c r="GR216" s="112"/>
      <c r="GS216" s="112"/>
      <c r="GT216" s="112"/>
      <c r="GU216" s="112"/>
      <c r="GV216" s="112"/>
      <c r="GW216" s="112"/>
      <c r="GX216" s="112"/>
      <c r="GY216" s="112"/>
      <c r="GZ216" s="112"/>
      <c r="HA216" s="112"/>
      <c r="HB216" s="112"/>
      <c r="HC216" s="112"/>
      <c r="HD216" s="112"/>
      <c r="HE216" s="112"/>
      <c r="HF216" s="112"/>
      <c r="HG216" s="112"/>
      <c r="HH216" s="112"/>
      <c r="HI216" s="112"/>
      <c r="HJ216" s="112"/>
      <c r="HK216" s="112"/>
      <c r="HL216" s="112"/>
      <c r="HM216" s="112"/>
      <c r="HN216" s="112"/>
      <c r="HO216" s="112"/>
      <c r="HP216" s="112"/>
      <c r="HQ216" s="112"/>
      <c r="HR216" s="112"/>
      <c r="HS216" s="112"/>
      <c r="HT216" s="112"/>
      <c r="HU216" s="112"/>
      <c r="HV216" s="112"/>
      <c r="HW216" s="112"/>
      <c r="HX216" s="112"/>
      <c r="HY216" s="112"/>
      <c r="HZ216" s="112"/>
      <c r="IA216" s="112"/>
      <c r="IB216" s="112"/>
      <c r="IC216" s="112"/>
      <c r="ID216" s="112"/>
      <c r="IE216" s="112"/>
      <c r="IF216" s="112"/>
      <c r="IG216" s="112"/>
      <c r="IH216" s="112"/>
      <c r="II216" s="112"/>
      <c r="IJ216" s="112"/>
      <c r="IK216" s="112"/>
      <c r="IL216" s="112"/>
      <c r="IM216" s="112"/>
      <c r="IN216" s="112"/>
      <c r="IO216" s="112"/>
      <c r="IP216" s="112"/>
      <c r="IQ216" s="112"/>
      <c r="IR216" s="112"/>
      <c r="IS216" s="112"/>
    </row>
    <row r="217" spans="1:253" ht="20.25">
      <c r="A217" s="140" t="s">
        <v>2014</v>
      </c>
      <c r="B217" s="141"/>
      <c r="C217" s="122">
        <v>-0.09</v>
      </c>
      <c r="D217" s="122">
        <v>0.11</v>
      </c>
      <c r="E217" s="122">
        <v>-0.3</v>
      </c>
      <c r="F217" s="257">
        <v>106.16804</v>
      </c>
      <c r="G217" s="257">
        <v>115.56305</v>
      </c>
      <c r="H217" s="257">
        <v>103.98856000000001</v>
      </c>
      <c r="I217" s="257">
        <v>99.765309999999999</v>
      </c>
      <c r="J217" s="257">
        <v>94.116190000000003</v>
      </c>
      <c r="K217" s="257">
        <v>100.83150000000001</v>
      </c>
      <c r="L217" s="257">
        <v>104.31668000000001</v>
      </c>
      <c r="M217" s="257">
        <v>101.22622</v>
      </c>
      <c r="N217" s="257">
        <v>93.606679999999997</v>
      </c>
      <c r="O217" s="257">
        <v>105.91497</v>
      </c>
      <c r="P217" s="257">
        <v>106.67312</v>
      </c>
      <c r="Q217" s="257">
        <v>110.76073</v>
      </c>
      <c r="R217" s="257">
        <v>125.67797</v>
      </c>
      <c r="S217" s="117"/>
      <c r="T217" s="112"/>
      <c r="U217" s="7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112"/>
      <c r="CB217" s="112"/>
      <c r="CC217" s="112"/>
      <c r="CD217" s="112"/>
      <c r="CE217" s="112"/>
      <c r="CF217" s="112"/>
      <c r="CG217" s="112"/>
      <c r="CH217" s="112"/>
      <c r="CI217" s="112"/>
      <c r="CJ217" s="112"/>
      <c r="CK217" s="112"/>
      <c r="CL217" s="112"/>
      <c r="CM217" s="112"/>
      <c r="CN217" s="112"/>
      <c r="CO217" s="112"/>
      <c r="CP217" s="112"/>
      <c r="CQ217" s="112"/>
      <c r="CR217" s="112"/>
      <c r="CS217" s="112"/>
      <c r="CT217" s="112"/>
      <c r="CU217" s="112"/>
      <c r="CV217" s="112"/>
      <c r="CW217" s="112"/>
      <c r="CX217" s="112"/>
      <c r="CY217" s="112"/>
      <c r="CZ217" s="112"/>
      <c r="DA217" s="112"/>
      <c r="DB217" s="112"/>
      <c r="DC217" s="112"/>
      <c r="DD217" s="112"/>
      <c r="DE217" s="112"/>
      <c r="DF217" s="112"/>
      <c r="DG217" s="112"/>
      <c r="DH217" s="112"/>
      <c r="DI217" s="112"/>
      <c r="DJ217" s="112"/>
      <c r="DK217" s="112"/>
      <c r="DL217" s="112"/>
      <c r="DM217" s="112"/>
      <c r="DN217" s="112"/>
      <c r="DO217" s="112"/>
      <c r="DP217" s="112"/>
      <c r="DQ217" s="112"/>
      <c r="DR217" s="112"/>
      <c r="DS217" s="112"/>
      <c r="DT217" s="112"/>
      <c r="DU217" s="112"/>
      <c r="DV217" s="112"/>
      <c r="DW217" s="112"/>
      <c r="DX217" s="112"/>
      <c r="DY217" s="112"/>
      <c r="DZ217" s="112"/>
      <c r="EA217" s="112"/>
      <c r="EB217" s="112"/>
      <c r="EC217" s="112"/>
      <c r="ED217" s="112"/>
      <c r="EE217" s="112"/>
      <c r="EF217" s="112"/>
      <c r="EG217" s="112"/>
      <c r="EH217" s="112"/>
      <c r="EI217" s="112"/>
      <c r="EJ217" s="112"/>
      <c r="EK217" s="112"/>
      <c r="EL217" s="112"/>
      <c r="EM217" s="112"/>
      <c r="EN217" s="112"/>
      <c r="EO217" s="112"/>
      <c r="EP217" s="112"/>
      <c r="EQ217" s="112"/>
      <c r="ER217" s="112"/>
      <c r="ES217" s="112"/>
      <c r="ET217" s="112"/>
      <c r="EU217" s="112"/>
      <c r="EV217" s="112"/>
      <c r="EW217" s="112"/>
      <c r="EX217" s="112"/>
      <c r="EY217" s="112"/>
      <c r="EZ217" s="112"/>
      <c r="FA217" s="112"/>
      <c r="FB217" s="112"/>
      <c r="FC217" s="112"/>
      <c r="FD217" s="112"/>
      <c r="FE217" s="112"/>
      <c r="FF217" s="112"/>
      <c r="FG217" s="112"/>
      <c r="FH217" s="112"/>
      <c r="FI217" s="112"/>
      <c r="FJ217" s="112"/>
      <c r="FK217" s="112"/>
      <c r="FL217" s="112"/>
      <c r="FM217" s="112"/>
      <c r="FN217" s="112"/>
      <c r="FO217" s="112"/>
      <c r="FP217" s="112"/>
      <c r="FQ217" s="112"/>
      <c r="FR217" s="112"/>
      <c r="FS217" s="112"/>
      <c r="FT217" s="112"/>
      <c r="FU217" s="112"/>
      <c r="FV217" s="112"/>
      <c r="FW217" s="112"/>
      <c r="FX217" s="112"/>
      <c r="FY217" s="112"/>
      <c r="FZ217" s="112"/>
      <c r="GA217" s="112"/>
      <c r="GB217" s="112"/>
      <c r="GC217" s="112"/>
      <c r="GD217" s="112"/>
      <c r="GE217" s="112"/>
      <c r="GF217" s="112"/>
      <c r="GG217" s="112"/>
      <c r="GH217" s="112"/>
      <c r="GI217" s="112"/>
      <c r="GJ217" s="112"/>
      <c r="GK217" s="112"/>
      <c r="GL217" s="112"/>
      <c r="GM217" s="112"/>
      <c r="GN217" s="112"/>
      <c r="GO217" s="112"/>
      <c r="GP217" s="112"/>
      <c r="GQ217" s="112"/>
      <c r="GR217" s="112"/>
      <c r="GS217" s="112"/>
      <c r="GT217" s="112"/>
      <c r="GU217" s="112"/>
      <c r="GV217" s="112"/>
      <c r="GW217" s="112"/>
      <c r="GX217" s="112"/>
      <c r="GY217" s="112"/>
      <c r="GZ217" s="112"/>
      <c r="HA217" s="112"/>
      <c r="HB217" s="112"/>
      <c r="HC217" s="112"/>
      <c r="HD217" s="112"/>
      <c r="HE217" s="112"/>
      <c r="HF217" s="112"/>
      <c r="HG217" s="112"/>
      <c r="HH217" s="112"/>
      <c r="HI217" s="112"/>
      <c r="HJ217" s="112"/>
      <c r="HK217" s="112"/>
      <c r="HL217" s="112"/>
      <c r="HM217" s="112"/>
      <c r="HN217" s="112"/>
      <c r="HO217" s="112"/>
      <c r="HP217" s="112"/>
      <c r="HQ217" s="112"/>
      <c r="HR217" s="112"/>
      <c r="HS217" s="112"/>
      <c r="HT217" s="112"/>
      <c r="HU217" s="112"/>
      <c r="HV217" s="112"/>
      <c r="HW217" s="112"/>
      <c r="HX217" s="112"/>
      <c r="HY217" s="112"/>
      <c r="HZ217" s="112"/>
      <c r="IA217" s="112"/>
      <c r="IB217" s="112"/>
      <c r="IC217" s="112"/>
      <c r="ID217" s="112"/>
      <c r="IE217" s="112"/>
      <c r="IF217" s="112"/>
      <c r="IG217" s="112"/>
      <c r="IH217" s="112"/>
      <c r="II217" s="112"/>
      <c r="IJ217" s="112"/>
      <c r="IK217" s="112"/>
      <c r="IL217" s="112"/>
      <c r="IM217" s="112"/>
      <c r="IN217" s="112"/>
      <c r="IO217" s="112"/>
      <c r="IP217" s="112"/>
      <c r="IQ217" s="112"/>
      <c r="IR217" s="112"/>
      <c r="IS217" s="112"/>
    </row>
    <row r="218" spans="1:253" ht="20.25">
      <c r="A218" s="140"/>
      <c r="B218" s="141"/>
      <c r="C218" s="122"/>
      <c r="D218" s="122"/>
      <c r="E218" s="122"/>
      <c r="F218" s="257"/>
      <c r="G218" s="257"/>
      <c r="H218" s="257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117"/>
      <c r="T218" s="112"/>
      <c r="U218" s="7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112"/>
      <c r="CB218" s="112"/>
      <c r="CC218" s="112"/>
      <c r="CD218" s="112"/>
      <c r="CE218" s="112"/>
      <c r="CF218" s="112"/>
      <c r="CG218" s="112"/>
      <c r="CH218" s="112"/>
      <c r="CI218" s="112"/>
      <c r="CJ218" s="112"/>
      <c r="CK218" s="112"/>
      <c r="CL218" s="112"/>
      <c r="CM218" s="112"/>
      <c r="CN218" s="112"/>
      <c r="CO218" s="112"/>
      <c r="CP218" s="112"/>
      <c r="CQ218" s="112"/>
      <c r="CR218" s="112"/>
      <c r="CS218" s="112"/>
      <c r="CT218" s="112"/>
      <c r="CU218" s="112"/>
      <c r="CV218" s="112"/>
      <c r="CW218" s="112"/>
      <c r="CX218" s="112"/>
      <c r="CY218" s="112"/>
      <c r="CZ218" s="112"/>
      <c r="DA218" s="112"/>
      <c r="DB218" s="112"/>
      <c r="DC218" s="112"/>
      <c r="DD218" s="112"/>
      <c r="DE218" s="112"/>
      <c r="DF218" s="112"/>
      <c r="DG218" s="112"/>
      <c r="DH218" s="112"/>
      <c r="DI218" s="112"/>
      <c r="DJ218" s="112"/>
      <c r="DK218" s="112"/>
      <c r="DL218" s="112"/>
      <c r="DM218" s="112"/>
      <c r="DN218" s="112"/>
      <c r="DO218" s="112"/>
      <c r="DP218" s="112"/>
      <c r="DQ218" s="112"/>
      <c r="DR218" s="112"/>
      <c r="DS218" s="112"/>
      <c r="DT218" s="112"/>
      <c r="DU218" s="112"/>
      <c r="DV218" s="112"/>
      <c r="DW218" s="112"/>
      <c r="DX218" s="112"/>
      <c r="DY218" s="112"/>
      <c r="DZ218" s="112"/>
      <c r="EA218" s="112"/>
      <c r="EB218" s="112"/>
      <c r="EC218" s="112"/>
      <c r="ED218" s="112"/>
      <c r="EE218" s="112"/>
      <c r="EF218" s="112"/>
      <c r="EG218" s="112"/>
      <c r="EH218" s="112"/>
      <c r="EI218" s="112"/>
      <c r="EJ218" s="112"/>
      <c r="EK218" s="112"/>
      <c r="EL218" s="112"/>
      <c r="EM218" s="112"/>
      <c r="EN218" s="112"/>
      <c r="EO218" s="112"/>
      <c r="EP218" s="112"/>
      <c r="EQ218" s="112"/>
      <c r="ER218" s="112"/>
      <c r="ES218" s="112"/>
      <c r="ET218" s="112"/>
      <c r="EU218" s="112"/>
      <c r="EV218" s="112"/>
      <c r="EW218" s="112"/>
      <c r="EX218" s="112"/>
      <c r="EY218" s="112"/>
      <c r="EZ218" s="112"/>
      <c r="FA218" s="112"/>
      <c r="FB218" s="112"/>
      <c r="FC218" s="112"/>
      <c r="FD218" s="112"/>
      <c r="FE218" s="112"/>
      <c r="FF218" s="112"/>
      <c r="FG218" s="112"/>
      <c r="FH218" s="112"/>
      <c r="FI218" s="112"/>
      <c r="FJ218" s="112"/>
      <c r="FK218" s="112"/>
      <c r="FL218" s="112"/>
      <c r="FM218" s="112"/>
      <c r="FN218" s="112"/>
      <c r="FO218" s="112"/>
      <c r="FP218" s="112"/>
      <c r="FQ218" s="112"/>
      <c r="FR218" s="112"/>
      <c r="FS218" s="112"/>
      <c r="FT218" s="112"/>
      <c r="FU218" s="112"/>
      <c r="FV218" s="112"/>
      <c r="FW218" s="112"/>
      <c r="FX218" s="112"/>
      <c r="FY218" s="112"/>
      <c r="FZ218" s="112"/>
      <c r="GA218" s="112"/>
      <c r="GB218" s="112"/>
      <c r="GC218" s="112"/>
      <c r="GD218" s="112"/>
      <c r="GE218" s="112"/>
      <c r="GF218" s="112"/>
      <c r="GG218" s="112"/>
      <c r="GH218" s="112"/>
      <c r="GI218" s="112"/>
      <c r="GJ218" s="112"/>
      <c r="GK218" s="112"/>
      <c r="GL218" s="112"/>
      <c r="GM218" s="112"/>
      <c r="GN218" s="112"/>
      <c r="GO218" s="112"/>
      <c r="GP218" s="112"/>
      <c r="GQ218" s="112"/>
      <c r="GR218" s="112"/>
      <c r="GS218" s="112"/>
      <c r="GT218" s="112"/>
      <c r="GU218" s="112"/>
      <c r="GV218" s="112"/>
      <c r="GW218" s="112"/>
      <c r="GX218" s="112"/>
      <c r="GY218" s="112"/>
      <c r="GZ218" s="112"/>
      <c r="HA218" s="112"/>
      <c r="HB218" s="112"/>
      <c r="HC218" s="112"/>
      <c r="HD218" s="112"/>
      <c r="HE218" s="112"/>
      <c r="HF218" s="112"/>
      <c r="HG218" s="112"/>
      <c r="HH218" s="112"/>
      <c r="HI218" s="112"/>
      <c r="HJ218" s="112"/>
      <c r="HK218" s="112"/>
      <c r="HL218" s="112"/>
      <c r="HM218" s="112"/>
      <c r="HN218" s="112"/>
      <c r="HO218" s="112"/>
      <c r="HP218" s="112"/>
      <c r="HQ218" s="112"/>
      <c r="HR218" s="112"/>
      <c r="HS218" s="112"/>
      <c r="HT218" s="112"/>
      <c r="HU218" s="112"/>
      <c r="HV218" s="112"/>
      <c r="HW218" s="112"/>
      <c r="HX218" s="112"/>
      <c r="HY218" s="112"/>
      <c r="HZ218" s="112"/>
      <c r="IA218" s="112"/>
      <c r="IB218" s="112"/>
      <c r="IC218" s="112"/>
      <c r="ID218" s="112"/>
      <c r="IE218" s="112"/>
      <c r="IF218" s="112"/>
      <c r="IG218" s="112"/>
      <c r="IH218" s="112"/>
      <c r="II218" s="112"/>
      <c r="IJ218" s="112"/>
      <c r="IK218" s="112"/>
      <c r="IL218" s="112"/>
      <c r="IM218" s="112"/>
      <c r="IN218" s="112"/>
      <c r="IO218" s="112"/>
      <c r="IP218" s="112"/>
      <c r="IQ218" s="112"/>
      <c r="IR218" s="112"/>
      <c r="IS218" s="112"/>
    </row>
    <row r="219" spans="1:253" ht="20.25">
      <c r="A219" s="140" t="s">
        <v>2015</v>
      </c>
      <c r="B219" s="141"/>
      <c r="C219" s="122">
        <v>-0.72</v>
      </c>
      <c r="D219" s="122">
        <v>0.27</v>
      </c>
      <c r="E219" s="122">
        <v>-0.3</v>
      </c>
      <c r="F219" s="257">
        <v>106.45896</v>
      </c>
      <c r="G219" s="257">
        <v>115.84903</v>
      </c>
      <c r="H219" s="257">
        <v>104.28063</v>
      </c>
      <c r="I219" s="257">
        <v>95.229929999999996</v>
      </c>
      <c r="J219" s="257">
        <v>93.709220000000002</v>
      </c>
      <c r="K219" s="257">
        <v>100.38155</v>
      </c>
      <c r="L219" s="257">
        <v>104.48439999999999</v>
      </c>
      <c r="M219" s="257">
        <v>103.76903</v>
      </c>
      <c r="N219" s="257">
        <v>93.607380000000006</v>
      </c>
      <c r="O219" s="257">
        <v>105.77528</v>
      </c>
      <c r="P219" s="257">
        <v>106.67312</v>
      </c>
      <c r="Q219" s="257">
        <v>110.91424000000001</v>
      </c>
      <c r="R219" s="257">
        <v>125.56985</v>
      </c>
      <c r="S219" s="117"/>
      <c r="T219" s="112"/>
      <c r="U219" s="7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112"/>
      <c r="CB219" s="112"/>
      <c r="CC219" s="112"/>
      <c r="CD219" s="112"/>
      <c r="CE219" s="112"/>
      <c r="CF219" s="112"/>
      <c r="CG219" s="112"/>
      <c r="CH219" s="112"/>
      <c r="CI219" s="112"/>
      <c r="CJ219" s="112"/>
      <c r="CK219" s="112"/>
      <c r="CL219" s="112"/>
      <c r="CM219" s="112"/>
      <c r="CN219" s="112"/>
      <c r="CO219" s="112"/>
      <c r="CP219" s="112"/>
      <c r="CQ219" s="112"/>
      <c r="CR219" s="112"/>
      <c r="CS219" s="112"/>
      <c r="CT219" s="112"/>
      <c r="CU219" s="112"/>
      <c r="CV219" s="112"/>
      <c r="CW219" s="112"/>
      <c r="CX219" s="112"/>
      <c r="CY219" s="112"/>
      <c r="CZ219" s="112"/>
      <c r="DA219" s="112"/>
      <c r="DB219" s="112"/>
      <c r="DC219" s="112"/>
      <c r="DD219" s="112"/>
      <c r="DE219" s="112"/>
      <c r="DF219" s="112"/>
      <c r="DG219" s="112"/>
      <c r="DH219" s="112"/>
      <c r="DI219" s="112"/>
      <c r="DJ219" s="112"/>
      <c r="DK219" s="112"/>
      <c r="DL219" s="112"/>
      <c r="DM219" s="112"/>
      <c r="DN219" s="112"/>
      <c r="DO219" s="112"/>
      <c r="DP219" s="112"/>
      <c r="DQ219" s="112"/>
      <c r="DR219" s="112"/>
      <c r="DS219" s="112"/>
      <c r="DT219" s="112"/>
      <c r="DU219" s="112"/>
      <c r="DV219" s="112"/>
      <c r="DW219" s="112"/>
      <c r="DX219" s="112"/>
      <c r="DY219" s="112"/>
      <c r="DZ219" s="112"/>
      <c r="EA219" s="112"/>
      <c r="EB219" s="112"/>
      <c r="EC219" s="112"/>
      <c r="ED219" s="112"/>
      <c r="EE219" s="112"/>
      <c r="EF219" s="112"/>
      <c r="EG219" s="112"/>
      <c r="EH219" s="112"/>
      <c r="EI219" s="112"/>
      <c r="EJ219" s="112"/>
      <c r="EK219" s="112"/>
      <c r="EL219" s="112"/>
      <c r="EM219" s="112"/>
      <c r="EN219" s="112"/>
      <c r="EO219" s="112"/>
      <c r="EP219" s="112"/>
      <c r="EQ219" s="112"/>
      <c r="ER219" s="112"/>
      <c r="ES219" s="112"/>
      <c r="ET219" s="112"/>
      <c r="EU219" s="112"/>
      <c r="EV219" s="112"/>
      <c r="EW219" s="112"/>
      <c r="EX219" s="112"/>
      <c r="EY219" s="112"/>
      <c r="EZ219" s="112"/>
      <c r="FA219" s="112"/>
      <c r="FB219" s="112"/>
      <c r="FC219" s="112"/>
      <c r="FD219" s="112"/>
      <c r="FE219" s="112"/>
      <c r="FF219" s="112"/>
      <c r="FG219" s="112"/>
      <c r="FH219" s="112"/>
      <c r="FI219" s="112"/>
      <c r="FJ219" s="112"/>
      <c r="FK219" s="112"/>
      <c r="FL219" s="112"/>
      <c r="FM219" s="112"/>
      <c r="FN219" s="112"/>
      <c r="FO219" s="112"/>
      <c r="FP219" s="112"/>
      <c r="FQ219" s="112"/>
      <c r="FR219" s="112"/>
      <c r="FS219" s="112"/>
      <c r="FT219" s="112"/>
      <c r="FU219" s="112"/>
      <c r="FV219" s="112"/>
      <c r="FW219" s="112"/>
      <c r="FX219" s="112"/>
      <c r="FY219" s="112"/>
      <c r="FZ219" s="112"/>
      <c r="GA219" s="112"/>
      <c r="GB219" s="112"/>
      <c r="GC219" s="112"/>
      <c r="GD219" s="112"/>
      <c r="GE219" s="112"/>
      <c r="GF219" s="112"/>
      <c r="GG219" s="112"/>
      <c r="GH219" s="112"/>
      <c r="GI219" s="112"/>
      <c r="GJ219" s="112"/>
      <c r="GK219" s="112"/>
      <c r="GL219" s="112"/>
      <c r="GM219" s="112"/>
      <c r="GN219" s="112"/>
      <c r="GO219" s="112"/>
      <c r="GP219" s="112"/>
      <c r="GQ219" s="112"/>
      <c r="GR219" s="112"/>
      <c r="GS219" s="112"/>
      <c r="GT219" s="112"/>
      <c r="GU219" s="112"/>
      <c r="GV219" s="112"/>
      <c r="GW219" s="112"/>
      <c r="GX219" s="112"/>
      <c r="GY219" s="112"/>
      <c r="GZ219" s="112"/>
      <c r="HA219" s="112"/>
      <c r="HB219" s="112"/>
      <c r="HC219" s="112"/>
      <c r="HD219" s="112"/>
      <c r="HE219" s="112"/>
      <c r="HF219" s="112"/>
      <c r="HG219" s="112"/>
      <c r="HH219" s="112"/>
      <c r="HI219" s="112"/>
      <c r="HJ219" s="112"/>
      <c r="HK219" s="112"/>
      <c r="HL219" s="112"/>
      <c r="HM219" s="112"/>
      <c r="HN219" s="112"/>
      <c r="HO219" s="112"/>
      <c r="HP219" s="112"/>
      <c r="HQ219" s="112"/>
      <c r="HR219" s="112"/>
      <c r="HS219" s="112"/>
      <c r="HT219" s="112"/>
      <c r="HU219" s="112"/>
      <c r="HV219" s="112"/>
      <c r="HW219" s="112"/>
      <c r="HX219" s="112"/>
      <c r="HY219" s="112"/>
      <c r="HZ219" s="112"/>
      <c r="IA219" s="112"/>
      <c r="IB219" s="112"/>
      <c r="IC219" s="112"/>
      <c r="ID219" s="112"/>
      <c r="IE219" s="112"/>
      <c r="IF219" s="112"/>
      <c r="IG219" s="112"/>
      <c r="IH219" s="112"/>
      <c r="II219" s="112"/>
      <c r="IJ219" s="112"/>
      <c r="IK219" s="112"/>
      <c r="IL219" s="112"/>
      <c r="IM219" s="112"/>
      <c r="IN219" s="112"/>
      <c r="IO219" s="112"/>
      <c r="IP219" s="112"/>
      <c r="IQ219" s="112"/>
      <c r="IR219" s="112"/>
      <c r="IS219" s="112"/>
    </row>
    <row r="220" spans="1:253" ht="20.25">
      <c r="A220" s="140"/>
      <c r="B220" s="141"/>
      <c r="C220" s="122"/>
      <c r="D220" s="122"/>
      <c r="E220" s="122"/>
      <c r="F220" s="257"/>
      <c r="G220" s="257"/>
      <c r="H220" s="257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117"/>
      <c r="T220" s="112"/>
      <c r="U220" s="7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112"/>
      <c r="CB220" s="112"/>
      <c r="CC220" s="112"/>
      <c r="CD220" s="112"/>
      <c r="CE220" s="112"/>
      <c r="CF220" s="112"/>
      <c r="CG220" s="112"/>
      <c r="CH220" s="112"/>
      <c r="CI220" s="112"/>
      <c r="CJ220" s="112"/>
      <c r="CK220" s="112"/>
      <c r="CL220" s="112"/>
      <c r="CM220" s="112"/>
      <c r="CN220" s="112"/>
      <c r="CO220" s="112"/>
      <c r="CP220" s="112"/>
      <c r="CQ220" s="112"/>
      <c r="CR220" s="112"/>
      <c r="CS220" s="112"/>
      <c r="CT220" s="112"/>
      <c r="CU220" s="112"/>
      <c r="CV220" s="112"/>
      <c r="CW220" s="112"/>
      <c r="CX220" s="112"/>
      <c r="CY220" s="112"/>
      <c r="CZ220" s="112"/>
      <c r="DA220" s="112"/>
      <c r="DB220" s="112"/>
      <c r="DC220" s="112"/>
      <c r="DD220" s="112"/>
      <c r="DE220" s="112"/>
      <c r="DF220" s="112"/>
      <c r="DG220" s="112"/>
      <c r="DH220" s="112"/>
      <c r="DI220" s="112"/>
      <c r="DJ220" s="112"/>
      <c r="DK220" s="112"/>
      <c r="DL220" s="112"/>
      <c r="DM220" s="112"/>
      <c r="DN220" s="112"/>
      <c r="DO220" s="112"/>
      <c r="DP220" s="112"/>
      <c r="DQ220" s="112"/>
      <c r="DR220" s="112"/>
      <c r="DS220" s="112"/>
      <c r="DT220" s="112"/>
      <c r="DU220" s="112"/>
      <c r="DV220" s="112"/>
      <c r="DW220" s="112"/>
      <c r="DX220" s="112"/>
      <c r="DY220" s="112"/>
      <c r="DZ220" s="112"/>
      <c r="EA220" s="112"/>
      <c r="EB220" s="112"/>
      <c r="EC220" s="112"/>
      <c r="ED220" s="112"/>
      <c r="EE220" s="112"/>
      <c r="EF220" s="112"/>
      <c r="EG220" s="112"/>
      <c r="EH220" s="112"/>
      <c r="EI220" s="112"/>
      <c r="EJ220" s="112"/>
      <c r="EK220" s="112"/>
      <c r="EL220" s="112"/>
      <c r="EM220" s="112"/>
      <c r="EN220" s="112"/>
      <c r="EO220" s="112"/>
      <c r="EP220" s="112"/>
      <c r="EQ220" s="112"/>
      <c r="ER220" s="112"/>
      <c r="ES220" s="112"/>
      <c r="ET220" s="112"/>
      <c r="EU220" s="112"/>
      <c r="EV220" s="112"/>
      <c r="EW220" s="112"/>
      <c r="EX220" s="112"/>
      <c r="EY220" s="112"/>
      <c r="EZ220" s="112"/>
      <c r="FA220" s="112"/>
      <c r="FB220" s="112"/>
      <c r="FC220" s="112"/>
      <c r="FD220" s="112"/>
      <c r="FE220" s="112"/>
      <c r="FF220" s="112"/>
      <c r="FG220" s="112"/>
      <c r="FH220" s="112"/>
      <c r="FI220" s="112"/>
      <c r="FJ220" s="112"/>
      <c r="FK220" s="112"/>
      <c r="FL220" s="112"/>
      <c r="FM220" s="112"/>
      <c r="FN220" s="112"/>
      <c r="FO220" s="112"/>
      <c r="FP220" s="112"/>
      <c r="FQ220" s="112"/>
      <c r="FR220" s="112"/>
      <c r="FS220" s="112"/>
      <c r="FT220" s="112"/>
      <c r="FU220" s="112"/>
      <c r="FV220" s="112"/>
      <c r="FW220" s="112"/>
      <c r="FX220" s="112"/>
      <c r="FY220" s="112"/>
      <c r="FZ220" s="112"/>
      <c r="GA220" s="112"/>
      <c r="GB220" s="112"/>
      <c r="GC220" s="112"/>
      <c r="GD220" s="112"/>
      <c r="GE220" s="112"/>
      <c r="GF220" s="112"/>
      <c r="GG220" s="112"/>
      <c r="GH220" s="112"/>
      <c r="GI220" s="112"/>
      <c r="GJ220" s="112"/>
      <c r="GK220" s="112"/>
      <c r="GL220" s="112"/>
      <c r="GM220" s="112"/>
      <c r="GN220" s="112"/>
      <c r="GO220" s="112"/>
      <c r="GP220" s="112"/>
      <c r="GQ220" s="112"/>
      <c r="GR220" s="112"/>
      <c r="GS220" s="112"/>
      <c r="GT220" s="112"/>
      <c r="GU220" s="112"/>
      <c r="GV220" s="112"/>
      <c r="GW220" s="112"/>
      <c r="GX220" s="112"/>
      <c r="GY220" s="112"/>
      <c r="GZ220" s="112"/>
      <c r="HA220" s="112"/>
      <c r="HB220" s="112"/>
      <c r="HC220" s="112"/>
      <c r="HD220" s="112"/>
      <c r="HE220" s="112"/>
      <c r="HF220" s="112"/>
      <c r="HG220" s="112"/>
      <c r="HH220" s="112"/>
      <c r="HI220" s="112"/>
      <c r="HJ220" s="112"/>
      <c r="HK220" s="112"/>
      <c r="HL220" s="112"/>
      <c r="HM220" s="112"/>
      <c r="HN220" s="112"/>
      <c r="HO220" s="112"/>
      <c r="HP220" s="112"/>
      <c r="HQ220" s="112"/>
      <c r="HR220" s="112"/>
      <c r="HS220" s="112"/>
      <c r="HT220" s="112"/>
      <c r="HU220" s="112"/>
      <c r="HV220" s="112"/>
      <c r="HW220" s="112"/>
      <c r="HX220" s="112"/>
      <c r="HY220" s="112"/>
      <c r="HZ220" s="112"/>
      <c r="IA220" s="112"/>
      <c r="IB220" s="112"/>
      <c r="IC220" s="112"/>
      <c r="ID220" s="112"/>
      <c r="IE220" s="112"/>
      <c r="IF220" s="112"/>
      <c r="IG220" s="112"/>
      <c r="IH220" s="112"/>
      <c r="II220" s="112"/>
      <c r="IJ220" s="112"/>
      <c r="IK220" s="112"/>
      <c r="IL220" s="112"/>
      <c r="IM220" s="112"/>
      <c r="IN220" s="112"/>
      <c r="IO220" s="112"/>
      <c r="IP220" s="112"/>
      <c r="IQ220" s="112"/>
      <c r="IR220" s="112"/>
      <c r="IS220" s="112"/>
    </row>
    <row r="221" spans="1:253" ht="20.25">
      <c r="A221" s="140">
        <v>2026</v>
      </c>
      <c r="B221" s="141"/>
      <c r="C221" s="122"/>
      <c r="D221" s="122"/>
      <c r="E221" s="122"/>
      <c r="F221" s="257"/>
      <c r="G221" s="257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117"/>
      <c r="T221" s="112"/>
      <c r="U221" s="7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112"/>
      <c r="CB221" s="112"/>
      <c r="CC221" s="112"/>
      <c r="CD221" s="112"/>
      <c r="CE221" s="112"/>
      <c r="CF221" s="112"/>
      <c r="CG221" s="112"/>
      <c r="CH221" s="112"/>
      <c r="CI221" s="112"/>
      <c r="CJ221" s="112"/>
      <c r="CK221" s="112"/>
      <c r="CL221" s="112"/>
      <c r="CM221" s="112"/>
      <c r="CN221" s="112"/>
      <c r="CO221" s="112"/>
      <c r="CP221" s="112"/>
      <c r="CQ221" s="112"/>
      <c r="CR221" s="112"/>
      <c r="CS221" s="112"/>
      <c r="CT221" s="112"/>
      <c r="CU221" s="112"/>
      <c r="CV221" s="112"/>
      <c r="CW221" s="112"/>
      <c r="CX221" s="112"/>
      <c r="CY221" s="112"/>
      <c r="CZ221" s="112"/>
      <c r="DA221" s="112"/>
      <c r="DB221" s="112"/>
      <c r="DC221" s="112"/>
      <c r="DD221" s="112"/>
      <c r="DE221" s="112"/>
      <c r="DF221" s="112"/>
      <c r="DG221" s="112"/>
      <c r="DH221" s="112"/>
      <c r="DI221" s="112"/>
      <c r="DJ221" s="112"/>
      <c r="DK221" s="112"/>
      <c r="DL221" s="112"/>
      <c r="DM221" s="112"/>
      <c r="DN221" s="112"/>
      <c r="DO221" s="112"/>
      <c r="DP221" s="112"/>
      <c r="DQ221" s="112"/>
      <c r="DR221" s="112"/>
      <c r="DS221" s="112"/>
      <c r="DT221" s="112"/>
      <c r="DU221" s="112"/>
      <c r="DV221" s="112"/>
      <c r="DW221" s="112"/>
      <c r="DX221" s="112"/>
      <c r="DY221" s="112"/>
      <c r="DZ221" s="112"/>
      <c r="EA221" s="112"/>
      <c r="EB221" s="112"/>
      <c r="EC221" s="112"/>
      <c r="ED221" s="112"/>
      <c r="EE221" s="112"/>
      <c r="EF221" s="112"/>
      <c r="EG221" s="112"/>
      <c r="EH221" s="112"/>
      <c r="EI221" s="112"/>
      <c r="EJ221" s="112"/>
      <c r="EK221" s="112"/>
      <c r="EL221" s="112"/>
      <c r="EM221" s="112"/>
      <c r="EN221" s="112"/>
      <c r="EO221" s="112"/>
      <c r="EP221" s="112"/>
      <c r="EQ221" s="112"/>
      <c r="ER221" s="112"/>
      <c r="ES221" s="112"/>
      <c r="ET221" s="112"/>
      <c r="EU221" s="112"/>
      <c r="EV221" s="112"/>
      <c r="EW221" s="112"/>
      <c r="EX221" s="112"/>
      <c r="EY221" s="112"/>
      <c r="EZ221" s="112"/>
      <c r="FA221" s="112"/>
      <c r="FB221" s="112"/>
      <c r="FC221" s="112"/>
      <c r="FD221" s="112"/>
      <c r="FE221" s="112"/>
      <c r="FF221" s="112"/>
      <c r="FG221" s="112"/>
      <c r="FH221" s="112"/>
      <c r="FI221" s="112"/>
      <c r="FJ221" s="112"/>
      <c r="FK221" s="112"/>
      <c r="FL221" s="112"/>
      <c r="FM221" s="112"/>
      <c r="FN221" s="112"/>
      <c r="FO221" s="112"/>
      <c r="FP221" s="112"/>
      <c r="FQ221" s="112"/>
      <c r="FR221" s="112"/>
      <c r="FS221" s="112"/>
      <c r="FT221" s="112"/>
      <c r="FU221" s="112"/>
      <c r="FV221" s="112"/>
      <c r="FW221" s="112"/>
      <c r="FX221" s="112"/>
      <c r="FY221" s="112"/>
      <c r="FZ221" s="112"/>
      <c r="GA221" s="112"/>
      <c r="GB221" s="112"/>
      <c r="GC221" s="112"/>
      <c r="GD221" s="112"/>
      <c r="GE221" s="112"/>
      <c r="GF221" s="112"/>
      <c r="GG221" s="112"/>
      <c r="GH221" s="112"/>
      <c r="GI221" s="112"/>
      <c r="GJ221" s="112"/>
      <c r="GK221" s="112"/>
      <c r="GL221" s="112"/>
      <c r="GM221" s="112"/>
      <c r="GN221" s="112"/>
      <c r="GO221" s="112"/>
      <c r="GP221" s="112"/>
      <c r="GQ221" s="112"/>
      <c r="GR221" s="112"/>
      <c r="GS221" s="112"/>
      <c r="GT221" s="112"/>
      <c r="GU221" s="112"/>
      <c r="GV221" s="112"/>
      <c r="GW221" s="112"/>
      <c r="GX221" s="112"/>
      <c r="GY221" s="112"/>
      <c r="GZ221" s="112"/>
      <c r="HA221" s="112"/>
      <c r="HB221" s="112"/>
      <c r="HC221" s="112"/>
      <c r="HD221" s="112"/>
      <c r="HE221" s="112"/>
      <c r="HF221" s="112"/>
      <c r="HG221" s="112"/>
      <c r="HH221" s="112"/>
      <c r="HI221" s="112"/>
      <c r="HJ221" s="112"/>
      <c r="HK221" s="112"/>
      <c r="HL221" s="112"/>
      <c r="HM221" s="112"/>
      <c r="HN221" s="112"/>
      <c r="HO221" s="112"/>
      <c r="HP221" s="112"/>
      <c r="HQ221" s="112"/>
      <c r="HR221" s="112"/>
      <c r="HS221" s="112"/>
      <c r="HT221" s="112"/>
      <c r="HU221" s="112"/>
      <c r="HV221" s="112"/>
      <c r="HW221" s="112"/>
      <c r="HX221" s="112"/>
      <c r="HY221" s="112"/>
      <c r="HZ221" s="112"/>
      <c r="IA221" s="112"/>
      <c r="IB221" s="112"/>
      <c r="IC221" s="112"/>
      <c r="ID221" s="112"/>
      <c r="IE221" s="112"/>
      <c r="IF221" s="112"/>
      <c r="IG221" s="112"/>
      <c r="IH221" s="112"/>
      <c r="II221" s="112"/>
      <c r="IJ221" s="112"/>
      <c r="IK221" s="112"/>
      <c r="IL221" s="112"/>
      <c r="IM221" s="112"/>
      <c r="IN221" s="112"/>
      <c r="IO221" s="112"/>
      <c r="IP221" s="112"/>
      <c r="IQ221" s="112"/>
      <c r="IR221" s="112"/>
      <c r="IS221" s="112"/>
    </row>
    <row r="222" spans="1:253" ht="20.25">
      <c r="A222" s="140"/>
      <c r="B222" s="141"/>
      <c r="C222" s="122"/>
      <c r="D222" s="122"/>
      <c r="E222" s="122"/>
      <c r="F222" s="257"/>
      <c r="G222" s="257"/>
      <c r="H222" s="257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117"/>
      <c r="T222" s="112"/>
      <c r="U222" s="7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112"/>
      <c r="CB222" s="112"/>
      <c r="CC222" s="112"/>
      <c r="CD222" s="112"/>
      <c r="CE222" s="112"/>
      <c r="CF222" s="112"/>
      <c r="CG222" s="112"/>
      <c r="CH222" s="112"/>
      <c r="CI222" s="112"/>
      <c r="CJ222" s="112"/>
      <c r="CK222" s="112"/>
      <c r="CL222" s="112"/>
      <c r="CM222" s="112"/>
      <c r="CN222" s="112"/>
      <c r="CO222" s="112"/>
      <c r="CP222" s="112"/>
      <c r="CQ222" s="112"/>
      <c r="CR222" s="112"/>
      <c r="CS222" s="112"/>
      <c r="CT222" s="112"/>
      <c r="CU222" s="112"/>
      <c r="CV222" s="112"/>
      <c r="CW222" s="112"/>
      <c r="CX222" s="112"/>
      <c r="CY222" s="112"/>
      <c r="CZ222" s="112"/>
      <c r="DA222" s="112"/>
      <c r="DB222" s="112"/>
      <c r="DC222" s="112"/>
      <c r="DD222" s="112"/>
      <c r="DE222" s="112"/>
      <c r="DF222" s="112"/>
      <c r="DG222" s="112"/>
      <c r="DH222" s="112"/>
      <c r="DI222" s="112"/>
      <c r="DJ222" s="112"/>
      <c r="DK222" s="112"/>
      <c r="DL222" s="112"/>
      <c r="DM222" s="112"/>
      <c r="DN222" s="112"/>
      <c r="DO222" s="112"/>
      <c r="DP222" s="112"/>
      <c r="DQ222" s="112"/>
      <c r="DR222" s="112"/>
      <c r="DS222" s="112"/>
      <c r="DT222" s="112"/>
      <c r="DU222" s="112"/>
      <c r="DV222" s="112"/>
      <c r="DW222" s="112"/>
      <c r="DX222" s="112"/>
      <c r="DY222" s="112"/>
      <c r="DZ222" s="112"/>
      <c r="EA222" s="112"/>
      <c r="EB222" s="112"/>
      <c r="EC222" s="112"/>
      <c r="ED222" s="112"/>
      <c r="EE222" s="112"/>
      <c r="EF222" s="112"/>
      <c r="EG222" s="112"/>
      <c r="EH222" s="112"/>
      <c r="EI222" s="112"/>
      <c r="EJ222" s="112"/>
      <c r="EK222" s="112"/>
      <c r="EL222" s="112"/>
      <c r="EM222" s="112"/>
      <c r="EN222" s="112"/>
      <c r="EO222" s="112"/>
      <c r="EP222" s="112"/>
      <c r="EQ222" s="112"/>
      <c r="ER222" s="112"/>
      <c r="ES222" s="112"/>
      <c r="ET222" s="112"/>
      <c r="EU222" s="112"/>
      <c r="EV222" s="112"/>
      <c r="EW222" s="112"/>
      <c r="EX222" s="112"/>
      <c r="EY222" s="112"/>
      <c r="EZ222" s="112"/>
      <c r="FA222" s="112"/>
      <c r="FB222" s="112"/>
      <c r="FC222" s="112"/>
      <c r="FD222" s="112"/>
      <c r="FE222" s="112"/>
      <c r="FF222" s="112"/>
      <c r="FG222" s="112"/>
      <c r="FH222" s="112"/>
      <c r="FI222" s="112"/>
      <c r="FJ222" s="112"/>
      <c r="FK222" s="112"/>
      <c r="FL222" s="112"/>
      <c r="FM222" s="112"/>
      <c r="FN222" s="112"/>
      <c r="FO222" s="112"/>
      <c r="FP222" s="112"/>
      <c r="FQ222" s="112"/>
      <c r="FR222" s="112"/>
      <c r="FS222" s="112"/>
      <c r="FT222" s="112"/>
      <c r="FU222" s="112"/>
      <c r="FV222" s="112"/>
      <c r="FW222" s="112"/>
      <c r="FX222" s="112"/>
      <c r="FY222" s="112"/>
      <c r="FZ222" s="112"/>
      <c r="GA222" s="112"/>
      <c r="GB222" s="112"/>
      <c r="GC222" s="112"/>
      <c r="GD222" s="112"/>
      <c r="GE222" s="112"/>
      <c r="GF222" s="112"/>
      <c r="GG222" s="112"/>
      <c r="GH222" s="112"/>
      <c r="GI222" s="112"/>
      <c r="GJ222" s="112"/>
      <c r="GK222" s="112"/>
      <c r="GL222" s="112"/>
      <c r="GM222" s="112"/>
      <c r="GN222" s="112"/>
      <c r="GO222" s="112"/>
      <c r="GP222" s="112"/>
      <c r="GQ222" s="112"/>
      <c r="GR222" s="112"/>
      <c r="GS222" s="112"/>
      <c r="GT222" s="112"/>
      <c r="GU222" s="112"/>
      <c r="GV222" s="112"/>
      <c r="GW222" s="112"/>
      <c r="GX222" s="112"/>
      <c r="GY222" s="112"/>
      <c r="GZ222" s="112"/>
      <c r="HA222" s="112"/>
      <c r="HB222" s="112"/>
      <c r="HC222" s="112"/>
      <c r="HD222" s="112"/>
      <c r="HE222" s="112"/>
      <c r="HF222" s="112"/>
      <c r="HG222" s="112"/>
      <c r="HH222" s="112"/>
      <c r="HI222" s="112"/>
      <c r="HJ222" s="112"/>
      <c r="HK222" s="112"/>
      <c r="HL222" s="112"/>
      <c r="HM222" s="112"/>
      <c r="HN222" s="112"/>
      <c r="HO222" s="112"/>
      <c r="HP222" s="112"/>
      <c r="HQ222" s="112"/>
      <c r="HR222" s="112"/>
      <c r="HS222" s="112"/>
      <c r="HT222" s="112"/>
      <c r="HU222" s="112"/>
      <c r="HV222" s="112"/>
      <c r="HW222" s="112"/>
      <c r="HX222" s="112"/>
      <c r="HY222" s="112"/>
      <c r="HZ222" s="112"/>
      <c r="IA222" s="112"/>
      <c r="IB222" s="112"/>
      <c r="IC222" s="112"/>
      <c r="ID222" s="112"/>
      <c r="IE222" s="112"/>
      <c r="IF222" s="112"/>
      <c r="IG222" s="112"/>
      <c r="IH222" s="112"/>
      <c r="II222" s="112"/>
      <c r="IJ222" s="112"/>
      <c r="IK222" s="112"/>
      <c r="IL222" s="112"/>
      <c r="IM222" s="112"/>
      <c r="IN222" s="112"/>
      <c r="IO222" s="112"/>
      <c r="IP222" s="112"/>
      <c r="IQ222" s="112"/>
      <c r="IR222" s="112"/>
      <c r="IS222" s="112"/>
    </row>
    <row r="223" spans="1:253" ht="20.25">
      <c r="A223" s="140" t="s">
        <v>2004</v>
      </c>
      <c r="B223" s="141"/>
      <c r="C223" s="122">
        <v>-0.22</v>
      </c>
      <c r="D223" s="122">
        <v>-0.7</v>
      </c>
      <c r="E223" s="122">
        <v>-0.2</v>
      </c>
      <c r="F223" s="257">
        <v>105.71495</v>
      </c>
      <c r="G223" s="257">
        <v>115.96867</v>
      </c>
      <c r="H223" s="257">
        <v>103.33627</v>
      </c>
      <c r="I223" s="257">
        <v>92.991739999999993</v>
      </c>
      <c r="J223" s="257">
        <v>93.709220000000002</v>
      </c>
      <c r="K223" s="257">
        <v>100.10431</v>
      </c>
      <c r="L223" s="257">
        <v>104.40869000000001</v>
      </c>
      <c r="M223" s="257">
        <v>101.65427</v>
      </c>
      <c r="N223" s="257">
        <v>90.525189999999995</v>
      </c>
      <c r="O223" s="257">
        <v>104.56668000000001</v>
      </c>
      <c r="P223" s="257">
        <v>106.81483</v>
      </c>
      <c r="Q223" s="257">
        <v>110.91639000000001</v>
      </c>
      <c r="R223" s="257">
        <v>125.72311000000001</v>
      </c>
      <c r="S223" s="117"/>
      <c r="T223" s="112"/>
      <c r="U223" s="7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112"/>
      <c r="CB223" s="112"/>
      <c r="CC223" s="112"/>
      <c r="CD223" s="112"/>
      <c r="CE223" s="112"/>
      <c r="CF223" s="112"/>
      <c r="CG223" s="112"/>
      <c r="CH223" s="112"/>
      <c r="CI223" s="112"/>
      <c r="CJ223" s="112"/>
      <c r="CK223" s="112"/>
      <c r="CL223" s="112"/>
      <c r="CM223" s="112"/>
      <c r="CN223" s="112"/>
      <c r="CO223" s="112"/>
      <c r="CP223" s="112"/>
      <c r="CQ223" s="112"/>
      <c r="CR223" s="112"/>
      <c r="CS223" s="112"/>
      <c r="CT223" s="112"/>
      <c r="CU223" s="112"/>
      <c r="CV223" s="112"/>
      <c r="CW223" s="112"/>
      <c r="CX223" s="112"/>
      <c r="CY223" s="112"/>
      <c r="CZ223" s="112"/>
      <c r="DA223" s="112"/>
      <c r="DB223" s="112"/>
      <c r="DC223" s="112"/>
      <c r="DD223" s="112"/>
      <c r="DE223" s="112"/>
      <c r="DF223" s="112"/>
      <c r="DG223" s="112"/>
      <c r="DH223" s="112"/>
      <c r="DI223" s="112"/>
      <c r="DJ223" s="112"/>
      <c r="DK223" s="112"/>
      <c r="DL223" s="112"/>
      <c r="DM223" s="112"/>
      <c r="DN223" s="112"/>
      <c r="DO223" s="112"/>
      <c r="DP223" s="112"/>
      <c r="DQ223" s="112"/>
      <c r="DR223" s="112"/>
      <c r="DS223" s="112"/>
      <c r="DT223" s="112"/>
      <c r="DU223" s="112"/>
      <c r="DV223" s="112"/>
      <c r="DW223" s="112"/>
      <c r="DX223" s="112"/>
      <c r="DY223" s="112"/>
      <c r="DZ223" s="112"/>
      <c r="EA223" s="112"/>
      <c r="EB223" s="112"/>
      <c r="EC223" s="112"/>
      <c r="ED223" s="112"/>
      <c r="EE223" s="112"/>
      <c r="EF223" s="112"/>
      <c r="EG223" s="112"/>
      <c r="EH223" s="112"/>
      <c r="EI223" s="112"/>
      <c r="EJ223" s="112"/>
      <c r="EK223" s="112"/>
      <c r="EL223" s="112"/>
      <c r="EM223" s="112"/>
      <c r="EN223" s="112"/>
      <c r="EO223" s="112"/>
      <c r="EP223" s="112"/>
      <c r="EQ223" s="112"/>
      <c r="ER223" s="112"/>
      <c r="ES223" s="112"/>
      <c r="ET223" s="112"/>
      <c r="EU223" s="112"/>
      <c r="EV223" s="112"/>
      <c r="EW223" s="112"/>
      <c r="EX223" s="112"/>
      <c r="EY223" s="112"/>
      <c r="EZ223" s="112"/>
      <c r="FA223" s="112"/>
      <c r="FB223" s="112"/>
      <c r="FC223" s="112"/>
      <c r="FD223" s="112"/>
      <c r="FE223" s="112"/>
      <c r="FF223" s="112"/>
      <c r="FG223" s="112"/>
      <c r="FH223" s="112"/>
      <c r="FI223" s="112"/>
      <c r="FJ223" s="112"/>
      <c r="FK223" s="112"/>
      <c r="FL223" s="112"/>
      <c r="FM223" s="112"/>
      <c r="FN223" s="112"/>
      <c r="FO223" s="112"/>
      <c r="FP223" s="112"/>
      <c r="FQ223" s="112"/>
      <c r="FR223" s="112"/>
      <c r="FS223" s="112"/>
      <c r="FT223" s="112"/>
      <c r="FU223" s="112"/>
      <c r="FV223" s="112"/>
      <c r="FW223" s="112"/>
      <c r="FX223" s="112"/>
      <c r="FY223" s="112"/>
      <c r="FZ223" s="112"/>
      <c r="GA223" s="112"/>
      <c r="GB223" s="112"/>
      <c r="GC223" s="112"/>
      <c r="GD223" s="112"/>
      <c r="GE223" s="112"/>
      <c r="GF223" s="112"/>
      <c r="GG223" s="112"/>
      <c r="GH223" s="112"/>
      <c r="GI223" s="112"/>
      <c r="GJ223" s="112"/>
      <c r="GK223" s="112"/>
      <c r="GL223" s="112"/>
      <c r="GM223" s="112"/>
      <c r="GN223" s="112"/>
      <c r="GO223" s="112"/>
      <c r="GP223" s="112"/>
      <c r="GQ223" s="112"/>
      <c r="GR223" s="112"/>
      <c r="GS223" s="112"/>
      <c r="GT223" s="112"/>
      <c r="GU223" s="112"/>
      <c r="GV223" s="112"/>
      <c r="GW223" s="112"/>
      <c r="GX223" s="112"/>
      <c r="GY223" s="112"/>
      <c r="GZ223" s="112"/>
      <c r="HA223" s="112"/>
      <c r="HB223" s="112"/>
      <c r="HC223" s="112"/>
      <c r="HD223" s="112"/>
      <c r="HE223" s="112"/>
      <c r="HF223" s="112"/>
      <c r="HG223" s="112"/>
      <c r="HH223" s="112"/>
      <c r="HI223" s="112"/>
      <c r="HJ223" s="112"/>
      <c r="HK223" s="112"/>
      <c r="HL223" s="112"/>
      <c r="HM223" s="112"/>
      <c r="HN223" s="112"/>
      <c r="HO223" s="112"/>
      <c r="HP223" s="112"/>
      <c r="HQ223" s="112"/>
      <c r="HR223" s="112"/>
      <c r="HS223" s="112"/>
      <c r="HT223" s="112"/>
      <c r="HU223" s="112"/>
      <c r="HV223" s="112"/>
      <c r="HW223" s="112"/>
      <c r="HX223" s="112"/>
      <c r="HY223" s="112"/>
      <c r="HZ223" s="112"/>
      <c r="IA223" s="112"/>
      <c r="IB223" s="112"/>
      <c r="IC223" s="112"/>
      <c r="ID223" s="112"/>
      <c r="IE223" s="112"/>
      <c r="IF223" s="112"/>
      <c r="IG223" s="112"/>
      <c r="IH223" s="112"/>
      <c r="II223" s="112"/>
      <c r="IJ223" s="112"/>
      <c r="IK223" s="112"/>
      <c r="IL223" s="112"/>
      <c r="IM223" s="112"/>
      <c r="IN223" s="112"/>
      <c r="IO223" s="112"/>
      <c r="IP223" s="112"/>
      <c r="IQ223" s="112"/>
      <c r="IR223" s="112"/>
      <c r="IS223" s="112"/>
    </row>
    <row r="224" spans="1:253" ht="20.25">
      <c r="A224" s="140"/>
      <c r="B224" s="141"/>
      <c r="C224" s="122"/>
      <c r="D224" s="122"/>
      <c r="E224" s="122"/>
      <c r="F224" s="257"/>
      <c r="G224" s="257"/>
      <c r="H224" s="257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117"/>
      <c r="T224" s="112"/>
      <c r="U224" s="7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  <c r="BI224" s="112"/>
      <c r="BJ224" s="112"/>
      <c r="BK224" s="112"/>
      <c r="BL224" s="112"/>
      <c r="BM224" s="112"/>
      <c r="BN224" s="112"/>
      <c r="BO224" s="112"/>
      <c r="BP224" s="112"/>
      <c r="BQ224" s="112"/>
      <c r="BR224" s="112"/>
      <c r="BS224" s="112"/>
      <c r="BT224" s="112"/>
      <c r="BU224" s="112"/>
      <c r="BV224" s="112"/>
      <c r="BW224" s="112"/>
      <c r="BX224" s="112"/>
      <c r="BY224" s="112"/>
      <c r="BZ224" s="112"/>
      <c r="CA224" s="112"/>
      <c r="CB224" s="112"/>
      <c r="CC224" s="112"/>
      <c r="CD224" s="112"/>
      <c r="CE224" s="112"/>
      <c r="CF224" s="112"/>
      <c r="CG224" s="112"/>
      <c r="CH224" s="112"/>
      <c r="CI224" s="112"/>
      <c r="CJ224" s="112"/>
      <c r="CK224" s="112"/>
      <c r="CL224" s="112"/>
      <c r="CM224" s="112"/>
      <c r="CN224" s="112"/>
      <c r="CO224" s="112"/>
      <c r="CP224" s="112"/>
      <c r="CQ224" s="112"/>
      <c r="CR224" s="112"/>
      <c r="CS224" s="112"/>
      <c r="CT224" s="112"/>
      <c r="CU224" s="112"/>
      <c r="CV224" s="112"/>
      <c r="CW224" s="112"/>
      <c r="CX224" s="112"/>
      <c r="CY224" s="112"/>
      <c r="CZ224" s="112"/>
      <c r="DA224" s="112"/>
      <c r="DB224" s="112"/>
      <c r="DC224" s="112"/>
      <c r="DD224" s="112"/>
      <c r="DE224" s="112"/>
      <c r="DF224" s="112"/>
      <c r="DG224" s="112"/>
      <c r="DH224" s="112"/>
      <c r="DI224" s="112"/>
      <c r="DJ224" s="112"/>
      <c r="DK224" s="112"/>
      <c r="DL224" s="112"/>
      <c r="DM224" s="112"/>
      <c r="DN224" s="112"/>
      <c r="DO224" s="112"/>
      <c r="DP224" s="112"/>
      <c r="DQ224" s="112"/>
      <c r="DR224" s="112"/>
      <c r="DS224" s="112"/>
      <c r="DT224" s="112"/>
      <c r="DU224" s="112"/>
      <c r="DV224" s="112"/>
      <c r="DW224" s="112"/>
      <c r="DX224" s="112"/>
      <c r="DY224" s="112"/>
      <c r="DZ224" s="112"/>
      <c r="EA224" s="112"/>
      <c r="EB224" s="112"/>
      <c r="EC224" s="112"/>
      <c r="ED224" s="112"/>
      <c r="EE224" s="112"/>
      <c r="EF224" s="112"/>
      <c r="EG224" s="112"/>
      <c r="EH224" s="112"/>
      <c r="EI224" s="112"/>
      <c r="EJ224" s="112"/>
      <c r="EK224" s="112"/>
      <c r="EL224" s="112"/>
      <c r="EM224" s="112"/>
      <c r="EN224" s="112"/>
      <c r="EO224" s="112"/>
      <c r="EP224" s="112"/>
      <c r="EQ224" s="112"/>
      <c r="ER224" s="112"/>
      <c r="ES224" s="112"/>
      <c r="ET224" s="112"/>
      <c r="EU224" s="112"/>
      <c r="EV224" s="112"/>
      <c r="EW224" s="112"/>
      <c r="EX224" s="112"/>
      <c r="EY224" s="112"/>
      <c r="EZ224" s="112"/>
      <c r="FA224" s="112"/>
      <c r="FB224" s="112"/>
      <c r="FC224" s="112"/>
      <c r="FD224" s="112"/>
      <c r="FE224" s="112"/>
      <c r="FF224" s="112"/>
      <c r="FG224" s="112"/>
      <c r="FH224" s="112"/>
      <c r="FI224" s="112"/>
      <c r="FJ224" s="112"/>
      <c r="FK224" s="112"/>
      <c r="FL224" s="112"/>
      <c r="FM224" s="112"/>
      <c r="FN224" s="112"/>
      <c r="FO224" s="112"/>
      <c r="FP224" s="112"/>
      <c r="FQ224" s="112"/>
      <c r="FR224" s="112"/>
      <c r="FS224" s="112"/>
      <c r="FT224" s="112"/>
      <c r="FU224" s="112"/>
      <c r="FV224" s="112"/>
      <c r="FW224" s="112"/>
      <c r="FX224" s="112"/>
      <c r="FY224" s="112"/>
      <c r="FZ224" s="112"/>
      <c r="GA224" s="112"/>
      <c r="GB224" s="112"/>
      <c r="GC224" s="112"/>
      <c r="GD224" s="112"/>
      <c r="GE224" s="112"/>
      <c r="GF224" s="112"/>
      <c r="GG224" s="112"/>
      <c r="GH224" s="112"/>
      <c r="GI224" s="112"/>
      <c r="GJ224" s="112"/>
      <c r="GK224" s="112"/>
      <c r="GL224" s="112"/>
      <c r="GM224" s="112"/>
      <c r="GN224" s="112"/>
      <c r="GO224" s="112"/>
      <c r="GP224" s="112"/>
      <c r="GQ224" s="112"/>
      <c r="GR224" s="112"/>
      <c r="GS224" s="112"/>
      <c r="GT224" s="112"/>
      <c r="GU224" s="112"/>
      <c r="GV224" s="112"/>
      <c r="GW224" s="112"/>
      <c r="GX224" s="112"/>
      <c r="GY224" s="112"/>
      <c r="GZ224" s="112"/>
      <c r="HA224" s="112"/>
      <c r="HB224" s="112"/>
      <c r="HC224" s="112"/>
      <c r="HD224" s="112"/>
      <c r="HE224" s="112"/>
      <c r="HF224" s="112"/>
      <c r="HG224" s="112"/>
      <c r="HH224" s="112"/>
      <c r="HI224" s="112"/>
      <c r="HJ224" s="112"/>
      <c r="HK224" s="112"/>
      <c r="HL224" s="112"/>
      <c r="HM224" s="112"/>
      <c r="HN224" s="112"/>
      <c r="HO224" s="112"/>
      <c r="HP224" s="112"/>
      <c r="HQ224" s="112"/>
      <c r="HR224" s="112"/>
      <c r="HS224" s="112"/>
      <c r="HT224" s="112"/>
      <c r="HU224" s="112"/>
      <c r="HV224" s="112"/>
      <c r="HW224" s="112"/>
      <c r="HX224" s="112"/>
      <c r="HY224" s="112"/>
      <c r="HZ224" s="112"/>
      <c r="IA224" s="112"/>
      <c r="IB224" s="112"/>
      <c r="IC224" s="112"/>
      <c r="ID224" s="112"/>
      <c r="IE224" s="112"/>
      <c r="IF224" s="112"/>
      <c r="IG224" s="112"/>
      <c r="IH224" s="112"/>
      <c r="II224" s="112"/>
      <c r="IJ224" s="112"/>
      <c r="IK224" s="112"/>
      <c r="IL224" s="112"/>
      <c r="IM224" s="112"/>
      <c r="IN224" s="112"/>
      <c r="IO224" s="112"/>
      <c r="IP224" s="112"/>
      <c r="IQ224" s="112"/>
      <c r="IR224" s="112"/>
      <c r="IS224" s="112"/>
    </row>
    <row r="225" spans="1:253" ht="20.25">
      <c r="A225" s="140" t="s">
        <v>2005</v>
      </c>
      <c r="B225" s="141"/>
      <c r="C225" s="122">
        <v>-0.28000000000000003</v>
      </c>
      <c r="D225" s="122">
        <v>0.22</v>
      </c>
      <c r="E225" s="122">
        <v>-0.3</v>
      </c>
      <c r="F225" s="257">
        <v>105.94728000000001</v>
      </c>
      <c r="G225" s="257">
        <v>116.64905</v>
      </c>
      <c r="H225" s="257">
        <v>103.46465999999999</v>
      </c>
      <c r="I225" s="257">
        <v>97.817070000000001</v>
      </c>
      <c r="J225" s="257">
        <v>93.709220000000002</v>
      </c>
      <c r="K225" s="257">
        <v>100.43871</v>
      </c>
      <c r="L225" s="257">
        <v>104.61632</v>
      </c>
      <c r="M225" s="257">
        <v>101.19626</v>
      </c>
      <c r="N225" s="257">
        <v>90.388930000000002</v>
      </c>
      <c r="O225" s="257">
        <v>103.74075000000001</v>
      </c>
      <c r="P225" s="257">
        <v>106.876</v>
      </c>
      <c r="Q225" s="257">
        <v>110.97976</v>
      </c>
      <c r="R225" s="257">
        <v>126.06347</v>
      </c>
      <c r="S225" s="117"/>
      <c r="T225" s="112"/>
      <c r="U225" s="7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  <c r="BI225" s="112"/>
      <c r="BJ225" s="112"/>
      <c r="BK225" s="112"/>
      <c r="BL225" s="112"/>
      <c r="BM225" s="112"/>
      <c r="BN225" s="112"/>
      <c r="BO225" s="112"/>
      <c r="BP225" s="112"/>
      <c r="BQ225" s="112"/>
      <c r="BR225" s="112"/>
      <c r="BS225" s="112"/>
      <c r="BT225" s="112"/>
      <c r="BU225" s="112"/>
      <c r="BV225" s="112"/>
      <c r="BW225" s="112"/>
      <c r="BX225" s="112"/>
      <c r="BY225" s="112"/>
      <c r="BZ225" s="112"/>
      <c r="CA225" s="112"/>
      <c r="CB225" s="112"/>
      <c r="CC225" s="112"/>
      <c r="CD225" s="112"/>
      <c r="CE225" s="112"/>
      <c r="CF225" s="112"/>
      <c r="CG225" s="112"/>
      <c r="CH225" s="112"/>
      <c r="CI225" s="112"/>
      <c r="CJ225" s="112"/>
      <c r="CK225" s="112"/>
      <c r="CL225" s="112"/>
      <c r="CM225" s="112"/>
      <c r="CN225" s="112"/>
      <c r="CO225" s="112"/>
      <c r="CP225" s="112"/>
      <c r="CQ225" s="112"/>
      <c r="CR225" s="112"/>
      <c r="CS225" s="112"/>
      <c r="CT225" s="112"/>
      <c r="CU225" s="112"/>
      <c r="CV225" s="112"/>
      <c r="CW225" s="112"/>
      <c r="CX225" s="112"/>
      <c r="CY225" s="112"/>
      <c r="CZ225" s="112"/>
      <c r="DA225" s="112"/>
      <c r="DB225" s="112"/>
      <c r="DC225" s="112"/>
      <c r="DD225" s="112"/>
      <c r="DE225" s="112"/>
      <c r="DF225" s="112"/>
      <c r="DG225" s="112"/>
      <c r="DH225" s="112"/>
      <c r="DI225" s="112"/>
      <c r="DJ225" s="112"/>
      <c r="DK225" s="112"/>
      <c r="DL225" s="112"/>
      <c r="DM225" s="112"/>
      <c r="DN225" s="112"/>
      <c r="DO225" s="112"/>
      <c r="DP225" s="112"/>
      <c r="DQ225" s="112"/>
      <c r="DR225" s="112"/>
      <c r="DS225" s="112"/>
      <c r="DT225" s="112"/>
      <c r="DU225" s="112"/>
      <c r="DV225" s="112"/>
      <c r="DW225" s="112"/>
      <c r="DX225" s="112"/>
      <c r="DY225" s="112"/>
      <c r="DZ225" s="112"/>
      <c r="EA225" s="112"/>
      <c r="EB225" s="112"/>
      <c r="EC225" s="112"/>
      <c r="ED225" s="112"/>
      <c r="EE225" s="112"/>
      <c r="EF225" s="112"/>
      <c r="EG225" s="112"/>
      <c r="EH225" s="112"/>
      <c r="EI225" s="112"/>
      <c r="EJ225" s="112"/>
      <c r="EK225" s="112"/>
      <c r="EL225" s="112"/>
      <c r="EM225" s="112"/>
      <c r="EN225" s="112"/>
      <c r="EO225" s="112"/>
      <c r="EP225" s="112"/>
      <c r="EQ225" s="112"/>
      <c r="ER225" s="112"/>
      <c r="ES225" s="112"/>
      <c r="ET225" s="112"/>
      <c r="EU225" s="112"/>
      <c r="EV225" s="112"/>
      <c r="EW225" s="112"/>
      <c r="EX225" s="112"/>
      <c r="EY225" s="112"/>
      <c r="EZ225" s="112"/>
      <c r="FA225" s="112"/>
      <c r="FB225" s="112"/>
      <c r="FC225" s="112"/>
      <c r="FD225" s="112"/>
      <c r="FE225" s="112"/>
      <c r="FF225" s="112"/>
      <c r="FG225" s="112"/>
      <c r="FH225" s="112"/>
      <c r="FI225" s="112"/>
      <c r="FJ225" s="112"/>
      <c r="FK225" s="112"/>
      <c r="FL225" s="112"/>
      <c r="FM225" s="112"/>
      <c r="FN225" s="112"/>
      <c r="FO225" s="112"/>
      <c r="FP225" s="112"/>
      <c r="FQ225" s="112"/>
      <c r="FR225" s="112"/>
      <c r="FS225" s="112"/>
      <c r="FT225" s="112"/>
      <c r="FU225" s="112"/>
      <c r="FV225" s="112"/>
      <c r="FW225" s="112"/>
      <c r="FX225" s="112"/>
      <c r="FY225" s="112"/>
      <c r="FZ225" s="112"/>
      <c r="GA225" s="112"/>
      <c r="GB225" s="112"/>
      <c r="GC225" s="112"/>
      <c r="GD225" s="112"/>
      <c r="GE225" s="112"/>
      <c r="GF225" s="112"/>
      <c r="GG225" s="112"/>
      <c r="GH225" s="112"/>
      <c r="GI225" s="112"/>
      <c r="GJ225" s="112"/>
      <c r="GK225" s="112"/>
      <c r="GL225" s="112"/>
      <c r="GM225" s="112"/>
      <c r="GN225" s="112"/>
      <c r="GO225" s="112"/>
      <c r="GP225" s="112"/>
      <c r="GQ225" s="112"/>
      <c r="GR225" s="112"/>
      <c r="GS225" s="112"/>
      <c r="GT225" s="112"/>
      <c r="GU225" s="112"/>
      <c r="GV225" s="112"/>
      <c r="GW225" s="112"/>
      <c r="GX225" s="112"/>
      <c r="GY225" s="112"/>
      <c r="GZ225" s="112"/>
      <c r="HA225" s="112"/>
      <c r="HB225" s="112"/>
      <c r="HC225" s="112"/>
      <c r="HD225" s="112"/>
      <c r="HE225" s="112"/>
      <c r="HF225" s="112"/>
      <c r="HG225" s="112"/>
      <c r="HH225" s="112"/>
      <c r="HI225" s="112"/>
      <c r="HJ225" s="112"/>
      <c r="HK225" s="112"/>
      <c r="HL225" s="112"/>
      <c r="HM225" s="112"/>
      <c r="HN225" s="112"/>
      <c r="HO225" s="112"/>
      <c r="HP225" s="112"/>
      <c r="HQ225" s="112"/>
      <c r="HR225" s="112"/>
      <c r="HS225" s="112"/>
      <c r="HT225" s="112"/>
      <c r="HU225" s="112"/>
      <c r="HV225" s="112"/>
      <c r="HW225" s="112"/>
      <c r="HX225" s="112"/>
      <c r="HY225" s="112"/>
      <c r="HZ225" s="112"/>
      <c r="IA225" s="112"/>
      <c r="IB225" s="112"/>
      <c r="IC225" s="112"/>
      <c r="ID225" s="112"/>
      <c r="IE225" s="112"/>
      <c r="IF225" s="112"/>
      <c r="IG225" s="112"/>
      <c r="IH225" s="112"/>
      <c r="II225" s="112"/>
      <c r="IJ225" s="112"/>
      <c r="IK225" s="112"/>
      <c r="IL225" s="112"/>
      <c r="IM225" s="112"/>
      <c r="IN225" s="112"/>
      <c r="IO225" s="112"/>
      <c r="IP225" s="112"/>
      <c r="IQ225" s="112"/>
      <c r="IR225" s="112"/>
      <c r="IS225" s="112"/>
    </row>
    <row r="226" spans="1:253" ht="20.25">
      <c r="A226" s="140"/>
      <c r="B226" s="141"/>
      <c r="C226" s="122"/>
      <c r="D226" s="122"/>
      <c r="E226" s="122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117"/>
      <c r="T226" s="112"/>
      <c r="U226" s="7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112"/>
      <c r="CB226" s="112"/>
      <c r="CC226" s="112"/>
      <c r="CD226" s="112"/>
      <c r="CE226" s="112"/>
      <c r="CF226" s="112"/>
      <c r="CG226" s="112"/>
      <c r="CH226" s="112"/>
      <c r="CI226" s="112"/>
      <c r="CJ226" s="112"/>
      <c r="CK226" s="112"/>
      <c r="CL226" s="112"/>
      <c r="CM226" s="112"/>
      <c r="CN226" s="112"/>
      <c r="CO226" s="112"/>
      <c r="CP226" s="112"/>
      <c r="CQ226" s="112"/>
      <c r="CR226" s="112"/>
      <c r="CS226" s="112"/>
      <c r="CT226" s="112"/>
      <c r="CU226" s="112"/>
      <c r="CV226" s="112"/>
      <c r="CW226" s="112"/>
      <c r="CX226" s="112"/>
      <c r="CY226" s="112"/>
      <c r="CZ226" s="112"/>
      <c r="DA226" s="112"/>
      <c r="DB226" s="112"/>
      <c r="DC226" s="112"/>
      <c r="DD226" s="112"/>
      <c r="DE226" s="112"/>
      <c r="DF226" s="112"/>
      <c r="DG226" s="112"/>
      <c r="DH226" s="112"/>
      <c r="DI226" s="112"/>
      <c r="DJ226" s="112"/>
      <c r="DK226" s="112"/>
      <c r="DL226" s="112"/>
      <c r="DM226" s="112"/>
      <c r="DN226" s="112"/>
      <c r="DO226" s="112"/>
      <c r="DP226" s="112"/>
      <c r="DQ226" s="112"/>
      <c r="DR226" s="112"/>
      <c r="DS226" s="112"/>
      <c r="DT226" s="112"/>
      <c r="DU226" s="112"/>
      <c r="DV226" s="112"/>
      <c r="DW226" s="112"/>
      <c r="DX226" s="112"/>
      <c r="DY226" s="112"/>
      <c r="DZ226" s="112"/>
      <c r="EA226" s="112"/>
      <c r="EB226" s="112"/>
      <c r="EC226" s="112"/>
      <c r="ED226" s="112"/>
      <c r="EE226" s="112"/>
      <c r="EF226" s="112"/>
      <c r="EG226" s="112"/>
      <c r="EH226" s="112"/>
      <c r="EI226" s="112"/>
      <c r="EJ226" s="112"/>
      <c r="EK226" s="112"/>
      <c r="EL226" s="112"/>
      <c r="EM226" s="112"/>
      <c r="EN226" s="112"/>
      <c r="EO226" s="112"/>
      <c r="EP226" s="112"/>
      <c r="EQ226" s="112"/>
      <c r="ER226" s="112"/>
      <c r="ES226" s="112"/>
      <c r="ET226" s="112"/>
      <c r="EU226" s="112"/>
      <c r="EV226" s="112"/>
      <c r="EW226" s="112"/>
      <c r="EX226" s="112"/>
      <c r="EY226" s="112"/>
      <c r="EZ226" s="112"/>
      <c r="FA226" s="112"/>
      <c r="FB226" s="112"/>
      <c r="FC226" s="112"/>
      <c r="FD226" s="112"/>
      <c r="FE226" s="112"/>
      <c r="FF226" s="112"/>
      <c r="FG226" s="112"/>
      <c r="FH226" s="112"/>
      <c r="FI226" s="112"/>
      <c r="FJ226" s="112"/>
      <c r="FK226" s="112"/>
      <c r="FL226" s="112"/>
      <c r="FM226" s="112"/>
      <c r="FN226" s="112"/>
      <c r="FO226" s="112"/>
      <c r="FP226" s="112"/>
      <c r="FQ226" s="112"/>
      <c r="FR226" s="112"/>
      <c r="FS226" s="112"/>
      <c r="FT226" s="112"/>
      <c r="FU226" s="112"/>
      <c r="FV226" s="112"/>
      <c r="FW226" s="112"/>
      <c r="FX226" s="112"/>
      <c r="FY226" s="112"/>
      <c r="FZ226" s="112"/>
      <c r="GA226" s="112"/>
      <c r="GB226" s="112"/>
      <c r="GC226" s="112"/>
      <c r="GD226" s="112"/>
      <c r="GE226" s="112"/>
      <c r="GF226" s="112"/>
      <c r="GG226" s="112"/>
      <c r="GH226" s="112"/>
      <c r="GI226" s="112"/>
      <c r="GJ226" s="112"/>
      <c r="GK226" s="112"/>
      <c r="GL226" s="112"/>
      <c r="GM226" s="112"/>
      <c r="GN226" s="112"/>
      <c r="GO226" s="112"/>
      <c r="GP226" s="112"/>
      <c r="GQ226" s="112"/>
      <c r="GR226" s="112"/>
      <c r="GS226" s="112"/>
      <c r="GT226" s="112"/>
      <c r="GU226" s="112"/>
      <c r="GV226" s="112"/>
      <c r="GW226" s="112"/>
      <c r="GX226" s="112"/>
      <c r="GY226" s="112"/>
      <c r="GZ226" s="112"/>
      <c r="HA226" s="112"/>
      <c r="HB226" s="112"/>
      <c r="HC226" s="112"/>
      <c r="HD226" s="112"/>
      <c r="HE226" s="112"/>
      <c r="HF226" s="112"/>
      <c r="HG226" s="112"/>
      <c r="HH226" s="112"/>
      <c r="HI226" s="112"/>
      <c r="HJ226" s="112"/>
      <c r="HK226" s="112"/>
      <c r="HL226" s="112"/>
      <c r="HM226" s="112"/>
      <c r="HN226" s="112"/>
      <c r="HO226" s="112"/>
      <c r="HP226" s="112"/>
      <c r="HQ226" s="112"/>
      <c r="HR226" s="112"/>
      <c r="HS226" s="112"/>
      <c r="HT226" s="112"/>
      <c r="HU226" s="112"/>
      <c r="HV226" s="112"/>
      <c r="HW226" s="112"/>
      <c r="HX226" s="112"/>
      <c r="HY226" s="112"/>
      <c r="HZ226" s="112"/>
      <c r="IA226" s="112"/>
      <c r="IB226" s="112"/>
      <c r="IC226" s="112"/>
      <c r="ID226" s="112"/>
      <c r="IE226" s="112"/>
      <c r="IF226" s="112"/>
      <c r="IG226" s="112"/>
      <c r="IH226" s="112"/>
      <c r="II226" s="112"/>
      <c r="IJ226" s="112"/>
      <c r="IK226" s="112"/>
      <c r="IL226" s="112"/>
      <c r="IM226" s="112"/>
      <c r="IN226" s="112"/>
      <c r="IO226" s="112"/>
      <c r="IP226" s="112"/>
      <c r="IQ226" s="112"/>
      <c r="IR226" s="112"/>
      <c r="IS226" s="112"/>
    </row>
    <row r="227" spans="1:253" ht="20.25">
      <c r="A227" s="140" t="s">
        <v>2006</v>
      </c>
      <c r="B227" s="141"/>
      <c r="C227" s="122">
        <v>-0.1</v>
      </c>
      <c r="D227" s="122">
        <v>-0.3</v>
      </c>
      <c r="E227" s="122">
        <v>-0.2</v>
      </c>
      <c r="F227" s="257">
        <v>105.7</v>
      </c>
      <c r="G227" s="257">
        <v>116.8</v>
      </c>
      <c r="H227" s="257">
        <v>103.1</v>
      </c>
      <c r="I227" s="257">
        <v>92.8</v>
      </c>
      <c r="J227" s="257">
        <v>93.7</v>
      </c>
      <c r="K227" s="257">
        <v>100.7</v>
      </c>
      <c r="L227" s="257">
        <v>104.6</v>
      </c>
      <c r="M227" s="257">
        <v>100.4</v>
      </c>
      <c r="N227" s="257">
        <v>90.4</v>
      </c>
      <c r="O227" s="257">
        <v>104</v>
      </c>
      <c r="P227" s="257">
        <v>106.9</v>
      </c>
      <c r="Q227" s="257">
        <v>111.1</v>
      </c>
      <c r="R227" s="257">
        <v>125.9</v>
      </c>
      <c r="S227" s="117"/>
      <c r="T227" s="112"/>
      <c r="U227" s="7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112"/>
      <c r="CB227" s="112"/>
      <c r="CC227" s="112"/>
      <c r="CD227" s="112"/>
      <c r="CE227" s="112"/>
      <c r="CF227" s="112"/>
      <c r="CG227" s="112"/>
      <c r="CH227" s="112"/>
      <c r="CI227" s="112"/>
      <c r="CJ227" s="112"/>
      <c r="CK227" s="112"/>
      <c r="CL227" s="112"/>
      <c r="CM227" s="112"/>
      <c r="CN227" s="112"/>
      <c r="CO227" s="112"/>
      <c r="CP227" s="112"/>
      <c r="CQ227" s="112"/>
      <c r="CR227" s="112"/>
      <c r="CS227" s="112"/>
      <c r="CT227" s="112"/>
      <c r="CU227" s="112"/>
      <c r="CV227" s="112"/>
      <c r="CW227" s="112"/>
      <c r="CX227" s="112"/>
      <c r="CY227" s="112"/>
      <c r="CZ227" s="112"/>
      <c r="DA227" s="112"/>
      <c r="DB227" s="112"/>
      <c r="DC227" s="112"/>
      <c r="DD227" s="112"/>
      <c r="DE227" s="112"/>
      <c r="DF227" s="112"/>
      <c r="DG227" s="112"/>
      <c r="DH227" s="112"/>
      <c r="DI227" s="112"/>
      <c r="DJ227" s="112"/>
      <c r="DK227" s="112"/>
      <c r="DL227" s="112"/>
      <c r="DM227" s="112"/>
      <c r="DN227" s="112"/>
      <c r="DO227" s="112"/>
      <c r="DP227" s="112"/>
      <c r="DQ227" s="112"/>
      <c r="DR227" s="112"/>
      <c r="DS227" s="112"/>
      <c r="DT227" s="112"/>
      <c r="DU227" s="112"/>
      <c r="DV227" s="112"/>
      <c r="DW227" s="112"/>
      <c r="DX227" s="112"/>
      <c r="DY227" s="112"/>
      <c r="DZ227" s="112"/>
      <c r="EA227" s="112"/>
      <c r="EB227" s="112"/>
      <c r="EC227" s="112"/>
      <c r="ED227" s="112"/>
      <c r="EE227" s="112"/>
      <c r="EF227" s="112"/>
      <c r="EG227" s="112"/>
      <c r="EH227" s="112"/>
      <c r="EI227" s="112"/>
      <c r="EJ227" s="112"/>
      <c r="EK227" s="112"/>
      <c r="EL227" s="112"/>
      <c r="EM227" s="112"/>
      <c r="EN227" s="112"/>
      <c r="EO227" s="112"/>
      <c r="EP227" s="112"/>
      <c r="EQ227" s="112"/>
      <c r="ER227" s="112"/>
      <c r="ES227" s="112"/>
      <c r="ET227" s="112"/>
      <c r="EU227" s="112"/>
      <c r="EV227" s="112"/>
      <c r="EW227" s="112"/>
      <c r="EX227" s="112"/>
      <c r="EY227" s="112"/>
      <c r="EZ227" s="112"/>
      <c r="FA227" s="112"/>
      <c r="FB227" s="112"/>
      <c r="FC227" s="112"/>
      <c r="FD227" s="112"/>
      <c r="FE227" s="112"/>
      <c r="FF227" s="112"/>
      <c r="FG227" s="112"/>
      <c r="FH227" s="112"/>
      <c r="FI227" s="112"/>
      <c r="FJ227" s="112"/>
      <c r="FK227" s="112"/>
      <c r="FL227" s="112"/>
      <c r="FM227" s="112"/>
      <c r="FN227" s="112"/>
      <c r="FO227" s="112"/>
      <c r="FP227" s="112"/>
      <c r="FQ227" s="112"/>
      <c r="FR227" s="112"/>
      <c r="FS227" s="112"/>
      <c r="FT227" s="112"/>
      <c r="FU227" s="112"/>
      <c r="FV227" s="112"/>
      <c r="FW227" s="112"/>
      <c r="FX227" s="112"/>
      <c r="FY227" s="112"/>
      <c r="FZ227" s="112"/>
      <c r="GA227" s="112"/>
      <c r="GB227" s="112"/>
      <c r="GC227" s="112"/>
      <c r="GD227" s="112"/>
      <c r="GE227" s="112"/>
      <c r="GF227" s="112"/>
      <c r="GG227" s="112"/>
      <c r="GH227" s="112"/>
      <c r="GI227" s="112"/>
      <c r="GJ227" s="112"/>
      <c r="GK227" s="112"/>
      <c r="GL227" s="112"/>
      <c r="GM227" s="112"/>
      <c r="GN227" s="112"/>
      <c r="GO227" s="112"/>
      <c r="GP227" s="112"/>
      <c r="GQ227" s="112"/>
      <c r="GR227" s="112"/>
      <c r="GS227" s="112"/>
      <c r="GT227" s="112"/>
      <c r="GU227" s="112"/>
      <c r="GV227" s="112"/>
      <c r="GW227" s="112"/>
      <c r="GX227" s="112"/>
      <c r="GY227" s="112"/>
      <c r="GZ227" s="112"/>
      <c r="HA227" s="112"/>
      <c r="HB227" s="112"/>
      <c r="HC227" s="112"/>
      <c r="HD227" s="112"/>
      <c r="HE227" s="112"/>
      <c r="HF227" s="112"/>
      <c r="HG227" s="112"/>
      <c r="HH227" s="112"/>
      <c r="HI227" s="112"/>
      <c r="HJ227" s="112"/>
      <c r="HK227" s="112"/>
      <c r="HL227" s="112"/>
      <c r="HM227" s="112"/>
      <c r="HN227" s="112"/>
      <c r="HO227" s="112"/>
      <c r="HP227" s="112"/>
      <c r="HQ227" s="112"/>
      <c r="HR227" s="112"/>
      <c r="HS227" s="112"/>
      <c r="HT227" s="112"/>
      <c r="HU227" s="112"/>
      <c r="HV227" s="112"/>
      <c r="HW227" s="112"/>
      <c r="HX227" s="112"/>
      <c r="HY227" s="112"/>
      <c r="HZ227" s="112"/>
      <c r="IA227" s="112"/>
      <c r="IB227" s="112"/>
      <c r="IC227" s="112"/>
      <c r="ID227" s="112"/>
      <c r="IE227" s="112"/>
      <c r="IF227" s="112"/>
      <c r="IG227" s="112"/>
      <c r="IH227" s="112"/>
      <c r="II227" s="112"/>
      <c r="IJ227" s="112"/>
      <c r="IK227" s="112"/>
      <c r="IL227" s="112"/>
      <c r="IM227" s="112"/>
      <c r="IN227" s="112"/>
      <c r="IO227" s="112"/>
      <c r="IP227" s="112"/>
      <c r="IQ227" s="112"/>
      <c r="IR227" s="112"/>
      <c r="IS227" s="112"/>
    </row>
    <row r="228" spans="1:253" ht="20.25">
      <c r="A228" s="140"/>
      <c r="B228" s="141"/>
      <c r="C228" s="122"/>
      <c r="D228" s="122"/>
      <c r="E228" s="122"/>
      <c r="F228" s="257"/>
      <c r="G228" s="257"/>
      <c r="H228" s="257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117"/>
      <c r="T228" s="112"/>
      <c r="U228" s="7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112"/>
      <c r="CB228" s="112"/>
      <c r="CC228" s="112"/>
      <c r="CD228" s="112"/>
      <c r="CE228" s="112"/>
      <c r="CF228" s="112"/>
      <c r="CG228" s="112"/>
      <c r="CH228" s="112"/>
      <c r="CI228" s="112"/>
      <c r="CJ228" s="112"/>
      <c r="CK228" s="112"/>
      <c r="CL228" s="112"/>
      <c r="CM228" s="112"/>
      <c r="CN228" s="112"/>
      <c r="CO228" s="112"/>
      <c r="CP228" s="112"/>
      <c r="CQ228" s="112"/>
      <c r="CR228" s="112"/>
      <c r="CS228" s="112"/>
      <c r="CT228" s="112"/>
      <c r="CU228" s="112"/>
      <c r="CV228" s="112"/>
      <c r="CW228" s="112"/>
      <c r="CX228" s="112"/>
      <c r="CY228" s="112"/>
      <c r="CZ228" s="112"/>
      <c r="DA228" s="112"/>
      <c r="DB228" s="112"/>
      <c r="DC228" s="112"/>
      <c r="DD228" s="112"/>
      <c r="DE228" s="112"/>
      <c r="DF228" s="112"/>
      <c r="DG228" s="112"/>
      <c r="DH228" s="112"/>
      <c r="DI228" s="112"/>
      <c r="DJ228" s="112"/>
      <c r="DK228" s="112"/>
      <c r="DL228" s="112"/>
      <c r="DM228" s="112"/>
      <c r="DN228" s="112"/>
      <c r="DO228" s="112"/>
      <c r="DP228" s="112"/>
      <c r="DQ228" s="112"/>
      <c r="DR228" s="112"/>
      <c r="DS228" s="112"/>
      <c r="DT228" s="112"/>
      <c r="DU228" s="112"/>
      <c r="DV228" s="112"/>
      <c r="DW228" s="112"/>
      <c r="DX228" s="112"/>
      <c r="DY228" s="112"/>
      <c r="DZ228" s="112"/>
      <c r="EA228" s="112"/>
      <c r="EB228" s="112"/>
      <c r="EC228" s="112"/>
      <c r="ED228" s="112"/>
      <c r="EE228" s="112"/>
      <c r="EF228" s="112"/>
      <c r="EG228" s="112"/>
      <c r="EH228" s="112"/>
      <c r="EI228" s="112"/>
      <c r="EJ228" s="112"/>
      <c r="EK228" s="112"/>
      <c r="EL228" s="112"/>
      <c r="EM228" s="112"/>
      <c r="EN228" s="112"/>
      <c r="EO228" s="112"/>
      <c r="EP228" s="112"/>
      <c r="EQ228" s="112"/>
      <c r="ER228" s="112"/>
      <c r="ES228" s="112"/>
      <c r="ET228" s="112"/>
      <c r="EU228" s="112"/>
      <c r="EV228" s="112"/>
      <c r="EW228" s="112"/>
      <c r="EX228" s="112"/>
      <c r="EY228" s="112"/>
      <c r="EZ228" s="112"/>
      <c r="FA228" s="112"/>
      <c r="FB228" s="112"/>
      <c r="FC228" s="112"/>
      <c r="FD228" s="112"/>
      <c r="FE228" s="112"/>
      <c r="FF228" s="112"/>
      <c r="FG228" s="112"/>
      <c r="FH228" s="112"/>
      <c r="FI228" s="112"/>
      <c r="FJ228" s="112"/>
      <c r="FK228" s="112"/>
      <c r="FL228" s="112"/>
      <c r="FM228" s="112"/>
      <c r="FN228" s="112"/>
      <c r="FO228" s="112"/>
      <c r="FP228" s="112"/>
      <c r="FQ228" s="112"/>
      <c r="FR228" s="112"/>
      <c r="FS228" s="112"/>
      <c r="FT228" s="112"/>
      <c r="FU228" s="112"/>
      <c r="FV228" s="112"/>
      <c r="FW228" s="112"/>
      <c r="FX228" s="112"/>
      <c r="FY228" s="112"/>
      <c r="FZ228" s="112"/>
      <c r="GA228" s="112"/>
      <c r="GB228" s="112"/>
      <c r="GC228" s="112"/>
      <c r="GD228" s="112"/>
      <c r="GE228" s="112"/>
      <c r="GF228" s="112"/>
      <c r="GG228" s="112"/>
      <c r="GH228" s="112"/>
      <c r="GI228" s="112"/>
      <c r="GJ228" s="112"/>
      <c r="GK228" s="112"/>
      <c r="GL228" s="112"/>
      <c r="GM228" s="112"/>
      <c r="GN228" s="112"/>
      <c r="GO228" s="112"/>
      <c r="GP228" s="112"/>
      <c r="GQ228" s="112"/>
      <c r="GR228" s="112"/>
      <c r="GS228" s="112"/>
      <c r="GT228" s="112"/>
      <c r="GU228" s="112"/>
      <c r="GV228" s="112"/>
      <c r="GW228" s="112"/>
      <c r="GX228" s="112"/>
      <c r="GY228" s="112"/>
      <c r="GZ228" s="112"/>
      <c r="HA228" s="112"/>
      <c r="HB228" s="112"/>
      <c r="HC228" s="112"/>
      <c r="HD228" s="112"/>
      <c r="HE228" s="112"/>
      <c r="HF228" s="112"/>
      <c r="HG228" s="112"/>
      <c r="HH228" s="112"/>
      <c r="HI228" s="112"/>
      <c r="HJ228" s="112"/>
      <c r="HK228" s="112"/>
      <c r="HL228" s="112"/>
      <c r="HM228" s="112"/>
      <c r="HN228" s="112"/>
      <c r="HO228" s="112"/>
      <c r="HP228" s="112"/>
      <c r="HQ228" s="112"/>
      <c r="HR228" s="112"/>
      <c r="HS228" s="112"/>
      <c r="HT228" s="112"/>
      <c r="HU228" s="112"/>
      <c r="HV228" s="112"/>
      <c r="HW228" s="112"/>
      <c r="HX228" s="112"/>
      <c r="HY228" s="112"/>
      <c r="HZ228" s="112"/>
      <c r="IA228" s="112"/>
      <c r="IB228" s="112"/>
      <c r="IC228" s="112"/>
      <c r="ID228" s="112"/>
      <c r="IE228" s="112"/>
      <c r="IF228" s="112"/>
      <c r="IG228" s="112"/>
      <c r="IH228" s="112"/>
      <c r="II228" s="112"/>
      <c r="IJ228" s="112"/>
      <c r="IK228" s="112"/>
      <c r="IL228" s="112"/>
      <c r="IM228" s="112"/>
      <c r="IN228" s="112"/>
      <c r="IO228" s="112"/>
      <c r="IP228" s="112"/>
      <c r="IQ228" s="112"/>
      <c r="IR228" s="112"/>
      <c r="IS228" s="112"/>
    </row>
    <row r="229" spans="1:253" ht="20.25">
      <c r="A229" s="140" t="s">
        <v>2007</v>
      </c>
      <c r="B229" s="141"/>
      <c r="C229" s="122">
        <v>0.1</v>
      </c>
      <c r="D229" s="122">
        <v>0.5</v>
      </c>
      <c r="E229" s="122">
        <v>-0.1</v>
      </c>
      <c r="F229" s="257">
        <v>106.2</v>
      </c>
      <c r="G229" s="257">
        <v>116.7</v>
      </c>
      <c r="H229" s="257">
        <v>103.8</v>
      </c>
      <c r="I229" s="257">
        <v>101.9</v>
      </c>
      <c r="J229" s="257">
        <v>93.7</v>
      </c>
      <c r="K229" s="257">
        <v>101</v>
      </c>
      <c r="L229" s="257">
        <v>105.1</v>
      </c>
      <c r="M229" s="257">
        <v>101.1</v>
      </c>
      <c r="N229" s="257">
        <v>90.4</v>
      </c>
      <c r="O229" s="257">
        <v>104.6</v>
      </c>
      <c r="P229" s="257">
        <v>106.9</v>
      </c>
      <c r="Q229" s="257">
        <v>111.2</v>
      </c>
      <c r="R229" s="257">
        <v>125.5</v>
      </c>
      <c r="S229" s="117"/>
      <c r="T229" s="112"/>
      <c r="U229" s="7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112"/>
      <c r="CB229" s="112"/>
      <c r="CC229" s="112"/>
      <c r="CD229" s="112"/>
      <c r="CE229" s="112"/>
      <c r="CF229" s="112"/>
      <c r="CG229" s="112"/>
      <c r="CH229" s="112"/>
      <c r="CI229" s="112"/>
      <c r="CJ229" s="112"/>
      <c r="CK229" s="112"/>
      <c r="CL229" s="112"/>
      <c r="CM229" s="112"/>
      <c r="CN229" s="112"/>
      <c r="CO229" s="112"/>
      <c r="CP229" s="112"/>
      <c r="CQ229" s="112"/>
      <c r="CR229" s="112"/>
      <c r="CS229" s="112"/>
      <c r="CT229" s="112"/>
      <c r="CU229" s="112"/>
      <c r="CV229" s="112"/>
      <c r="CW229" s="112"/>
      <c r="CX229" s="112"/>
      <c r="CY229" s="112"/>
      <c r="CZ229" s="112"/>
      <c r="DA229" s="112"/>
      <c r="DB229" s="112"/>
      <c r="DC229" s="112"/>
      <c r="DD229" s="112"/>
      <c r="DE229" s="112"/>
      <c r="DF229" s="112"/>
      <c r="DG229" s="112"/>
      <c r="DH229" s="112"/>
      <c r="DI229" s="112"/>
      <c r="DJ229" s="112"/>
      <c r="DK229" s="112"/>
      <c r="DL229" s="112"/>
      <c r="DM229" s="112"/>
      <c r="DN229" s="112"/>
      <c r="DO229" s="112"/>
      <c r="DP229" s="112"/>
      <c r="DQ229" s="112"/>
      <c r="DR229" s="112"/>
      <c r="DS229" s="112"/>
      <c r="DT229" s="112"/>
      <c r="DU229" s="112"/>
      <c r="DV229" s="112"/>
      <c r="DW229" s="112"/>
      <c r="DX229" s="112"/>
      <c r="DY229" s="112"/>
      <c r="DZ229" s="112"/>
      <c r="EA229" s="112"/>
      <c r="EB229" s="112"/>
      <c r="EC229" s="112"/>
      <c r="ED229" s="112"/>
      <c r="EE229" s="112"/>
      <c r="EF229" s="112"/>
      <c r="EG229" s="112"/>
      <c r="EH229" s="112"/>
      <c r="EI229" s="112"/>
      <c r="EJ229" s="112"/>
      <c r="EK229" s="112"/>
      <c r="EL229" s="112"/>
      <c r="EM229" s="112"/>
      <c r="EN229" s="112"/>
      <c r="EO229" s="112"/>
      <c r="EP229" s="112"/>
      <c r="EQ229" s="112"/>
      <c r="ER229" s="112"/>
      <c r="ES229" s="112"/>
      <c r="ET229" s="112"/>
      <c r="EU229" s="112"/>
      <c r="EV229" s="112"/>
      <c r="EW229" s="112"/>
      <c r="EX229" s="112"/>
      <c r="EY229" s="112"/>
      <c r="EZ229" s="112"/>
      <c r="FA229" s="112"/>
      <c r="FB229" s="112"/>
      <c r="FC229" s="112"/>
      <c r="FD229" s="112"/>
      <c r="FE229" s="112"/>
      <c r="FF229" s="112"/>
      <c r="FG229" s="112"/>
      <c r="FH229" s="112"/>
      <c r="FI229" s="112"/>
      <c r="FJ229" s="112"/>
      <c r="FK229" s="112"/>
      <c r="FL229" s="112"/>
      <c r="FM229" s="112"/>
      <c r="FN229" s="112"/>
      <c r="FO229" s="112"/>
      <c r="FP229" s="112"/>
      <c r="FQ229" s="112"/>
      <c r="FR229" s="112"/>
      <c r="FS229" s="112"/>
      <c r="FT229" s="112"/>
      <c r="FU229" s="112"/>
      <c r="FV229" s="112"/>
      <c r="FW229" s="112"/>
      <c r="FX229" s="112"/>
      <c r="FY229" s="112"/>
      <c r="FZ229" s="112"/>
      <c r="GA229" s="112"/>
      <c r="GB229" s="112"/>
      <c r="GC229" s="112"/>
      <c r="GD229" s="112"/>
      <c r="GE229" s="112"/>
      <c r="GF229" s="112"/>
      <c r="GG229" s="112"/>
      <c r="GH229" s="112"/>
      <c r="GI229" s="112"/>
      <c r="GJ229" s="112"/>
      <c r="GK229" s="112"/>
      <c r="GL229" s="112"/>
      <c r="GM229" s="112"/>
      <c r="GN229" s="112"/>
      <c r="GO229" s="112"/>
      <c r="GP229" s="112"/>
      <c r="GQ229" s="112"/>
      <c r="GR229" s="112"/>
      <c r="GS229" s="112"/>
      <c r="GT229" s="112"/>
      <c r="GU229" s="112"/>
      <c r="GV229" s="112"/>
      <c r="GW229" s="112"/>
      <c r="GX229" s="112"/>
      <c r="GY229" s="112"/>
      <c r="GZ229" s="112"/>
      <c r="HA229" s="112"/>
      <c r="HB229" s="112"/>
      <c r="HC229" s="112"/>
      <c r="HD229" s="112"/>
      <c r="HE229" s="112"/>
      <c r="HF229" s="112"/>
      <c r="HG229" s="112"/>
      <c r="HH229" s="112"/>
      <c r="HI229" s="112"/>
      <c r="HJ229" s="112"/>
      <c r="HK229" s="112"/>
      <c r="HL229" s="112"/>
      <c r="HM229" s="112"/>
      <c r="HN229" s="112"/>
      <c r="HO229" s="112"/>
      <c r="HP229" s="112"/>
      <c r="HQ229" s="112"/>
      <c r="HR229" s="112"/>
      <c r="HS229" s="112"/>
      <c r="HT229" s="112"/>
      <c r="HU229" s="112"/>
      <c r="HV229" s="112"/>
      <c r="HW229" s="112"/>
      <c r="HX229" s="112"/>
      <c r="HY229" s="112"/>
      <c r="HZ229" s="112"/>
      <c r="IA229" s="112"/>
      <c r="IB229" s="112"/>
      <c r="IC229" s="112"/>
      <c r="ID229" s="112"/>
      <c r="IE229" s="112"/>
      <c r="IF229" s="112"/>
      <c r="IG229" s="112"/>
      <c r="IH229" s="112"/>
      <c r="II229" s="112"/>
      <c r="IJ229" s="112"/>
      <c r="IK229" s="112"/>
      <c r="IL229" s="112"/>
      <c r="IM229" s="112"/>
      <c r="IN229" s="112"/>
      <c r="IO229" s="112"/>
      <c r="IP229" s="112"/>
      <c r="IQ229" s="112"/>
      <c r="IR229" s="112"/>
      <c r="IS229" s="112"/>
    </row>
    <row r="230" spans="1:253" ht="20.25">
      <c r="A230" s="140"/>
      <c r="B230" s="141"/>
      <c r="C230" s="122"/>
      <c r="D230" s="122"/>
      <c r="E230" s="122"/>
      <c r="F230" s="257"/>
      <c r="G230" s="257"/>
      <c r="H230" s="257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117"/>
      <c r="T230" s="112"/>
      <c r="U230" s="7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112"/>
      <c r="CB230" s="112"/>
      <c r="CC230" s="112"/>
      <c r="CD230" s="112"/>
      <c r="CE230" s="112"/>
      <c r="CF230" s="112"/>
      <c r="CG230" s="112"/>
      <c r="CH230" s="112"/>
      <c r="CI230" s="112"/>
      <c r="CJ230" s="112"/>
      <c r="CK230" s="112"/>
      <c r="CL230" s="112"/>
      <c r="CM230" s="112"/>
      <c r="CN230" s="112"/>
      <c r="CO230" s="112"/>
      <c r="CP230" s="112"/>
      <c r="CQ230" s="112"/>
      <c r="CR230" s="112"/>
      <c r="CS230" s="112"/>
      <c r="CT230" s="112"/>
      <c r="CU230" s="112"/>
      <c r="CV230" s="112"/>
      <c r="CW230" s="112"/>
      <c r="CX230" s="112"/>
      <c r="CY230" s="112"/>
      <c r="CZ230" s="112"/>
      <c r="DA230" s="112"/>
      <c r="DB230" s="112"/>
      <c r="DC230" s="112"/>
      <c r="DD230" s="112"/>
      <c r="DE230" s="112"/>
      <c r="DF230" s="112"/>
      <c r="DG230" s="112"/>
      <c r="DH230" s="112"/>
      <c r="DI230" s="112"/>
      <c r="DJ230" s="112"/>
      <c r="DK230" s="112"/>
      <c r="DL230" s="112"/>
      <c r="DM230" s="112"/>
      <c r="DN230" s="112"/>
      <c r="DO230" s="112"/>
      <c r="DP230" s="112"/>
      <c r="DQ230" s="112"/>
      <c r="DR230" s="112"/>
      <c r="DS230" s="112"/>
      <c r="DT230" s="112"/>
      <c r="DU230" s="112"/>
      <c r="DV230" s="112"/>
      <c r="DW230" s="112"/>
      <c r="DX230" s="112"/>
      <c r="DY230" s="112"/>
      <c r="DZ230" s="112"/>
      <c r="EA230" s="112"/>
      <c r="EB230" s="112"/>
      <c r="EC230" s="112"/>
      <c r="ED230" s="112"/>
      <c r="EE230" s="112"/>
      <c r="EF230" s="112"/>
      <c r="EG230" s="112"/>
      <c r="EH230" s="112"/>
      <c r="EI230" s="112"/>
      <c r="EJ230" s="112"/>
      <c r="EK230" s="112"/>
      <c r="EL230" s="112"/>
      <c r="EM230" s="112"/>
      <c r="EN230" s="112"/>
      <c r="EO230" s="112"/>
      <c r="EP230" s="112"/>
      <c r="EQ230" s="112"/>
      <c r="ER230" s="112"/>
      <c r="ES230" s="112"/>
      <c r="ET230" s="112"/>
      <c r="EU230" s="112"/>
      <c r="EV230" s="112"/>
      <c r="EW230" s="112"/>
      <c r="EX230" s="112"/>
      <c r="EY230" s="112"/>
      <c r="EZ230" s="112"/>
      <c r="FA230" s="112"/>
      <c r="FB230" s="112"/>
      <c r="FC230" s="112"/>
      <c r="FD230" s="112"/>
      <c r="FE230" s="112"/>
      <c r="FF230" s="112"/>
      <c r="FG230" s="112"/>
      <c r="FH230" s="112"/>
      <c r="FI230" s="112"/>
      <c r="FJ230" s="112"/>
      <c r="FK230" s="112"/>
      <c r="FL230" s="112"/>
      <c r="FM230" s="112"/>
      <c r="FN230" s="112"/>
      <c r="FO230" s="112"/>
      <c r="FP230" s="112"/>
      <c r="FQ230" s="112"/>
      <c r="FR230" s="112"/>
      <c r="FS230" s="112"/>
      <c r="FT230" s="112"/>
      <c r="FU230" s="112"/>
      <c r="FV230" s="112"/>
      <c r="FW230" s="112"/>
      <c r="FX230" s="112"/>
      <c r="FY230" s="112"/>
      <c r="FZ230" s="112"/>
      <c r="GA230" s="112"/>
      <c r="GB230" s="112"/>
      <c r="GC230" s="112"/>
      <c r="GD230" s="112"/>
      <c r="GE230" s="112"/>
      <c r="GF230" s="112"/>
      <c r="GG230" s="112"/>
      <c r="GH230" s="112"/>
      <c r="GI230" s="112"/>
      <c r="GJ230" s="112"/>
      <c r="GK230" s="112"/>
      <c r="GL230" s="112"/>
      <c r="GM230" s="112"/>
      <c r="GN230" s="112"/>
      <c r="GO230" s="112"/>
      <c r="GP230" s="112"/>
      <c r="GQ230" s="112"/>
      <c r="GR230" s="112"/>
      <c r="GS230" s="112"/>
      <c r="GT230" s="112"/>
      <c r="GU230" s="112"/>
      <c r="GV230" s="112"/>
      <c r="GW230" s="112"/>
      <c r="GX230" s="112"/>
      <c r="GY230" s="112"/>
      <c r="GZ230" s="112"/>
      <c r="HA230" s="112"/>
      <c r="HB230" s="112"/>
      <c r="HC230" s="112"/>
      <c r="HD230" s="112"/>
      <c r="HE230" s="112"/>
      <c r="HF230" s="112"/>
      <c r="HG230" s="112"/>
      <c r="HH230" s="112"/>
      <c r="HI230" s="112"/>
      <c r="HJ230" s="112"/>
      <c r="HK230" s="112"/>
      <c r="HL230" s="112"/>
      <c r="HM230" s="112"/>
      <c r="HN230" s="112"/>
      <c r="HO230" s="112"/>
      <c r="HP230" s="112"/>
      <c r="HQ230" s="112"/>
      <c r="HR230" s="112"/>
      <c r="HS230" s="112"/>
      <c r="HT230" s="112"/>
      <c r="HU230" s="112"/>
      <c r="HV230" s="112"/>
      <c r="HW230" s="112"/>
      <c r="HX230" s="112"/>
      <c r="HY230" s="112"/>
      <c r="HZ230" s="112"/>
      <c r="IA230" s="112"/>
      <c r="IB230" s="112"/>
      <c r="IC230" s="112"/>
      <c r="ID230" s="112"/>
      <c r="IE230" s="112"/>
      <c r="IF230" s="112"/>
      <c r="IG230" s="112"/>
      <c r="IH230" s="112"/>
      <c r="II230" s="112"/>
      <c r="IJ230" s="112"/>
      <c r="IK230" s="112"/>
      <c r="IL230" s="112"/>
      <c r="IM230" s="112"/>
      <c r="IN230" s="112"/>
      <c r="IO230" s="112"/>
      <c r="IP230" s="112"/>
      <c r="IQ230" s="112"/>
      <c r="IR230" s="112"/>
      <c r="IS230" s="112"/>
    </row>
    <row r="231" spans="1:253" ht="20.25">
      <c r="A231" s="140" t="s">
        <v>2008</v>
      </c>
      <c r="B231" s="141"/>
      <c r="C231" s="122">
        <v>0.1</v>
      </c>
      <c r="D231" s="122">
        <v>-0.1</v>
      </c>
      <c r="E231" s="122">
        <v>-0.1</v>
      </c>
      <c r="F231" s="257">
        <v>106.1</v>
      </c>
      <c r="G231" s="257">
        <v>116.8</v>
      </c>
      <c r="H231" s="257">
        <v>103.6</v>
      </c>
      <c r="I231" s="257">
        <v>98.9</v>
      </c>
      <c r="J231" s="257">
        <v>94.2</v>
      </c>
      <c r="K231" s="257">
        <v>101.2</v>
      </c>
      <c r="L231" s="257">
        <v>105.1</v>
      </c>
      <c r="M231" s="257">
        <v>100.6</v>
      </c>
      <c r="N231" s="257">
        <v>90.4</v>
      </c>
      <c r="O231" s="257">
        <v>104.3</v>
      </c>
      <c r="P231" s="257">
        <v>106.9</v>
      </c>
      <c r="Q231" s="257">
        <v>111.2</v>
      </c>
      <c r="R231" s="257">
        <v>125.6</v>
      </c>
      <c r="S231" s="117"/>
      <c r="T231" s="112"/>
      <c r="U231" s="7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112"/>
      <c r="CB231" s="112"/>
      <c r="CC231" s="112"/>
      <c r="CD231" s="112"/>
      <c r="CE231" s="112"/>
      <c r="CF231" s="112"/>
      <c r="CG231" s="112"/>
      <c r="CH231" s="112"/>
      <c r="CI231" s="112"/>
      <c r="CJ231" s="112"/>
      <c r="CK231" s="112"/>
      <c r="CL231" s="112"/>
      <c r="CM231" s="112"/>
      <c r="CN231" s="112"/>
      <c r="CO231" s="112"/>
      <c r="CP231" s="112"/>
      <c r="CQ231" s="112"/>
      <c r="CR231" s="112"/>
      <c r="CS231" s="112"/>
      <c r="CT231" s="112"/>
      <c r="CU231" s="112"/>
      <c r="CV231" s="112"/>
      <c r="CW231" s="112"/>
      <c r="CX231" s="112"/>
      <c r="CY231" s="112"/>
      <c r="CZ231" s="112"/>
      <c r="DA231" s="112"/>
      <c r="DB231" s="112"/>
      <c r="DC231" s="112"/>
      <c r="DD231" s="112"/>
      <c r="DE231" s="112"/>
      <c r="DF231" s="112"/>
      <c r="DG231" s="112"/>
      <c r="DH231" s="112"/>
      <c r="DI231" s="112"/>
      <c r="DJ231" s="112"/>
      <c r="DK231" s="112"/>
      <c r="DL231" s="112"/>
      <c r="DM231" s="112"/>
      <c r="DN231" s="112"/>
      <c r="DO231" s="112"/>
      <c r="DP231" s="112"/>
      <c r="DQ231" s="112"/>
      <c r="DR231" s="112"/>
      <c r="DS231" s="112"/>
      <c r="DT231" s="112"/>
      <c r="DU231" s="112"/>
      <c r="DV231" s="112"/>
      <c r="DW231" s="112"/>
      <c r="DX231" s="112"/>
      <c r="DY231" s="112"/>
      <c r="DZ231" s="112"/>
      <c r="EA231" s="112"/>
      <c r="EB231" s="112"/>
      <c r="EC231" s="112"/>
      <c r="ED231" s="112"/>
      <c r="EE231" s="112"/>
      <c r="EF231" s="112"/>
      <c r="EG231" s="112"/>
      <c r="EH231" s="112"/>
      <c r="EI231" s="112"/>
      <c r="EJ231" s="112"/>
      <c r="EK231" s="112"/>
      <c r="EL231" s="112"/>
      <c r="EM231" s="112"/>
      <c r="EN231" s="112"/>
      <c r="EO231" s="112"/>
      <c r="EP231" s="112"/>
      <c r="EQ231" s="112"/>
      <c r="ER231" s="112"/>
      <c r="ES231" s="112"/>
      <c r="ET231" s="112"/>
      <c r="EU231" s="112"/>
      <c r="EV231" s="112"/>
      <c r="EW231" s="112"/>
      <c r="EX231" s="112"/>
      <c r="EY231" s="112"/>
      <c r="EZ231" s="112"/>
      <c r="FA231" s="112"/>
      <c r="FB231" s="112"/>
      <c r="FC231" s="112"/>
      <c r="FD231" s="112"/>
      <c r="FE231" s="112"/>
      <c r="FF231" s="112"/>
      <c r="FG231" s="112"/>
      <c r="FH231" s="112"/>
      <c r="FI231" s="112"/>
      <c r="FJ231" s="112"/>
      <c r="FK231" s="112"/>
      <c r="FL231" s="112"/>
      <c r="FM231" s="112"/>
      <c r="FN231" s="112"/>
      <c r="FO231" s="112"/>
      <c r="FP231" s="112"/>
      <c r="FQ231" s="112"/>
      <c r="FR231" s="112"/>
      <c r="FS231" s="112"/>
      <c r="FT231" s="112"/>
      <c r="FU231" s="112"/>
      <c r="FV231" s="112"/>
      <c r="FW231" s="112"/>
      <c r="FX231" s="112"/>
      <c r="FY231" s="112"/>
      <c r="FZ231" s="112"/>
      <c r="GA231" s="112"/>
      <c r="GB231" s="112"/>
      <c r="GC231" s="112"/>
      <c r="GD231" s="112"/>
      <c r="GE231" s="112"/>
      <c r="GF231" s="112"/>
      <c r="GG231" s="112"/>
      <c r="GH231" s="112"/>
      <c r="GI231" s="112"/>
      <c r="GJ231" s="112"/>
      <c r="GK231" s="112"/>
      <c r="GL231" s="112"/>
      <c r="GM231" s="112"/>
      <c r="GN231" s="112"/>
      <c r="GO231" s="112"/>
      <c r="GP231" s="112"/>
      <c r="GQ231" s="112"/>
      <c r="GR231" s="112"/>
      <c r="GS231" s="112"/>
      <c r="GT231" s="112"/>
      <c r="GU231" s="112"/>
      <c r="GV231" s="112"/>
      <c r="GW231" s="112"/>
      <c r="GX231" s="112"/>
      <c r="GY231" s="112"/>
      <c r="GZ231" s="112"/>
      <c r="HA231" s="112"/>
      <c r="HB231" s="112"/>
      <c r="HC231" s="112"/>
      <c r="HD231" s="112"/>
      <c r="HE231" s="112"/>
      <c r="HF231" s="112"/>
      <c r="HG231" s="112"/>
      <c r="HH231" s="112"/>
      <c r="HI231" s="112"/>
      <c r="HJ231" s="112"/>
      <c r="HK231" s="112"/>
      <c r="HL231" s="112"/>
      <c r="HM231" s="112"/>
      <c r="HN231" s="112"/>
      <c r="HO231" s="112"/>
      <c r="HP231" s="112"/>
      <c r="HQ231" s="112"/>
      <c r="HR231" s="112"/>
      <c r="HS231" s="112"/>
      <c r="HT231" s="112"/>
      <c r="HU231" s="112"/>
      <c r="HV231" s="112"/>
      <c r="HW231" s="112"/>
      <c r="HX231" s="112"/>
      <c r="HY231" s="112"/>
      <c r="HZ231" s="112"/>
      <c r="IA231" s="112"/>
      <c r="IB231" s="112"/>
      <c r="IC231" s="112"/>
      <c r="ID231" s="112"/>
      <c r="IE231" s="112"/>
      <c r="IF231" s="112"/>
      <c r="IG231" s="112"/>
      <c r="IH231" s="112"/>
      <c r="II231" s="112"/>
      <c r="IJ231" s="112"/>
      <c r="IK231" s="112"/>
      <c r="IL231" s="112"/>
      <c r="IM231" s="112"/>
      <c r="IN231" s="112"/>
      <c r="IO231" s="112"/>
      <c r="IP231" s="112"/>
      <c r="IQ231" s="112"/>
      <c r="IR231" s="112"/>
      <c r="IS231" s="112"/>
    </row>
    <row r="232" spans="1:253" ht="20.25">
      <c r="A232" s="140"/>
      <c r="B232" s="141"/>
      <c r="C232" s="122"/>
      <c r="D232" s="122"/>
      <c r="E232" s="122"/>
      <c r="F232" s="257"/>
      <c r="G232" s="257"/>
      <c r="H232" s="257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117"/>
      <c r="T232" s="112"/>
      <c r="U232" s="7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112"/>
      <c r="CB232" s="112"/>
      <c r="CC232" s="112"/>
      <c r="CD232" s="112"/>
      <c r="CE232" s="112"/>
      <c r="CF232" s="112"/>
      <c r="CG232" s="112"/>
      <c r="CH232" s="112"/>
      <c r="CI232" s="112"/>
      <c r="CJ232" s="112"/>
      <c r="CK232" s="112"/>
      <c r="CL232" s="112"/>
      <c r="CM232" s="112"/>
      <c r="CN232" s="112"/>
      <c r="CO232" s="112"/>
      <c r="CP232" s="112"/>
      <c r="CQ232" s="112"/>
      <c r="CR232" s="112"/>
      <c r="CS232" s="112"/>
      <c r="CT232" s="112"/>
      <c r="CU232" s="112"/>
      <c r="CV232" s="112"/>
      <c r="CW232" s="112"/>
      <c r="CX232" s="112"/>
      <c r="CY232" s="112"/>
      <c r="CZ232" s="112"/>
      <c r="DA232" s="112"/>
      <c r="DB232" s="112"/>
      <c r="DC232" s="112"/>
      <c r="DD232" s="112"/>
      <c r="DE232" s="112"/>
      <c r="DF232" s="112"/>
      <c r="DG232" s="112"/>
      <c r="DH232" s="112"/>
      <c r="DI232" s="112"/>
      <c r="DJ232" s="112"/>
      <c r="DK232" s="112"/>
      <c r="DL232" s="112"/>
      <c r="DM232" s="112"/>
      <c r="DN232" s="112"/>
      <c r="DO232" s="112"/>
      <c r="DP232" s="112"/>
      <c r="DQ232" s="112"/>
      <c r="DR232" s="112"/>
      <c r="DS232" s="112"/>
      <c r="DT232" s="112"/>
      <c r="DU232" s="112"/>
      <c r="DV232" s="112"/>
      <c r="DW232" s="112"/>
      <c r="DX232" s="112"/>
      <c r="DY232" s="112"/>
      <c r="DZ232" s="112"/>
      <c r="EA232" s="112"/>
      <c r="EB232" s="112"/>
      <c r="EC232" s="112"/>
      <c r="ED232" s="112"/>
      <c r="EE232" s="112"/>
      <c r="EF232" s="112"/>
      <c r="EG232" s="112"/>
      <c r="EH232" s="112"/>
      <c r="EI232" s="112"/>
      <c r="EJ232" s="112"/>
      <c r="EK232" s="112"/>
      <c r="EL232" s="112"/>
      <c r="EM232" s="112"/>
      <c r="EN232" s="112"/>
      <c r="EO232" s="112"/>
      <c r="EP232" s="112"/>
      <c r="EQ232" s="112"/>
      <c r="ER232" s="112"/>
      <c r="ES232" s="112"/>
      <c r="ET232" s="112"/>
      <c r="EU232" s="112"/>
      <c r="EV232" s="112"/>
      <c r="EW232" s="112"/>
      <c r="EX232" s="112"/>
      <c r="EY232" s="112"/>
      <c r="EZ232" s="112"/>
      <c r="FA232" s="112"/>
      <c r="FB232" s="112"/>
      <c r="FC232" s="112"/>
      <c r="FD232" s="112"/>
      <c r="FE232" s="112"/>
      <c r="FF232" s="112"/>
      <c r="FG232" s="112"/>
      <c r="FH232" s="112"/>
      <c r="FI232" s="112"/>
      <c r="FJ232" s="112"/>
      <c r="FK232" s="112"/>
      <c r="FL232" s="112"/>
      <c r="FM232" s="112"/>
      <c r="FN232" s="112"/>
      <c r="FO232" s="112"/>
      <c r="FP232" s="112"/>
      <c r="FQ232" s="112"/>
      <c r="FR232" s="112"/>
      <c r="FS232" s="112"/>
      <c r="FT232" s="112"/>
      <c r="FU232" s="112"/>
      <c r="FV232" s="112"/>
      <c r="FW232" s="112"/>
      <c r="FX232" s="112"/>
      <c r="FY232" s="112"/>
      <c r="FZ232" s="112"/>
      <c r="GA232" s="112"/>
      <c r="GB232" s="112"/>
      <c r="GC232" s="112"/>
      <c r="GD232" s="112"/>
      <c r="GE232" s="112"/>
      <c r="GF232" s="112"/>
      <c r="GG232" s="112"/>
      <c r="GH232" s="112"/>
      <c r="GI232" s="112"/>
      <c r="GJ232" s="112"/>
      <c r="GK232" s="112"/>
      <c r="GL232" s="112"/>
      <c r="GM232" s="112"/>
      <c r="GN232" s="112"/>
      <c r="GO232" s="112"/>
      <c r="GP232" s="112"/>
      <c r="GQ232" s="112"/>
      <c r="GR232" s="112"/>
      <c r="GS232" s="112"/>
      <c r="GT232" s="112"/>
      <c r="GU232" s="112"/>
      <c r="GV232" s="112"/>
      <c r="GW232" s="112"/>
      <c r="GX232" s="112"/>
      <c r="GY232" s="112"/>
      <c r="GZ232" s="112"/>
      <c r="HA232" s="112"/>
      <c r="HB232" s="112"/>
      <c r="HC232" s="112"/>
      <c r="HD232" s="112"/>
      <c r="HE232" s="112"/>
      <c r="HF232" s="112"/>
      <c r="HG232" s="112"/>
      <c r="HH232" s="112"/>
      <c r="HI232" s="112"/>
      <c r="HJ232" s="112"/>
      <c r="HK232" s="112"/>
      <c r="HL232" s="112"/>
      <c r="HM232" s="112"/>
      <c r="HN232" s="112"/>
      <c r="HO232" s="112"/>
      <c r="HP232" s="112"/>
      <c r="HQ232" s="112"/>
      <c r="HR232" s="112"/>
      <c r="HS232" s="112"/>
      <c r="HT232" s="112"/>
      <c r="HU232" s="112"/>
      <c r="HV232" s="112"/>
      <c r="HW232" s="112"/>
      <c r="HX232" s="112"/>
      <c r="HY232" s="112"/>
      <c r="HZ232" s="112"/>
      <c r="IA232" s="112"/>
      <c r="IB232" s="112"/>
      <c r="IC232" s="112"/>
      <c r="ID232" s="112"/>
      <c r="IE232" s="112"/>
      <c r="IF232" s="112"/>
      <c r="IG232" s="112"/>
      <c r="IH232" s="112"/>
      <c r="II232" s="112"/>
      <c r="IJ232" s="112"/>
      <c r="IK232" s="112"/>
      <c r="IL232" s="112"/>
      <c r="IM232" s="112"/>
      <c r="IN232" s="112"/>
      <c r="IO232" s="112"/>
      <c r="IP232" s="112"/>
      <c r="IQ232" s="112"/>
      <c r="IR232" s="112"/>
      <c r="IS232" s="112"/>
    </row>
    <row r="233" spans="1:253" ht="20.25">
      <c r="A233" s="140" t="s">
        <v>2009</v>
      </c>
      <c r="B233" s="141"/>
      <c r="C233" s="122">
        <v>0.3</v>
      </c>
      <c r="D233" s="122">
        <v>0.2</v>
      </c>
      <c r="E233" s="127">
        <v>-0.02</v>
      </c>
      <c r="F233" s="257">
        <v>106.3</v>
      </c>
      <c r="G233" s="257">
        <v>116.9</v>
      </c>
      <c r="H233" s="257">
        <v>103.8</v>
      </c>
      <c r="I233" s="257">
        <v>100.2</v>
      </c>
      <c r="J233" s="257">
        <v>94.1</v>
      </c>
      <c r="K233" s="257">
        <v>101.4</v>
      </c>
      <c r="L233" s="257">
        <v>105.2</v>
      </c>
      <c r="M233" s="257">
        <v>100.8</v>
      </c>
      <c r="N233" s="257">
        <v>90.3</v>
      </c>
      <c r="O233" s="257">
        <v>105.7</v>
      </c>
      <c r="P233" s="257">
        <v>106.9</v>
      </c>
      <c r="Q233" s="257">
        <v>111.2</v>
      </c>
      <c r="R233" s="257">
        <v>125.7</v>
      </c>
      <c r="S233" s="117"/>
      <c r="T233" s="112"/>
      <c r="U233" s="7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112"/>
      <c r="CB233" s="112"/>
      <c r="CC233" s="112"/>
      <c r="CD233" s="112"/>
      <c r="CE233" s="112"/>
      <c r="CF233" s="112"/>
      <c r="CG233" s="112"/>
      <c r="CH233" s="112"/>
      <c r="CI233" s="112"/>
      <c r="CJ233" s="112"/>
      <c r="CK233" s="112"/>
      <c r="CL233" s="112"/>
      <c r="CM233" s="112"/>
      <c r="CN233" s="112"/>
      <c r="CO233" s="112"/>
      <c r="CP233" s="112"/>
      <c r="CQ233" s="112"/>
      <c r="CR233" s="112"/>
      <c r="CS233" s="112"/>
      <c r="CT233" s="112"/>
      <c r="CU233" s="112"/>
      <c r="CV233" s="112"/>
      <c r="CW233" s="112"/>
      <c r="CX233" s="112"/>
      <c r="CY233" s="112"/>
      <c r="CZ233" s="112"/>
      <c r="DA233" s="112"/>
      <c r="DB233" s="112"/>
      <c r="DC233" s="112"/>
      <c r="DD233" s="112"/>
      <c r="DE233" s="112"/>
      <c r="DF233" s="112"/>
      <c r="DG233" s="112"/>
      <c r="DH233" s="112"/>
      <c r="DI233" s="112"/>
      <c r="DJ233" s="112"/>
      <c r="DK233" s="112"/>
      <c r="DL233" s="112"/>
      <c r="DM233" s="112"/>
      <c r="DN233" s="112"/>
      <c r="DO233" s="112"/>
      <c r="DP233" s="112"/>
      <c r="DQ233" s="112"/>
      <c r="DR233" s="112"/>
      <c r="DS233" s="112"/>
      <c r="DT233" s="112"/>
      <c r="DU233" s="112"/>
      <c r="DV233" s="112"/>
      <c r="DW233" s="112"/>
      <c r="DX233" s="112"/>
      <c r="DY233" s="112"/>
      <c r="DZ233" s="112"/>
      <c r="EA233" s="112"/>
      <c r="EB233" s="112"/>
      <c r="EC233" s="112"/>
      <c r="ED233" s="112"/>
      <c r="EE233" s="112"/>
      <c r="EF233" s="112"/>
      <c r="EG233" s="112"/>
      <c r="EH233" s="112"/>
      <c r="EI233" s="112"/>
      <c r="EJ233" s="112"/>
      <c r="EK233" s="112"/>
      <c r="EL233" s="112"/>
      <c r="EM233" s="112"/>
      <c r="EN233" s="112"/>
      <c r="EO233" s="112"/>
      <c r="EP233" s="112"/>
      <c r="EQ233" s="112"/>
      <c r="ER233" s="112"/>
      <c r="ES233" s="112"/>
      <c r="ET233" s="112"/>
      <c r="EU233" s="112"/>
      <c r="EV233" s="112"/>
      <c r="EW233" s="112"/>
      <c r="EX233" s="112"/>
      <c r="EY233" s="112"/>
      <c r="EZ233" s="112"/>
      <c r="FA233" s="112"/>
      <c r="FB233" s="112"/>
      <c r="FC233" s="112"/>
      <c r="FD233" s="112"/>
      <c r="FE233" s="112"/>
      <c r="FF233" s="112"/>
      <c r="FG233" s="112"/>
      <c r="FH233" s="112"/>
      <c r="FI233" s="112"/>
      <c r="FJ233" s="112"/>
      <c r="FK233" s="112"/>
      <c r="FL233" s="112"/>
      <c r="FM233" s="112"/>
      <c r="FN233" s="112"/>
      <c r="FO233" s="112"/>
      <c r="FP233" s="112"/>
      <c r="FQ233" s="112"/>
      <c r="FR233" s="112"/>
      <c r="FS233" s="112"/>
      <c r="FT233" s="112"/>
      <c r="FU233" s="112"/>
      <c r="FV233" s="112"/>
      <c r="FW233" s="112"/>
      <c r="FX233" s="112"/>
      <c r="FY233" s="112"/>
      <c r="FZ233" s="112"/>
      <c r="GA233" s="112"/>
      <c r="GB233" s="112"/>
      <c r="GC233" s="112"/>
      <c r="GD233" s="112"/>
      <c r="GE233" s="112"/>
      <c r="GF233" s="112"/>
      <c r="GG233" s="112"/>
      <c r="GH233" s="112"/>
      <c r="GI233" s="112"/>
      <c r="GJ233" s="112"/>
      <c r="GK233" s="112"/>
      <c r="GL233" s="112"/>
      <c r="GM233" s="112"/>
      <c r="GN233" s="112"/>
      <c r="GO233" s="112"/>
      <c r="GP233" s="112"/>
      <c r="GQ233" s="112"/>
      <c r="GR233" s="112"/>
      <c r="GS233" s="112"/>
      <c r="GT233" s="112"/>
      <c r="GU233" s="112"/>
      <c r="GV233" s="112"/>
      <c r="GW233" s="112"/>
      <c r="GX233" s="112"/>
      <c r="GY233" s="112"/>
      <c r="GZ233" s="112"/>
      <c r="HA233" s="112"/>
      <c r="HB233" s="112"/>
      <c r="HC233" s="112"/>
      <c r="HD233" s="112"/>
      <c r="HE233" s="112"/>
      <c r="HF233" s="112"/>
      <c r="HG233" s="112"/>
      <c r="HH233" s="112"/>
      <c r="HI233" s="112"/>
      <c r="HJ233" s="112"/>
      <c r="HK233" s="112"/>
      <c r="HL233" s="112"/>
      <c r="HM233" s="112"/>
      <c r="HN233" s="112"/>
      <c r="HO233" s="112"/>
      <c r="HP233" s="112"/>
      <c r="HQ233" s="112"/>
      <c r="HR233" s="112"/>
      <c r="HS233" s="112"/>
      <c r="HT233" s="112"/>
      <c r="HU233" s="112"/>
      <c r="HV233" s="112"/>
      <c r="HW233" s="112"/>
      <c r="HX233" s="112"/>
      <c r="HY233" s="112"/>
      <c r="HZ233" s="112"/>
      <c r="IA233" s="112"/>
      <c r="IB233" s="112"/>
      <c r="IC233" s="112"/>
      <c r="ID233" s="112"/>
      <c r="IE233" s="112"/>
      <c r="IF233" s="112"/>
      <c r="IG233" s="112"/>
      <c r="IH233" s="112"/>
      <c r="II233" s="112"/>
      <c r="IJ233" s="112"/>
      <c r="IK233" s="112"/>
      <c r="IL233" s="112"/>
      <c r="IM233" s="112"/>
      <c r="IN233" s="112"/>
      <c r="IO233" s="112"/>
      <c r="IP233" s="112"/>
      <c r="IQ233" s="112"/>
      <c r="IR233" s="112"/>
      <c r="IS233" s="112"/>
    </row>
    <row r="234" spans="1:253" ht="20.25">
      <c r="A234" s="140"/>
      <c r="B234" s="141"/>
      <c r="C234" s="122"/>
      <c r="D234" s="122"/>
      <c r="E234" s="122"/>
      <c r="F234" s="257"/>
      <c r="G234" s="137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17"/>
      <c r="T234" s="112"/>
      <c r="U234" s="7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112"/>
      <c r="CB234" s="112"/>
      <c r="CC234" s="112"/>
      <c r="CD234" s="112"/>
      <c r="CE234" s="112"/>
      <c r="CF234" s="112"/>
      <c r="CG234" s="112"/>
      <c r="CH234" s="112"/>
      <c r="CI234" s="112"/>
      <c r="CJ234" s="112"/>
      <c r="CK234" s="112"/>
      <c r="CL234" s="112"/>
      <c r="CM234" s="112"/>
      <c r="CN234" s="112"/>
      <c r="CO234" s="112"/>
      <c r="CP234" s="112"/>
      <c r="CQ234" s="112"/>
      <c r="CR234" s="112"/>
      <c r="CS234" s="112"/>
      <c r="CT234" s="112"/>
      <c r="CU234" s="112"/>
      <c r="CV234" s="112"/>
      <c r="CW234" s="112"/>
      <c r="CX234" s="112"/>
      <c r="CY234" s="112"/>
      <c r="CZ234" s="112"/>
      <c r="DA234" s="112"/>
      <c r="DB234" s="112"/>
      <c r="DC234" s="112"/>
      <c r="DD234" s="112"/>
      <c r="DE234" s="112"/>
      <c r="DF234" s="112"/>
      <c r="DG234" s="112"/>
      <c r="DH234" s="112"/>
      <c r="DI234" s="112"/>
      <c r="DJ234" s="112"/>
      <c r="DK234" s="112"/>
      <c r="DL234" s="112"/>
      <c r="DM234" s="112"/>
      <c r="DN234" s="112"/>
      <c r="DO234" s="112"/>
      <c r="DP234" s="112"/>
      <c r="DQ234" s="112"/>
      <c r="DR234" s="112"/>
      <c r="DS234" s="112"/>
      <c r="DT234" s="112"/>
      <c r="DU234" s="112"/>
      <c r="DV234" s="112"/>
      <c r="DW234" s="112"/>
      <c r="DX234" s="112"/>
      <c r="DY234" s="112"/>
      <c r="DZ234" s="112"/>
      <c r="EA234" s="112"/>
      <c r="EB234" s="112"/>
      <c r="EC234" s="112"/>
      <c r="ED234" s="112"/>
      <c r="EE234" s="112"/>
      <c r="EF234" s="112"/>
      <c r="EG234" s="112"/>
      <c r="EH234" s="112"/>
      <c r="EI234" s="112"/>
      <c r="EJ234" s="112"/>
      <c r="EK234" s="112"/>
      <c r="EL234" s="112"/>
      <c r="EM234" s="112"/>
      <c r="EN234" s="112"/>
      <c r="EO234" s="112"/>
      <c r="EP234" s="112"/>
      <c r="EQ234" s="112"/>
      <c r="ER234" s="112"/>
      <c r="ES234" s="112"/>
      <c r="ET234" s="112"/>
      <c r="EU234" s="112"/>
      <c r="EV234" s="112"/>
      <c r="EW234" s="112"/>
      <c r="EX234" s="112"/>
      <c r="EY234" s="112"/>
      <c r="EZ234" s="112"/>
      <c r="FA234" s="112"/>
      <c r="FB234" s="112"/>
      <c r="FC234" s="112"/>
      <c r="FD234" s="112"/>
      <c r="FE234" s="112"/>
      <c r="FF234" s="112"/>
      <c r="FG234" s="112"/>
      <c r="FH234" s="112"/>
      <c r="FI234" s="112"/>
      <c r="FJ234" s="112"/>
      <c r="FK234" s="112"/>
      <c r="FL234" s="112"/>
      <c r="FM234" s="112"/>
      <c r="FN234" s="112"/>
      <c r="FO234" s="112"/>
      <c r="FP234" s="112"/>
      <c r="FQ234" s="112"/>
      <c r="FR234" s="112"/>
      <c r="FS234" s="112"/>
      <c r="FT234" s="112"/>
      <c r="FU234" s="112"/>
      <c r="FV234" s="112"/>
      <c r="FW234" s="112"/>
      <c r="FX234" s="112"/>
      <c r="FY234" s="112"/>
      <c r="FZ234" s="112"/>
      <c r="GA234" s="112"/>
      <c r="GB234" s="112"/>
      <c r="GC234" s="112"/>
      <c r="GD234" s="112"/>
      <c r="GE234" s="112"/>
      <c r="GF234" s="112"/>
      <c r="GG234" s="112"/>
      <c r="GH234" s="112"/>
      <c r="GI234" s="112"/>
      <c r="GJ234" s="112"/>
      <c r="GK234" s="112"/>
      <c r="GL234" s="112"/>
      <c r="GM234" s="112"/>
      <c r="GN234" s="112"/>
      <c r="GO234" s="112"/>
      <c r="GP234" s="112"/>
      <c r="GQ234" s="112"/>
      <c r="GR234" s="112"/>
      <c r="GS234" s="112"/>
      <c r="GT234" s="112"/>
      <c r="GU234" s="112"/>
      <c r="GV234" s="112"/>
      <c r="GW234" s="112"/>
      <c r="GX234" s="112"/>
      <c r="GY234" s="112"/>
      <c r="GZ234" s="112"/>
      <c r="HA234" s="112"/>
      <c r="HB234" s="112"/>
      <c r="HC234" s="112"/>
      <c r="HD234" s="112"/>
      <c r="HE234" s="112"/>
      <c r="HF234" s="112"/>
      <c r="HG234" s="112"/>
      <c r="HH234" s="112"/>
      <c r="HI234" s="112"/>
      <c r="HJ234" s="112"/>
      <c r="HK234" s="112"/>
      <c r="HL234" s="112"/>
      <c r="HM234" s="112"/>
      <c r="HN234" s="112"/>
      <c r="HO234" s="112"/>
      <c r="HP234" s="112"/>
      <c r="HQ234" s="112"/>
      <c r="HR234" s="112"/>
      <c r="HS234" s="112"/>
      <c r="HT234" s="112"/>
      <c r="HU234" s="112"/>
      <c r="HV234" s="112"/>
      <c r="HW234" s="112"/>
      <c r="HX234" s="112"/>
      <c r="HY234" s="112"/>
      <c r="HZ234" s="112"/>
      <c r="IA234" s="112"/>
      <c r="IB234" s="112"/>
      <c r="IC234" s="112"/>
      <c r="ID234" s="112"/>
      <c r="IE234" s="112"/>
      <c r="IF234" s="112"/>
      <c r="IG234" s="112"/>
      <c r="IH234" s="112"/>
      <c r="II234" s="112"/>
      <c r="IJ234" s="112"/>
      <c r="IK234" s="112"/>
      <c r="IL234" s="112"/>
      <c r="IM234" s="112"/>
      <c r="IN234" s="112"/>
      <c r="IO234" s="112"/>
      <c r="IP234" s="112"/>
      <c r="IQ234" s="112"/>
      <c r="IR234" s="112"/>
      <c r="IS234" s="112"/>
    </row>
    <row r="235" spans="1:253" ht="20.25">
      <c r="A235" s="140" t="s">
        <v>2010</v>
      </c>
      <c r="B235" s="141"/>
      <c r="C235" s="127">
        <v>0.02</v>
      </c>
      <c r="D235" s="122">
        <v>-0.15</v>
      </c>
      <c r="E235" s="127">
        <v>-0.02</v>
      </c>
      <c r="F235" s="257">
        <v>106.10533</v>
      </c>
      <c r="G235" s="257">
        <v>116.77733000000001</v>
      </c>
      <c r="H235" s="257">
        <v>103.62961</v>
      </c>
      <c r="I235" s="257">
        <v>95.716669999999993</v>
      </c>
      <c r="J235" s="257">
        <v>94.116630000000001</v>
      </c>
      <c r="K235" s="257">
        <v>101.23465</v>
      </c>
      <c r="L235" s="257">
        <v>105.20497</v>
      </c>
      <c r="M235" s="257">
        <v>101.25671</v>
      </c>
      <c r="N235" s="257">
        <v>90.318269999999998</v>
      </c>
      <c r="O235" s="257">
        <v>105.70435000000001</v>
      </c>
      <c r="P235" s="257">
        <v>106.876</v>
      </c>
      <c r="Q235" s="257">
        <v>111.34889</v>
      </c>
      <c r="R235" s="257">
        <v>125.17876</v>
      </c>
      <c r="S235" s="117"/>
      <c r="T235" s="112"/>
      <c r="U235" s="7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112"/>
      <c r="CB235" s="112"/>
      <c r="CC235" s="112"/>
      <c r="CD235" s="112"/>
      <c r="CE235" s="112"/>
      <c r="CF235" s="112"/>
      <c r="CG235" s="112"/>
      <c r="CH235" s="112"/>
      <c r="CI235" s="112"/>
      <c r="CJ235" s="112"/>
      <c r="CK235" s="112"/>
      <c r="CL235" s="112"/>
      <c r="CM235" s="112"/>
      <c r="CN235" s="112"/>
      <c r="CO235" s="112"/>
      <c r="CP235" s="112"/>
      <c r="CQ235" s="112"/>
      <c r="CR235" s="112"/>
      <c r="CS235" s="112"/>
      <c r="CT235" s="112"/>
      <c r="CU235" s="112"/>
      <c r="CV235" s="112"/>
      <c r="CW235" s="112"/>
      <c r="CX235" s="112"/>
      <c r="CY235" s="112"/>
      <c r="CZ235" s="112"/>
      <c r="DA235" s="112"/>
      <c r="DB235" s="112"/>
      <c r="DC235" s="112"/>
      <c r="DD235" s="112"/>
      <c r="DE235" s="112"/>
      <c r="DF235" s="112"/>
      <c r="DG235" s="112"/>
      <c r="DH235" s="112"/>
      <c r="DI235" s="112"/>
      <c r="DJ235" s="112"/>
      <c r="DK235" s="112"/>
      <c r="DL235" s="112"/>
      <c r="DM235" s="112"/>
      <c r="DN235" s="112"/>
      <c r="DO235" s="112"/>
      <c r="DP235" s="112"/>
      <c r="DQ235" s="112"/>
      <c r="DR235" s="112"/>
      <c r="DS235" s="112"/>
      <c r="DT235" s="112"/>
      <c r="DU235" s="112"/>
      <c r="DV235" s="112"/>
      <c r="DW235" s="112"/>
      <c r="DX235" s="112"/>
      <c r="DY235" s="112"/>
      <c r="DZ235" s="112"/>
      <c r="EA235" s="112"/>
      <c r="EB235" s="112"/>
      <c r="EC235" s="112"/>
      <c r="ED235" s="112"/>
      <c r="EE235" s="112"/>
      <c r="EF235" s="112"/>
      <c r="EG235" s="112"/>
      <c r="EH235" s="112"/>
      <c r="EI235" s="112"/>
      <c r="EJ235" s="112"/>
      <c r="EK235" s="112"/>
      <c r="EL235" s="112"/>
      <c r="EM235" s="112"/>
      <c r="EN235" s="112"/>
      <c r="EO235" s="112"/>
      <c r="EP235" s="112"/>
      <c r="EQ235" s="112"/>
      <c r="ER235" s="112"/>
      <c r="ES235" s="112"/>
      <c r="ET235" s="112"/>
      <c r="EU235" s="112"/>
      <c r="EV235" s="112"/>
      <c r="EW235" s="112"/>
      <c r="EX235" s="112"/>
      <c r="EY235" s="112"/>
      <c r="EZ235" s="112"/>
      <c r="FA235" s="112"/>
      <c r="FB235" s="112"/>
      <c r="FC235" s="112"/>
      <c r="FD235" s="112"/>
      <c r="FE235" s="112"/>
      <c r="FF235" s="112"/>
      <c r="FG235" s="112"/>
      <c r="FH235" s="112"/>
      <c r="FI235" s="112"/>
      <c r="FJ235" s="112"/>
      <c r="FK235" s="112"/>
      <c r="FL235" s="112"/>
      <c r="FM235" s="112"/>
      <c r="FN235" s="112"/>
      <c r="FO235" s="112"/>
      <c r="FP235" s="112"/>
      <c r="FQ235" s="112"/>
      <c r="FR235" s="112"/>
      <c r="FS235" s="112"/>
      <c r="FT235" s="112"/>
      <c r="FU235" s="112"/>
      <c r="FV235" s="112"/>
      <c r="FW235" s="112"/>
      <c r="FX235" s="112"/>
      <c r="FY235" s="112"/>
      <c r="FZ235" s="112"/>
      <c r="GA235" s="112"/>
      <c r="GB235" s="112"/>
      <c r="GC235" s="112"/>
      <c r="GD235" s="112"/>
      <c r="GE235" s="112"/>
      <c r="GF235" s="112"/>
      <c r="GG235" s="112"/>
      <c r="GH235" s="112"/>
      <c r="GI235" s="112"/>
      <c r="GJ235" s="112"/>
      <c r="GK235" s="112"/>
      <c r="GL235" s="112"/>
      <c r="GM235" s="112"/>
      <c r="GN235" s="112"/>
      <c r="GO235" s="112"/>
      <c r="GP235" s="112"/>
      <c r="GQ235" s="112"/>
      <c r="GR235" s="112"/>
      <c r="GS235" s="112"/>
      <c r="GT235" s="112"/>
      <c r="GU235" s="112"/>
      <c r="GV235" s="112"/>
      <c r="GW235" s="112"/>
      <c r="GX235" s="112"/>
      <c r="GY235" s="112"/>
      <c r="GZ235" s="112"/>
      <c r="HA235" s="112"/>
      <c r="HB235" s="112"/>
      <c r="HC235" s="112"/>
      <c r="HD235" s="112"/>
      <c r="HE235" s="112"/>
      <c r="HF235" s="112"/>
      <c r="HG235" s="112"/>
      <c r="HH235" s="112"/>
      <c r="HI235" s="112"/>
      <c r="HJ235" s="112"/>
      <c r="HK235" s="112"/>
      <c r="HL235" s="112"/>
      <c r="HM235" s="112"/>
      <c r="HN235" s="112"/>
      <c r="HO235" s="112"/>
      <c r="HP235" s="112"/>
      <c r="HQ235" s="112"/>
      <c r="HR235" s="112"/>
      <c r="HS235" s="112"/>
      <c r="HT235" s="112"/>
      <c r="HU235" s="112"/>
      <c r="HV235" s="112"/>
      <c r="HW235" s="112"/>
      <c r="HX235" s="112"/>
      <c r="HY235" s="112"/>
      <c r="HZ235" s="112"/>
      <c r="IA235" s="112"/>
      <c r="IB235" s="112"/>
      <c r="IC235" s="112"/>
      <c r="ID235" s="112"/>
      <c r="IE235" s="112"/>
      <c r="IF235" s="112"/>
      <c r="IG235" s="112"/>
      <c r="IH235" s="112"/>
      <c r="II235" s="112"/>
      <c r="IJ235" s="112"/>
      <c r="IK235" s="112"/>
      <c r="IL235" s="112"/>
      <c r="IM235" s="112"/>
      <c r="IN235" s="112"/>
      <c r="IO235" s="112"/>
      <c r="IP235" s="112"/>
      <c r="IQ235" s="112"/>
      <c r="IR235" s="112"/>
      <c r="IS235" s="112"/>
    </row>
    <row r="236" spans="1:253" s="105" customFormat="1" ht="22.5" customHeight="1">
      <c r="A236" s="142"/>
      <c r="B236" s="142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112"/>
      <c r="CB236" s="112"/>
      <c r="CC236" s="112"/>
      <c r="CD236" s="112"/>
      <c r="CE236" s="112"/>
      <c r="CF236" s="112"/>
      <c r="CG236" s="112"/>
      <c r="CH236" s="112"/>
      <c r="CI236" s="112"/>
      <c r="CJ236" s="112"/>
      <c r="CK236" s="112"/>
      <c r="CL236" s="112"/>
      <c r="CM236" s="112"/>
      <c r="CN236" s="112"/>
      <c r="CO236" s="112"/>
      <c r="CP236" s="112"/>
      <c r="CQ236" s="112"/>
      <c r="CR236" s="112"/>
      <c r="CS236" s="112"/>
      <c r="CT236" s="112"/>
      <c r="CU236" s="112"/>
      <c r="CV236" s="112"/>
      <c r="CW236" s="112"/>
      <c r="CX236" s="112"/>
      <c r="CY236" s="112"/>
      <c r="CZ236" s="112"/>
      <c r="DA236" s="112"/>
      <c r="DB236" s="112"/>
      <c r="DC236" s="112"/>
      <c r="DD236" s="112"/>
      <c r="DE236" s="112"/>
      <c r="DF236" s="112"/>
      <c r="DG236" s="112"/>
      <c r="DH236" s="112"/>
      <c r="DI236" s="112"/>
      <c r="DJ236" s="112"/>
      <c r="DK236" s="112"/>
      <c r="DL236" s="112"/>
      <c r="DM236" s="112"/>
      <c r="DN236" s="112"/>
      <c r="DO236" s="112"/>
      <c r="DP236" s="112"/>
      <c r="DQ236" s="112"/>
      <c r="DR236" s="112"/>
      <c r="DS236" s="112"/>
      <c r="DT236" s="112"/>
      <c r="DU236" s="112"/>
      <c r="DV236" s="112"/>
      <c r="DW236" s="112"/>
      <c r="DX236" s="112"/>
      <c r="DY236" s="112"/>
      <c r="DZ236" s="112"/>
      <c r="EA236" s="112"/>
      <c r="EB236" s="112"/>
      <c r="EC236" s="112"/>
      <c r="ED236" s="112"/>
      <c r="EE236" s="112"/>
      <c r="EF236" s="112"/>
      <c r="EG236" s="112"/>
      <c r="EH236" s="112"/>
      <c r="EI236" s="112"/>
      <c r="EJ236" s="112"/>
      <c r="EK236" s="112"/>
      <c r="EL236" s="112"/>
      <c r="EM236" s="112"/>
      <c r="EN236" s="112"/>
      <c r="EO236" s="112"/>
      <c r="EP236" s="112"/>
      <c r="EQ236" s="112"/>
      <c r="ER236" s="112"/>
      <c r="ES236" s="112"/>
      <c r="ET236" s="112"/>
      <c r="EU236" s="112"/>
      <c r="EV236" s="112"/>
      <c r="EW236" s="112"/>
      <c r="EX236" s="112"/>
      <c r="EY236" s="112"/>
      <c r="EZ236" s="112"/>
      <c r="FA236" s="112"/>
      <c r="FB236" s="112"/>
      <c r="FC236" s="112"/>
      <c r="FD236" s="112"/>
      <c r="FE236" s="112"/>
      <c r="FF236" s="112"/>
      <c r="FG236" s="112"/>
      <c r="FH236" s="112"/>
      <c r="FI236" s="112"/>
      <c r="FJ236" s="112"/>
      <c r="FK236" s="112"/>
      <c r="FL236" s="112"/>
      <c r="FM236" s="112"/>
      <c r="FN236" s="112"/>
      <c r="FO236" s="112"/>
      <c r="FP236" s="112"/>
      <c r="FQ236" s="112"/>
      <c r="FR236" s="112"/>
      <c r="FS236" s="112"/>
      <c r="FT236" s="112"/>
      <c r="FU236" s="112"/>
      <c r="FV236" s="112"/>
      <c r="FW236" s="112"/>
      <c r="FX236" s="112"/>
      <c r="FY236" s="112"/>
      <c r="FZ236" s="112"/>
      <c r="GA236" s="112"/>
      <c r="GB236" s="112"/>
      <c r="GC236" s="112"/>
      <c r="GD236" s="112"/>
      <c r="GE236" s="112"/>
      <c r="GF236" s="112"/>
      <c r="GG236" s="112"/>
      <c r="GH236" s="112"/>
      <c r="GI236" s="112"/>
      <c r="GJ236" s="112"/>
      <c r="GK236" s="112"/>
      <c r="GL236" s="112"/>
      <c r="GM236" s="112"/>
      <c r="GN236" s="112"/>
      <c r="GO236" s="112"/>
      <c r="GP236" s="112"/>
      <c r="GQ236" s="112"/>
      <c r="GR236" s="112"/>
      <c r="GS236" s="112"/>
      <c r="GT236" s="112"/>
      <c r="GU236" s="112"/>
      <c r="GV236" s="112"/>
      <c r="GW236" s="112"/>
      <c r="GX236" s="112"/>
      <c r="GY236" s="112"/>
      <c r="GZ236" s="112"/>
      <c r="HA236" s="112"/>
      <c r="HB236" s="112"/>
      <c r="HC236" s="112"/>
      <c r="HD236" s="112"/>
      <c r="HE236" s="112"/>
      <c r="HF236" s="112"/>
      <c r="HG236" s="112"/>
      <c r="HH236" s="112"/>
      <c r="HI236" s="112"/>
      <c r="HJ236" s="112"/>
      <c r="HK236" s="112"/>
      <c r="HL236" s="112"/>
      <c r="HM236" s="112"/>
      <c r="HN236" s="112"/>
      <c r="HO236" s="112"/>
      <c r="HP236" s="112"/>
      <c r="HQ236" s="112"/>
      <c r="HR236" s="112"/>
      <c r="HS236" s="112"/>
      <c r="HT236" s="112"/>
      <c r="HU236" s="112"/>
      <c r="HV236" s="112"/>
      <c r="HW236" s="112"/>
      <c r="HX236" s="112"/>
      <c r="HY236" s="112"/>
      <c r="HZ236" s="112"/>
      <c r="IA236" s="112"/>
      <c r="IB236" s="112"/>
      <c r="IC236" s="112"/>
      <c r="ID236" s="112"/>
      <c r="IE236" s="112"/>
      <c r="IF236" s="112"/>
      <c r="IG236" s="112"/>
      <c r="IH236" s="112"/>
      <c r="II236" s="112"/>
      <c r="IJ236" s="112"/>
      <c r="IK236" s="112"/>
      <c r="IL236" s="112"/>
      <c r="IM236" s="112"/>
      <c r="IN236" s="112"/>
      <c r="IO236" s="112"/>
      <c r="IP236" s="112"/>
      <c r="IQ236" s="112"/>
      <c r="IR236" s="112"/>
      <c r="IS236" s="112"/>
    </row>
    <row r="237" spans="1:253" s="105" customFormat="1" ht="20.25">
      <c r="A237" s="144"/>
      <c r="B237" s="144"/>
      <c r="C237" s="112"/>
      <c r="D237" s="112"/>
      <c r="E237" s="112"/>
      <c r="F237" s="112"/>
      <c r="G237" s="145"/>
      <c r="H237" s="145"/>
      <c r="I237" s="112"/>
      <c r="J237" s="146"/>
      <c r="K237" s="146"/>
      <c r="L237" s="146"/>
      <c r="M237" s="112"/>
      <c r="N237" s="112"/>
      <c r="O237" s="112"/>
      <c r="P237" s="147"/>
      <c r="Q237" s="146"/>
      <c r="R237" s="146"/>
      <c r="S237" s="146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112"/>
      <c r="CB237" s="112"/>
      <c r="CC237" s="112"/>
      <c r="CD237" s="112"/>
      <c r="CE237" s="112"/>
      <c r="CF237" s="112"/>
      <c r="CG237" s="112"/>
      <c r="CH237" s="112"/>
      <c r="CI237" s="112"/>
      <c r="CJ237" s="112"/>
      <c r="CK237" s="112"/>
      <c r="CL237" s="112"/>
      <c r="CM237" s="112"/>
      <c r="CN237" s="112"/>
      <c r="CO237" s="112"/>
      <c r="CP237" s="112"/>
      <c r="CQ237" s="112"/>
      <c r="CR237" s="112"/>
      <c r="CS237" s="112"/>
      <c r="CT237" s="112"/>
      <c r="CU237" s="112"/>
      <c r="CV237" s="112"/>
      <c r="CW237" s="112"/>
      <c r="CX237" s="112"/>
      <c r="CY237" s="112"/>
      <c r="CZ237" s="112"/>
      <c r="DA237" s="112"/>
      <c r="DB237" s="112"/>
      <c r="DC237" s="112"/>
      <c r="DD237" s="112"/>
      <c r="DE237" s="112"/>
      <c r="DF237" s="112"/>
      <c r="DG237" s="112"/>
      <c r="DH237" s="112"/>
      <c r="DI237" s="112"/>
      <c r="DJ237" s="112"/>
      <c r="DK237" s="112"/>
      <c r="DL237" s="112"/>
      <c r="DM237" s="112"/>
      <c r="DN237" s="112"/>
      <c r="DO237" s="112"/>
      <c r="DP237" s="112"/>
      <c r="DQ237" s="112"/>
      <c r="DR237" s="112"/>
      <c r="DS237" s="112"/>
      <c r="DT237" s="112"/>
      <c r="DU237" s="112"/>
      <c r="DV237" s="112"/>
      <c r="DW237" s="112"/>
      <c r="DX237" s="112"/>
      <c r="DY237" s="112"/>
      <c r="DZ237" s="112"/>
      <c r="EA237" s="112"/>
      <c r="EB237" s="112"/>
      <c r="EC237" s="112"/>
      <c r="ED237" s="112"/>
      <c r="EE237" s="112"/>
      <c r="EF237" s="112"/>
      <c r="EG237" s="112"/>
      <c r="EH237" s="112"/>
      <c r="EI237" s="112"/>
      <c r="EJ237" s="112"/>
      <c r="EK237" s="112"/>
      <c r="EL237" s="112"/>
      <c r="EM237" s="112"/>
      <c r="EN237" s="112"/>
      <c r="EO237" s="112"/>
      <c r="EP237" s="112"/>
      <c r="EQ237" s="112"/>
      <c r="ER237" s="112"/>
      <c r="ES237" s="112"/>
      <c r="ET237" s="112"/>
      <c r="EU237" s="112"/>
      <c r="EV237" s="112"/>
      <c r="EW237" s="112"/>
      <c r="EX237" s="112"/>
      <c r="EY237" s="112"/>
      <c r="EZ237" s="112"/>
      <c r="FA237" s="112"/>
      <c r="FB237" s="112"/>
      <c r="FC237" s="112"/>
      <c r="FD237" s="112"/>
      <c r="FE237" s="112"/>
      <c r="FF237" s="112"/>
      <c r="FG237" s="112"/>
      <c r="FH237" s="112"/>
      <c r="FI237" s="112"/>
      <c r="FJ237" s="112"/>
      <c r="FK237" s="112"/>
      <c r="FL237" s="112"/>
      <c r="FM237" s="112"/>
      <c r="FN237" s="112"/>
      <c r="FO237" s="112"/>
      <c r="FP237" s="112"/>
      <c r="FQ237" s="112"/>
      <c r="FR237" s="112"/>
      <c r="FS237" s="112"/>
      <c r="FT237" s="112"/>
      <c r="FU237" s="112"/>
      <c r="FV237" s="112"/>
      <c r="FW237" s="112"/>
      <c r="FX237" s="112"/>
      <c r="FY237" s="112"/>
      <c r="FZ237" s="112"/>
      <c r="GA237" s="112"/>
      <c r="GB237" s="112"/>
      <c r="GC237" s="112"/>
      <c r="GD237" s="112"/>
      <c r="GE237" s="112"/>
      <c r="GF237" s="112"/>
      <c r="GG237" s="112"/>
      <c r="GH237" s="112"/>
      <c r="GI237" s="112"/>
      <c r="GJ237" s="112"/>
      <c r="GK237" s="112"/>
      <c r="GL237" s="112"/>
      <c r="GM237" s="112"/>
      <c r="GN237" s="112"/>
      <c r="GO237" s="112"/>
      <c r="GP237" s="112"/>
      <c r="GQ237" s="112"/>
      <c r="GR237" s="112"/>
      <c r="GS237" s="112"/>
      <c r="GT237" s="112"/>
      <c r="GU237" s="112"/>
      <c r="GV237" s="112"/>
      <c r="GW237" s="112"/>
      <c r="GX237" s="112"/>
      <c r="GY237" s="112"/>
      <c r="GZ237" s="112"/>
      <c r="HA237" s="112"/>
      <c r="HB237" s="112"/>
      <c r="HC237" s="112"/>
      <c r="HD237" s="112"/>
      <c r="HE237" s="112"/>
      <c r="HF237" s="112"/>
      <c r="HG237" s="112"/>
      <c r="HH237" s="112"/>
      <c r="HI237" s="112"/>
      <c r="HJ237" s="112"/>
      <c r="HK237" s="112"/>
      <c r="HL237" s="112"/>
      <c r="HM237" s="112"/>
      <c r="HN237" s="112"/>
      <c r="HO237" s="112"/>
      <c r="HP237" s="112"/>
      <c r="HQ237" s="112"/>
      <c r="HR237" s="112"/>
      <c r="HS237" s="112"/>
      <c r="HT237" s="112"/>
      <c r="HU237" s="112"/>
      <c r="HV237" s="112"/>
      <c r="HW237" s="112"/>
      <c r="HX237" s="112"/>
      <c r="HY237" s="112"/>
      <c r="HZ237" s="112"/>
      <c r="IA237" s="112"/>
      <c r="IB237" s="112"/>
      <c r="IC237" s="112"/>
      <c r="ID237" s="112"/>
      <c r="IE237" s="112"/>
      <c r="IF237" s="112"/>
      <c r="IG237" s="112"/>
      <c r="IH237" s="112"/>
      <c r="II237" s="112"/>
      <c r="IJ237" s="112"/>
      <c r="IK237" s="112"/>
      <c r="IL237" s="112"/>
      <c r="IM237" s="112"/>
      <c r="IN237" s="112"/>
      <c r="IO237" s="112"/>
      <c r="IP237" s="112"/>
      <c r="IQ237" s="112"/>
      <c r="IR237" s="112"/>
      <c r="IS237" s="112"/>
    </row>
    <row r="238" spans="1:253" s="105" customFormat="1" ht="21">
      <c r="A238" s="148" t="s">
        <v>2017</v>
      </c>
      <c r="B238" s="148"/>
      <c r="C238" s="149" t="s">
        <v>2018</v>
      </c>
      <c r="D238" s="150"/>
      <c r="E238" s="150"/>
      <c r="F238" s="112"/>
      <c r="G238" s="145"/>
      <c r="H238" s="145"/>
      <c r="I238" s="151"/>
      <c r="J238" s="152"/>
      <c r="K238" s="152"/>
      <c r="L238" s="112"/>
      <c r="M238" s="112"/>
      <c r="N238" s="112"/>
      <c r="O238" s="112"/>
      <c r="P238" s="112"/>
      <c r="Q238" s="112"/>
      <c r="R238" s="112"/>
      <c r="S238" s="146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112"/>
      <c r="CB238" s="112"/>
      <c r="CC238" s="112"/>
      <c r="CD238" s="112"/>
      <c r="CE238" s="112"/>
      <c r="CF238" s="112"/>
      <c r="CG238" s="112"/>
      <c r="CH238" s="112"/>
      <c r="CI238" s="112"/>
      <c r="CJ238" s="112"/>
      <c r="CK238" s="112"/>
      <c r="CL238" s="112"/>
      <c r="CM238" s="112"/>
      <c r="CN238" s="112"/>
      <c r="CO238" s="112"/>
      <c r="CP238" s="112"/>
      <c r="CQ238" s="112"/>
      <c r="CR238" s="112"/>
      <c r="CS238" s="112"/>
      <c r="CT238" s="112"/>
      <c r="CU238" s="112"/>
      <c r="CV238" s="112"/>
      <c r="CW238" s="112"/>
      <c r="CX238" s="112"/>
      <c r="CY238" s="112"/>
      <c r="CZ238" s="112"/>
      <c r="DA238" s="112"/>
      <c r="DB238" s="112"/>
      <c r="DC238" s="112"/>
      <c r="DD238" s="112"/>
      <c r="DE238" s="112"/>
      <c r="DF238" s="112"/>
      <c r="DG238" s="112"/>
      <c r="DH238" s="112"/>
      <c r="DI238" s="112"/>
      <c r="DJ238" s="112"/>
      <c r="DK238" s="112"/>
      <c r="DL238" s="112"/>
      <c r="DM238" s="112"/>
      <c r="DN238" s="112"/>
      <c r="DO238" s="112"/>
      <c r="DP238" s="112"/>
      <c r="DQ238" s="112"/>
      <c r="DR238" s="112"/>
      <c r="DS238" s="112"/>
      <c r="DT238" s="112"/>
      <c r="DU238" s="112"/>
      <c r="DV238" s="112"/>
      <c r="DW238" s="112"/>
      <c r="DX238" s="112"/>
      <c r="DY238" s="112"/>
      <c r="DZ238" s="112"/>
      <c r="EA238" s="112"/>
      <c r="EB238" s="112"/>
      <c r="EC238" s="112"/>
      <c r="ED238" s="112"/>
      <c r="EE238" s="112"/>
      <c r="EF238" s="112"/>
      <c r="EG238" s="112"/>
      <c r="EH238" s="112"/>
      <c r="EI238" s="112"/>
      <c r="EJ238" s="112"/>
      <c r="EK238" s="112"/>
      <c r="EL238" s="112"/>
      <c r="EM238" s="112"/>
      <c r="EN238" s="112"/>
      <c r="EO238" s="112"/>
      <c r="EP238" s="112"/>
      <c r="EQ238" s="112"/>
      <c r="ER238" s="112"/>
      <c r="ES238" s="112"/>
      <c r="ET238" s="112"/>
      <c r="EU238" s="112"/>
      <c r="EV238" s="112"/>
      <c r="EW238" s="112"/>
      <c r="EX238" s="112"/>
      <c r="EY238" s="112"/>
      <c r="EZ238" s="112"/>
      <c r="FA238" s="112"/>
      <c r="FB238" s="112"/>
      <c r="FC238" s="112"/>
      <c r="FD238" s="112"/>
      <c r="FE238" s="112"/>
      <c r="FF238" s="112"/>
      <c r="FG238" s="112"/>
      <c r="FH238" s="112"/>
      <c r="FI238" s="112"/>
      <c r="FJ238" s="112"/>
      <c r="FK238" s="112"/>
      <c r="FL238" s="112"/>
      <c r="FM238" s="112"/>
      <c r="FN238" s="112"/>
      <c r="FO238" s="112"/>
      <c r="FP238" s="112"/>
      <c r="FQ238" s="112"/>
      <c r="FR238" s="112"/>
      <c r="FS238" s="112"/>
      <c r="FT238" s="112"/>
      <c r="FU238" s="112"/>
      <c r="FV238" s="112"/>
      <c r="FW238" s="112"/>
      <c r="FX238" s="112"/>
      <c r="FY238" s="112"/>
      <c r="FZ238" s="112"/>
      <c r="GA238" s="112"/>
      <c r="GB238" s="112"/>
      <c r="GC238" s="112"/>
      <c r="GD238" s="112"/>
      <c r="GE238" s="112"/>
      <c r="GF238" s="112"/>
      <c r="GG238" s="112"/>
      <c r="GH238" s="112"/>
      <c r="GI238" s="112"/>
      <c r="GJ238" s="112"/>
      <c r="GK238" s="112"/>
      <c r="GL238" s="112"/>
      <c r="GM238" s="112"/>
      <c r="GN238" s="112"/>
      <c r="GO238" s="112"/>
      <c r="GP238" s="112"/>
      <c r="GQ238" s="112"/>
      <c r="GR238" s="112"/>
      <c r="GS238" s="112"/>
      <c r="GT238" s="112"/>
      <c r="GU238" s="112"/>
      <c r="GV238" s="112"/>
      <c r="GW238" s="112"/>
      <c r="GX238" s="112"/>
      <c r="GY238" s="112"/>
      <c r="GZ238" s="112"/>
      <c r="HA238" s="112"/>
      <c r="HB238" s="112"/>
      <c r="HC238" s="112"/>
      <c r="HD238" s="112"/>
      <c r="HE238" s="112"/>
      <c r="HF238" s="112"/>
      <c r="HG238" s="112"/>
      <c r="HH238" s="112"/>
      <c r="HI238" s="112"/>
      <c r="HJ238" s="112"/>
      <c r="HK238" s="112"/>
      <c r="HL238" s="112"/>
      <c r="HM238" s="112"/>
      <c r="HN238" s="112"/>
      <c r="HO238" s="112"/>
      <c r="HP238" s="112"/>
      <c r="HQ238" s="112"/>
      <c r="HR238" s="112"/>
      <c r="HS238" s="112"/>
      <c r="HT238" s="112"/>
      <c r="HU238" s="112"/>
      <c r="HV238" s="112"/>
      <c r="HW238" s="112"/>
      <c r="HX238" s="112"/>
      <c r="HY238" s="112"/>
      <c r="HZ238" s="112"/>
      <c r="IA238" s="112"/>
      <c r="IB238" s="112"/>
      <c r="IC238" s="112"/>
      <c r="ID238" s="112"/>
      <c r="IE238" s="112"/>
      <c r="IF238" s="112"/>
      <c r="IG238" s="112"/>
      <c r="IH238" s="112"/>
      <c r="II238" s="112"/>
      <c r="IJ238" s="112"/>
      <c r="IK238" s="112"/>
      <c r="IL238" s="112"/>
      <c r="IM238" s="112"/>
      <c r="IN238" s="112"/>
      <c r="IO238" s="112"/>
      <c r="IP238" s="112"/>
      <c r="IQ238" s="112"/>
      <c r="IR238" s="112"/>
      <c r="IS238" s="112"/>
    </row>
    <row r="239" spans="1:253" s="105" customFormat="1" ht="21">
      <c r="A239" s="148"/>
      <c r="B239" s="148"/>
      <c r="C239" s="149" t="s">
        <v>2019</v>
      </c>
      <c r="D239" s="112"/>
      <c r="E239" s="112"/>
      <c r="F239" s="112"/>
      <c r="G239" s="145"/>
      <c r="H239" s="145"/>
      <c r="I239" s="151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112"/>
      <c r="CB239" s="112"/>
      <c r="CC239" s="112"/>
      <c r="CD239" s="112"/>
      <c r="CE239" s="112"/>
      <c r="CF239" s="112"/>
      <c r="CG239" s="112"/>
      <c r="CH239" s="112"/>
      <c r="CI239" s="112"/>
      <c r="CJ239" s="112"/>
      <c r="CK239" s="112"/>
      <c r="CL239" s="112"/>
      <c r="CM239" s="112"/>
      <c r="CN239" s="112"/>
      <c r="CO239" s="112"/>
      <c r="CP239" s="112"/>
      <c r="CQ239" s="112"/>
      <c r="CR239" s="112"/>
      <c r="CS239" s="112"/>
      <c r="CT239" s="112"/>
      <c r="CU239" s="112"/>
      <c r="CV239" s="112"/>
      <c r="CW239" s="112"/>
      <c r="CX239" s="112"/>
      <c r="CY239" s="112"/>
      <c r="CZ239" s="112"/>
      <c r="DA239" s="112"/>
      <c r="DB239" s="112"/>
      <c r="DC239" s="112"/>
      <c r="DD239" s="112"/>
      <c r="DE239" s="112"/>
      <c r="DF239" s="112"/>
      <c r="DG239" s="112"/>
      <c r="DH239" s="112"/>
      <c r="DI239" s="112"/>
      <c r="DJ239" s="112"/>
      <c r="DK239" s="112"/>
      <c r="DL239" s="112"/>
      <c r="DM239" s="112"/>
      <c r="DN239" s="112"/>
      <c r="DO239" s="112"/>
      <c r="DP239" s="112"/>
      <c r="DQ239" s="112"/>
      <c r="DR239" s="112"/>
      <c r="DS239" s="112"/>
      <c r="DT239" s="112"/>
      <c r="DU239" s="112"/>
      <c r="DV239" s="112"/>
      <c r="DW239" s="112"/>
      <c r="DX239" s="112"/>
      <c r="DY239" s="112"/>
      <c r="DZ239" s="112"/>
      <c r="EA239" s="112"/>
      <c r="EB239" s="112"/>
      <c r="EC239" s="112"/>
      <c r="ED239" s="112"/>
      <c r="EE239" s="112"/>
      <c r="EF239" s="112"/>
      <c r="EG239" s="112"/>
      <c r="EH239" s="112"/>
      <c r="EI239" s="112"/>
      <c r="EJ239" s="112"/>
      <c r="EK239" s="112"/>
      <c r="EL239" s="112"/>
      <c r="EM239" s="112"/>
      <c r="EN239" s="112"/>
      <c r="EO239" s="112"/>
      <c r="EP239" s="112"/>
      <c r="EQ239" s="112"/>
      <c r="ER239" s="112"/>
      <c r="ES239" s="112"/>
      <c r="ET239" s="112"/>
      <c r="EU239" s="112"/>
      <c r="EV239" s="112"/>
      <c r="EW239" s="112"/>
      <c r="EX239" s="112"/>
      <c r="EY239" s="112"/>
      <c r="EZ239" s="112"/>
      <c r="FA239" s="112"/>
      <c r="FB239" s="112"/>
      <c r="FC239" s="112"/>
      <c r="FD239" s="112"/>
      <c r="FE239" s="112"/>
      <c r="FF239" s="112"/>
      <c r="FG239" s="112"/>
      <c r="FH239" s="112"/>
      <c r="FI239" s="112"/>
      <c r="FJ239" s="112"/>
      <c r="FK239" s="112"/>
      <c r="FL239" s="112"/>
      <c r="FM239" s="112"/>
      <c r="FN239" s="112"/>
      <c r="FO239" s="112"/>
      <c r="FP239" s="112"/>
      <c r="FQ239" s="112"/>
      <c r="FR239" s="112"/>
      <c r="FS239" s="112"/>
      <c r="FT239" s="112"/>
      <c r="FU239" s="112"/>
      <c r="FV239" s="112"/>
      <c r="FW239" s="112"/>
      <c r="FX239" s="112"/>
      <c r="FY239" s="112"/>
      <c r="FZ239" s="112"/>
      <c r="GA239" s="112"/>
      <c r="GB239" s="112"/>
      <c r="GC239" s="112"/>
      <c r="GD239" s="112"/>
      <c r="GE239" s="112"/>
      <c r="GF239" s="112"/>
      <c r="GG239" s="112"/>
      <c r="GH239" s="112"/>
      <c r="GI239" s="112"/>
      <c r="GJ239" s="112"/>
      <c r="GK239" s="112"/>
      <c r="GL239" s="112"/>
      <c r="GM239" s="112"/>
      <c r="GN239" s="112"/>
      <c r="GO239" s="112"/>
      <c r="GP239" s="112"/>
      <c r="GQ239" s="112"/>
      <c r="GR239" s="112"/>
      <c r="GS239" s="112"/>
      <c r="GT239" s="112"/>
      <c r="GU239" s="112"/>
      <c r="GV239" s="112"/>
      <c r="GW239" s="112"/>
      <c r="GX239" s="112"/>
      <c r="GY239" s="112"/>
      <c r="GZ239" s="112"/>
      <c r="HA239" s="112"/>
      <c r="HB239" s="112"/>
      <c r="HC239" s="112"/>
      <c r="HD239" s="112"/>
      <c r="HE239" s="112"/>
      <c r="HF239" s="112"/>
      <c r="HG239" s="112"/>
      <c r="HH239" s="112"/>
      <c r="HI239" s="112"/>
      <c r="HJ239" s="112"/>
      <c r="HK239" s="112"/>
      <c r="HL239" s="112"/>
      <c r="HM239" s="112"/>
      <c r="HN239" s="112"/>
      <c r="HO239" s="112"/>
      <c r="HP239" s="112"/>
      <c r="HQ239" s="112"/>
      <c r="HR239" s="112"/>
      <c r="HS239" s="112"/>
      <c r="HT239" s="112"/>
      <c r="HU239" s="112"/>
      <c r="HV239" s="112"/>
      <c r="HW239" s="112"/>
      <c r="HX239" s="112"/>
      <c r="HY239" s="112"/>
      <c r="HZ239" s="112"/>
      <c r="IA239" s="112"/>
      <c r="IB239" s="112"/>
      <c r="IC239" s="112"/>
      <c r="ID239" s="112"/>
      <c r="IE239" s="112"/>
      <c r="IF239" s="112"/>
      <c r="IG239" s="112"/>
      <c r="IH239" s="112"/>
      <c r="II239" s="112"/>
      <c r="IJ239" s="112"/>
      <c r="IK239" s="112"/>
      <c r="IL239" s="112"/>
      <c r="IM239" s="112"/>
      <c r="IN239" s="112"/>
      <c r="IO239" s="112"/>
      <c r="IP239" s="112"/>
      <c r="IQ239" s="112"/>
      <c r="IR239" s="112"/>
      <c r="IS239" s="112"/>
    </row>
    <row r="240" spans="1:253" s="105" customFormat="1" ht="21">
      <c r="A240" s="148"/>
      <c r="B240" s="148"/>
      <c r="C240" s="149" t="s">
        <v>2020</v>
      </c>
      <c r="D240" s="112"/>
      <c r="E240" s="112"/>
      <c r="F240" s="112"/>
      <c r="I240" s="151"/>
      <c r="J240" s="152"/>
      <c r="K240" s="152"/>
      <c r="L240" s="112"/>
      <c r="M240" s="112"/>
      <c r="N240" s="112"/>
      <c r="O240" s="112"/>
      <c r="P240" s="112"/>
      <c r="Q240" s="112"/>
      <c r="R240" s="112"/>
      <c r="S240" s="146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112"/>
      <c r="CB240" s="112"/>
      <c r="CC240" s="112"/>
      <c r="CD240" s="112"/>
      <c r="CE240" s="112"/>
      <c r="CF240" s="112"/>
      <c r="CG240" s="112"/>
      <c r="CH240" s="112"/>
      <c r="CI240" s="112"/>
      <c r="CJ240" s="112"/>
      <c r="CK240" s="112"/>
      <c r="CL240" s="112"/>
      <c r="CM240" s="112"/>
      <c r="CN240" s="112"/>
      <c r="CO240" s="112"/>
      <c r="CP240" s="112"/>
      <c r="CQ240" s="112"/>
      <c r="CR240" s="112"/>
      <c r="CS240" s="112"/>
      <c r="CT240" s="112"/>
      <c r="CU240" s="112"/>
      <c r="CV240" s="112"/>
      <c r="CW240" s="112"/>
      <c r="CX240" s="112"/>
      <c r="CY240" s="112"/>
      <c r="CZ240" s="112"/>
      <c r="DA240" s="112"/>
      <c r="DB240" s="112"/>
      <c r="DC240" s="112"/>
      <c r="DD240" s="112"/>
      <c r="DE240" s="112"/>
      <c r="DF240" s="112"/>
      <c r="DG240" s="112"/>
      <c r="DH240" s="112"/>
      <c r="DI240" s="112"/>
      <c r="DJ240" s="112"/>
      <c r="DK240" s="112"/>
      <c r="DL240" s="112"/>
      <c r="DM240" s="112"/>
      <c r="DN240" s="112"/>
      <c r="DO240" s="112"/>
      <c r="DP240" s="112"/>
      <c r="DQ240" s="112"/>
      <c r="DR240" s="112"/>
      <c r="DS240" s="112"/>
      <c r="DT240" s="112"/>
      <c r="DU240" s="112"/>
      <c r="DV240" s="112"/>
      <c r="DW240" s="112"/>
      <c r="DX240" s="112"/>
      <c r="DY240" s="112"/>
      <c r="DZ240" s="112"/>
      <c r="EA240" s="112"/>
      <c r="EB240" s="112"/>
      <c r="EC240" s="112"/>
      <c r="ED240" s="112"/>
      <c r="EE240" s="112"/>
      <c r="EF240" s="112"/>
      <c r="EG240" s="112"/>
      <c r="EH240" s="112"/>
      <c r="EI240" s="112"/>
      <c r="EJ240" s="112"/>
      <c r="EK240" s="112"/>
      <c r="EL240" s="112"/>
      <c r="EM240" s="112"/>
      <c r="EN240" s="112"/>
      <c r="EO240" s="112"/>
      <c r="EP240" s="112"/>
      <c r="EQ240" s="112"/>
      <c r="ER240" s="112"/>
      <c r="ES240" s="112"/>
      <c r="ET240" s="112"/>
      <c r="EU240" s="112"/>
      <c r="EV240" s="112"/>
      <c r="EW240" s="112"/>
      <c r="EX240" s="112"/>
      <c r="EY240" s="112"/>
      <c r="EZ240" s="112"/>
      <c r="FA240" s="112"/>
      <c r="FB240" s="112"/>
      <c r="FC240" s="112"/>
      <c r="FD240" s="112"/>
      <c r="FE240" s="112"/>
      <c r="FF240" s="112"/>
      <c r="FG240" s="112"/>
      <c r="FH240" s="112"/>
      <c r="FI240" s="112"/>
      <c r="FJ240" s="112"/>
      <c r="FK240" s="112"/>
      <c r="FL240" s="112"/>
      <c r="FM240" s="112"/>
      <c r="FN240" s="112"/>
      <c r="FO240" s="112"/>
      <c r="FP240" s="112"/>
      <c r="FQ240" s="112"/>
      <c r="FR240" s="112"/>
      <c r="FS240" s="112"/>
      <c r="FT240" s="112"/>
      <c r="FU240" s="112"/>
      <c r="FV240" s="112"/>
      <c r="FW240" s="112"/>
      <c r="FX240" s="112"/>
      <c r="FY240" s="112"/>
      <c r="FZ240" s="112"/>
      <c r="GA240" s="112"/>
      <c r="GB240" s="112"/>
      <c r="GC240" s="112"/>
      <c r="GD240" s="112"/>
      <c r="GE240" s="112"/>
      <c r="GF240" s="112"/>
      <c r="GG240" s="112"/>
      <c r="GH240" s="112"/>
      <c r="GI240" s="112"/>
      <c r="GJ240" s="112"/>
      <c r="GK240" s="112"/>
      <c r="GL240" s="112"/>
      <c r="GM240" s="112"/>
      <c r="GN240" s="112"/>
      <c r="GO240" s="112"/>
      <c r="GP240" s="112"/>
      <c r="GQ240" s="112"/>
      <c r="GR240" s="112"/>
      <c r="GS240" s="112"/>
      <c r="GT240" s="112"/>
      <c r="GU240" s="112"/>
      <c r="GV240" s="112"/>
      <c r="GW240" s="112"/>
      <c r="GX240" s="112"/>
      <c r="GY240" s="112"/>
      <c r="GZ240" s="112"/>
      <c r="HA240" s="112"/>
      <c r="HB240" s="112"/>
      <c r="HC240" s="112"/>
      <c r="HD240" s="112"/>
      <c r="HE240" s="112"/>
      <c r="HF240" s="112"/>
      <c r="HG240" s="112"/>
      <c r="HH240" s="112"/>
      <c r="HI240" s="112"/>
      <c r="HJ240" s="112"/>
      <c r="HK240" s="112"/>
      <c r="HL240" s="112"/>
      <c r="HM240" s="112"/>
      <c r="HN240" s="112"/>
      <c r="HO240" s="112"/>
      <c r="HP240" s="112"/>
      <c r="HQ240" s="112"/>
      <c r="HR240" s="112"/>
      <c r="HS240" s="112"/>
      <c r="HT240" s="112"/>
      <c r="HU240" s="112"/>
      <c r="HV240" s="112"/>
      <c r="HW240" s="112"/>
      <c r="HX240" s="112"/>
      <c r="HY240" s="112"/>
      <c r="HZ240" s="112"/>
      <c r="IA240" s="112"/>
      <c r="IB240" s="112"/>
      <c r="IC240" s="112"/>
      <c r="ID240" s="112"/>
      <c r="IE240" s="112"/>
      <c r="IF240" s="112"/>
      <c r="IG240" s="112"/>
      <c r="IH240" s="112"/>
      <c r="II240" s="112"/>
      <c r="IJ240" s="112"/>
      <c r="IK240" s="112"/>
      <c r="IL240" s="112"/>
      <c r="IM240" s="112"/>
      <c r="IN240" s="112"/>
      <c r="IO240" s="112"/>
      <c r="IP240" s="112"/>
      <c r="IQ240" s="112"/>
      <c r="IR240" s="112"/>
      <c r="IS240" s="112"/>
    </row>
    <row r="241" spans="1:18" ht="21.75" customHeight="1">
      <c r="A241" s="153"/>
      <c r="B241" s="153"/>
      <c r="C241" s="149" t="s">
        <v>2021</v>
      </c>
    </row>
    <row r="243" spans="1:18">
      <c r="C243" s="149"/>
    </row>
    <row r="244" spans="1:18"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</row>
    <row r="245" spans="1:18">
      <c r="G245" s="154"/>
      <c r="H245" s="154"/>
    </row>
    <row r="246" spans="1:18">
      <c r="F246" s="101"/>
      <c r="G246" s="155"/>
      <c r="H246" s="50"/>
    </row>
    <row r="261" spans="12:18">
      <c r="N261" s="156"/>
      <c r="O261" s="157"/>
    </row>
    <row r="262" spans="12:18">
      <c r="L262" s="156"/>
      <c r="N262" s="156"/>
      <c r="O262" s="156"/>
      <c r="R262" s="156"/>
    </row>
    <row r="264" spans="12:18">
      <c r="L264" s="156"/>
      <c r="R264" s="157"/>
    </row>
    <row r="265" spans="12:18">
      <c r="O265" s="102"/>
    </row>
    <row r="267" spans="12:18">
      <c r="L267" s="102"/>
    </row>
    <row r="268" spans="12:18">
      <c r="L268" s="102"/>
    </row>
    <row r="270" spans="12:18">
      <c r="L270" s="156"/>
    </row>
    <row r="271" spans="12:18">
      <c r="L271" s="156"/>
    </row>
    <row r="272" spans="12:18">
      <c r="L272" s="156"/>
    </row>
    <row r="273" spans="11:18">
      <c r="L273" s="156"/>
    </row>
    <row r="281" spans="11:18">
      <c r="K281" s="102"/>
      <c r="L281" s="156"/>
    </row>
    <row r="282" spans="11:18">
      <c r="K282" s="102"/>
      <c r="L282" s="156"/>
    </row>
    <row r="284" spans="11:18">
      <c r="Q284" s="102"/>
      <c r="R284" s="156"/>
    </row>
    <row r="286" spans="11:18">
      <c r="Q286" s="102"/>
      <c r="R286" s="156"/>
    </row>
    <row r="287" spans="11:18">
      <c r="L287" s="157"/>
    </row>
    <row r="288" spans="11:18">
      <c r="L288" s="102"/>
      <c r="N288" s="156"/>
      <c r="O288" s="156"/>
    </row>
    <row r="301" spans="15:18">
      <c r="Q301" s="102"/>
      <c r="R301" s="102"/>
    </row>
    <row r="302" spans="15:18">
      <c r="O302" s="156"/>
    </row>
    <row r="303" spans="15:18">
      <c r="O303" s="156"/>
    </row>
    <row r="309" spans="12:15">
      <c r="N309" s="102"/>
    </row>
    <row r="311" spans="12:15">
      <c r="O311" s="102"/>
    </row>
    <row r="319" spans="12:15">
      <c r="L319" s="156"/>
    </row>
    <row r="320" spans="12:15">
      <c r="L320" s="156"/>
    </row>
    <row r="348" spans="12:12">
      <c r="L348" s="156"/>
    </row>
    <row r="349" spans="12:12">
      <c r="L349" s="156"/>
    </row>
    <row r="363" spans="11:18">
      <c r="K363" s="157"/>
      <c r="L363" s="157"/>
      <c r="N363" s="157"/>
      <c r="O363" s="157"/>
      <c r="Q363" s="157"/>
      <c r="R363" s="158"/>
    </row>
    <row r="364" spans="11:18">
      <c r="K364" s="157"/>
      <c r="L364" s="157"/>
      <c r="N364" s="157"/>
      <c r="O364" s="157"/>
      <c r="Q364" s="157"/>
      <c r="R364" s="158"/>
    </row>
    <row r="365" spans="11:18">
      <c r="K365" s="157"/>
      <c r="L365" s="157"/>
      <c r="N365" s="157"/>
      <c r="O365" s="157"/>
      <c r="Q365" s="157"/>
      <c r="R365" s="158"/>
    </row>
    <row r="395" spans="11:15">
      <c r="K395" s="102"/>
    </row>
    <row r="397" spans="11:15">
      <c r="N397" s="102"/>
      <c r="O397" s="102"/>
    </row>
    <row r="399" spans="11:15">
      <c r="N399" s="102"/>
      <c r="O399" s="102"/>
    </row>
    <row r="400" spans="11:15">
      <c r="O400" s="102"/>
    </row>
    <row r="409" spans="11:18">
      <c r="O409" s="156"/>
      <c r="R409" s="156"/>
    </row>
    <row r="410" spans="11:18">
      <c r="O410" s="156"/>
      <c r="R410" s="156"/>
    </row>
    <row r="413" spans="11:18">
      <c r="K413" s="102"/>
      <c r="L413" s="102"/>
    </row>
    <row r="439" spans="11:18">
      <c r="K439" s="156"/>
      <c r="L439" s="157"/>
    </row>
    <row r="440" spans="11:18">
      <c r="K440" s="156"/>
      <c r="L440" s="157"/>
    </row>
    <row r="441" spans="11:18">
      <c r="K441" s="156"/>
      <c r="L441" s="157"/>
      <c r="N441" s="156"/>
      <c r="O441" s="156"/>
      <c r="Q441" s="156"/>
      <c r="R441" s="157"/>
    </row>
    <row r="442" spans="11:18">
      <c r="K442" s="156"/>
      <c r="L442" s="157"/>
      <c r="N442" s="156"/>
      <c r="O442" s="156"/>
      <c r="Q442" s="156"/>
      <c r="R442" s="157"/>
    </row>
    <row r="448" spans="11:18">
      <c r="K448" s="157"/>
      <c r="L448" s="158"/>
    </row>
    <row r="449" spans="11:17">
      <c r="K449" s="157"/>
      <c r="L449" s="158"/>
    </row>
    <row r="456" spans="11:17">
      <c r="K456" s="158"/>
      <c r="Q456" s="156"/>
    </row>
    <row r="484" spans="11:14">
      <c r="K484" s="102"/>
      <c r="N484" s="102"/>
    </row>
    <row r="486" spans="11:14">
      <c r="N486" s="102"/>
    </row>
    <row r="488" spans="11:14">
      <c r="N488" s="102"/>
    </row>
    <row r="501" spans="11:15">
      <c r="N501" s="156"/>
      <c r="O501" s="156"/>
    </row>
    <row r="503" spans="11:15">
      <c r="O503" s="156"/>
    </row>
    <row r="504" spans="11:15">
      <c r="O504" s="156"/>
    </row>
    <row r="507" spans="11:15">
      <c r="O507" s="156"/>
    </row>
    <row r="508" spans="11:15">
      <c r="O508" s="156"/>
    </row>
    <row r="509" spans="11:15">
      <c r="K509" s="102"/>
      <c r="O509" s="156"/>
    </row>
    <row r="510" spans="11:15">
      <c r="N510" s="156"/>
      <c r="O510" s="156"/>
    </row>
    <row r="511" spans="11:15">
      <c r="N511" s="156"/>
      <c r="O511" s="156"/>
    </row>
  </sheetData>
  <sheetProtection algorithmName="SHA-512" hashValue="zjstuG0rAVOx64qCiPYyVJEVAzdsWlYdlYM0Y26uQoQb+c1AfOldVFjj+JodxYF3esfdwT01ifJBrukIYZk7Zg==" saltValue="9EMV2EHyo5Lwv4p1B8FTtg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46:G246">
    <cfRule type="cellIs" dxfId="11" priority="5" operator="equal">
      <formula>0</formula>
    </cfRule>
    <cfRule type="cellIs" dxfId="10" priority="6" operator="lessThan">
      <formula>0</formula>
    </cfRule>
  </conditionalFormatting>
  <conditionalFormatting sqref="H246">
    <cfRule type="cellIs" dxfId="9" priority="3" stopIfTrue="1" operator="equal">
      <formula>0</formula>
    </cfRule>
    <cfRule type="cellIs" dxfId="8" priority="4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 codeName="Sheet17">
    <pageSetUpPr fitToPage="1"/>
  </sheetPr>
  <dimension ref="A1:R440"/>
  <sheetViews>
    <sheetView showGridLines="0" tabSelected="1" zoomScale="125" zoomScaleNormal="125" workbookViewId="0">
      <selection activeCell="L13" sqref="L13"/>
    </sheetView>
  </sheetViews>
  <sheetFormatPr defaultColWidth="10" defaultRowHeight="15"/>
  <cols>
    <col min="1" max="1" width="1.5703125" style="68" customWidth="1"/>
    <col min="2" max="2" width="1.28515625" style="68" customWidth="1"/>
    <col min="3" max="3" width="74" style="69" customWidth="1"/>
    <col min="4" max="4" width="13" style="70" customWidth="1"/>
    <col min="5" max="7" width="13" style="67" customWidth="1"/>
    <col min="8" max="9" width="13" style="67" hidden="1" customWidth="1"/>
    <col min="10" max="10" width="0.5703125" style="71" customWidth="1"/>
    <col min="11" max="11" width="13.28515625" style="67" customWidth="1"/>
    <col min="12" max="12" width="13.28515625" style="333" customWidth="1"/>
    <col min="13" max="13" width="0.5703125" style="67" customWidth="1"/>
    <col min="14" max="15" width="13.28515625" style="67" customWidth="1"/>
    <col min="16" max="16" width="0.5703125" style="67" customWidth="1"/>
    <col min="17" max="18" width="13.28515625" style="67" customWidth="1"/>
    <col min="19" max="16384" width="10" style="13"/>
  </cols>
  <sheetData>
    <row r="1" spans="1:18" ht="5.0999999999999996" customHeight="1">
      <c r="A1" s="40"/>
      <c r="B1" s="40"/>
      <c r="C1" s="41"/>
      <c r="D1" s="25"/>
      <c r="E1" s="25"/>
      <c r="F1" s="25"/>
      <c r="G1" s="25"/>
      <c r="H1" s="25"/>
      <c r="I1" s="25"/>
      <c r="J1" s="41"/>
      <c r="K1" s="25"/>
      <c r="L1" s="330"/>
      <c r="M1" s="25"/>
      <c r="N1" s="25"/>
      <c r="O1" s="25"/>
      <c r="P1" s="25"/>
      <c r="Q1" s="25"/>
      <c r="R1" s="25"/>
    </row>
    <row r="2" spans="1:18">
      <c r="A2" s="420" t="s">
        <v>2225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</row>
    <row r="3" spans="1:18" ht="5.45" customHeight="1">
      <c r="A3" s="42"/>
      <c r="B3" s="42"/>
      <c r="C3" s="43"/>
      <c r="D3" s="26"/>
      <c r="E3" s="26"/>
      <c r="F3" s="26"/>
      <c r="G3" s="26"/>
      <c r="H3" s="26"/>
      <c r="I3" s="26"/>
      <c r="J3" s="43"/>
      <c r="K3" s="26"/>
      <c r="L3" s="331"/>
      <c r="M3" s="26"/>
      <c r="N3" s="26"/>
      <c r="O3" s="26"/>
      <c r="P3" s="26"/>
      <c r="Q3" s="26"/>
      <c r="R3" s="26"/>
    </row>
    <row r="4" spans="1:18" ht="13.5" customHeight="1">
      <c r="A4" s="8" t="s">
        <v>2029</v>
      </c>
      <c r="B4" s="8"/>
      <c r="C4" s="9"/>
      <c r="D4" s="10"/>
      <c r="E4" s="421" t="s">
        <v>2030</v>
      </c>
      <c r="F4" s="421"/>
      <c r="G4" s="421"/>
      <c r="H4" s="421"/>
      <c r="I4" s="421"/>
      <c r="J4" s="11"/>
      <c r="K4" s="422" t="s">
        <v>2031</v>
      </c>
      <c r="L4" s="422"/>
      <c r="M4" s="422"/>
      <c r="N4" s="422"/>
      <c r="O4" s="422"/>
      <c r="P4" s="422"/>
      <c r="Q4" s="422"/>
      <c r="R4" s="422"/>
    </row>
    <row r="5" spans="1:18" ht="29.1" customHeight="1">
      <c r="A5" s="14" t="s">
        <v>2032</v>
      </c>
      <c r="B5" s="12"/>
      <c r="C5" s="15"/>
      <c r="D5" s="16" t="s">
        <v>1954</v>
      </c>
      <c r="E5" s="16" t="s">
        <v>2221</v>
      </c>
      <c r="F5" s="16" t="s">
        <v>2220</v>
      </c>
      <c r="G5" s="16" t="s">
        <v>2222</v>
      </c>
      <c r="H5" s="17" t="s">
        <v>2226</v>
      </c>
      <c r="I5" s="17" t="s">
        <v>2227</v>
      </c>
      <c r="J5" s="19"/>
      <c r="K5" s="423" t="s">
        <v>2224</v>
      </c>
      <c r="L5" s="423"/>
      <c r="M5" s="18"/>
      <c r="N5" s="423" t="s">
        <v>2223</v>
      </c>
      <c r="O5" s="423"/>
      <c r="P5" s="18"/>
      <c r="Q5" s="424" t="s">
        <v>2228</v>
      </c>
      <c r="R5" s="424"/>
    </row>
    <row r="6" spans="1:18" ht="12.75" customHeight="1" thickBot="1">
      <c r="A6" s="20"/>
      <c r="B6" s="20"/>
      <c r="C6" s="21"/>
      <c r="D6" s="22"/>
      <c r="E6" s="23"/>
      <c r="F6" s="23"/>
      <c r="G6" s="23"/>
      <c r="H6" s="23"/>
      <c r="I6" s="23"/>
      <c r="J6" s="23"/>
      <c r="K6" s="23" t="s">
        <v>2033</v>
      </c>
      <c r="L6" s="332" t="s">
        <v>2034</v>
      </c>
      <c r="M6" s="24"/>
      <c r="N6" s="24" t="s">
        <v>2033</v>
      </c>
      <c r="O6" s="24" t="s">
        <v>2034</v>
      </c>
      <c r="P6" s="24"/>
      <c r="Q6" s="24" t="s">
        <v>2033</v>
      </c>
      <c r="R6" s="24" t="s">
        <v>2034</v>
      </c>
    </row>
    <row r="7" spans="1:18" ht="7.35" customHeight="1" thickTop="1">
      <c r="A7" s="40"/>
      <c r="B7" s="381"/>
      <c r="C7" s="66"/>
      <c r="D7" s="28"/>
      <c r="E7" s="28"/>
      <c r="F7" s="28"/>
      <c r="G7" s="28"/>
      <c r="H7" s="28"/>
      <c r="I7" s="28"/>
      <c r="J7" s="66"/>
      <c r="K7" s="28"/>
      <c r="L7" s="28"/>
      <c r="M7" s="25"/>
      <c r="N7" s="25"/>
      <c r="O7" s="25"/>
      <c r="P7" s="25"/>
      <c r="Q7" s="25"/>
      <c r="R7" s="25"/>
    </row>
    <row r="8" spans="1:18" ht="15" customHeight="1">
      <c r="A8" s="44" t="s">
        <v>1963</v>
      </c>
      <c r="B8" s="382"/>
      <c r="C8" s="382"/>
      <c r="D8" s="383">
        <v>10000</v>
      </c>
      <c r="E8" s="46">
        <v>106.08087272012658</v>
      </c>
      <c r="F8" s="46">
        <v>106.268673532064</v>
      </c>
      <c r="G8" s="46">
        <v>106.10532917417818</v>
      </c>
      <c r="H8" s="46">
        <v>106.01005000000001</v>
      </c>
      <c r="I8" s="46">
        <v>105.99351</v>
      </c>
      <c r="J8" s="46"/>
      <c r="K8" s="397">
        <v>2.3054536999822517E-2</v>
      </c>
      <c r="L8" s="46">
        <v>100</v>
      </c>
      <c r="M8" s="46"/>
      <c r="N8" s="46">
        <v>-0.15370885177814486</v>
      </c>
      <c r="O8" s="46">
        <v>100</v>
      </c>
      <c r="P8" s="46"/>
      <c r="Q8" s="397">
        <v>-1.5605185036826619E-2</v>
      </c>
      <c r="R8" s="46">
        <v>100</v>
      </c>
    </row>
    <row r="9" spans="1:18" ht="9.75" customHeight="1">
      <c r="A9" s="40"/>
      <c r="B9" s="381"/>
      <c r="C9" s="66"/>
      <c r="D9" s="64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1:18" ht="15" customHeight="1">
      <c r="A10" s="44" t="s">
        <v>9</v>
      </c>
      <c r="B10" s="382"/>
      <c r="C10" s="382"/>
      <c r="D10" s="383">
        <v>1883</v>
      </c>
      <c r="E10" s="46">
        <v>115.34563691758594</v>
      </c>
      <c r="F10" s="46">
        <v>116.92468999329888</v>
      </c>
      <c r="G10" s="46">
        <v>116.77732817748529</v>
      </c>
      <c r="H10" s="46">
        <v>115.62757000000001</v>
      </c>
      <c r="I10" s="46">
        <v>116.66495</v>
      </c>
      <c r="J10" s="46"/>
      <c r="K10" s="46">
        <v>1.2412183920939679</v>
      </c>
      <c r="L10" s="46">
        <v>1102.3162379832172</v>
      </c>
      <c r="M10" s="46"/>
      <c r="N10" s="46">
        <v>-0.12603139321767376</v>
      </c>
      <c r="O10" s="46">
        <v>16.987565580404233</v>
      </c>
      <c r="P10" s="46"/>
      <c r="Q10" s="46">
        <v>0.89718031196315273</v>
      </c>
      <c r="R10" s="46">
        <v>-1180.7975950002283</v>
      </c>
    </row>
    <row r="11" spans="1:18" ht="15" customHeight="1">
      <c r="A11" s="40"/>
      <c r="B11" s="381"/>
      <c r="C11" s="66"/>
      <c r="D11" s="64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1:18" ht="15" customHeight="1">
      <c r="A12" s="40" t="s">
        <v>12</v>
      </c>
      <c r="B12" s="381"/>
      <c r="C12" s="66"/>
      <c r="D12" s="64">
        <v>1642</v>
      </c>
      <c r="E12" s="52">
        <v>114.68205728255882</v>
      </c>
      <c r="F12" s="52">
        <v>116.28118398325778</v>
      </c>
      <c r="G12" s="52">
        <v>116.09703917050764</v>
      </c>
      <c r="H12" s="52">
        <v>115.10124999999999</v>
      </c>
      <c r="I12" s="52">
        <v>116.06142</v>
      </c>
      <c r="J12" s="52"/>
      <c r="K12" s="52">
        <v>1.2338302272191459</v>
      </c>
      <c r="L12" s="52">
        <v>950.01518011074063</v>
      </c>
      <c r="M12" s="52"/>
      <c r="N12" s="52">
        <v>-0.15836165959276505</v>
      </c>
      <c r="O12" s="52">
        <v>18.510941329637301</v>
      </c>
      <c r="P12" s="52"/>
      <c r="Q12" s="52">
        <v>0.83419645924056596</v>
      </c>
      <c r="R12" s="52">
        <v>-953.02778190420963</v>
      </c>
    </row>
    <row r="13" spans="1:18" ht="15" customHeight="1">
      <c r="A13" s="40"/>
      <c r="B13" s="381"/>
      <c r="C13" s="66"/>
      <c r="D13" s="64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</row>
    <row r="14" spans="1:18" ht="15" customHeight="1">
      <c r="A14" s="40"/>
      <c r="B14" s="381" t="s">
        <v>15</v>
      </c>
      <c r="C14" s="66"/>
      <c r="D14" s="64">
        <v>370</v>
      </c>
      <c r="E14" s="52">
        <v>108.08059467682041</v>
      </c>
      <c r="F14" s="52">
        <v>108.39244203608065</v>
      </c>
      <c r="G14" s="52">
        <v>108.66467425300551</v>
      </c>
      <c r="H14" s="52">
        <v>108.03104</v>
      </c>
      <c r="I14" s="52">
        <v>108.02986</v>
      </c>
      <c r="J14" s="52"/>
      <c r="K14" s="52">
        <v>0.54041114219671726</v>
      </c>
      <c r="L14" s="52">
        <v>88.364994671032576</v>
      </c>
      <c r="M14" s="52"/>
      <c r="N14" s="52">
        <v>0.25115424268640218</v>
      </c>
      <c r="O14" s="52">
        <v>-6.1664768569813253</v>
      </c>
      <c r="P14" s="52"/>
      <c r="Q14" s="54">
        <v>-1.0954529167994664E-3</v>
      </c>
      <c r="R14" s="52">
        <v>0.26468419930482118</v>
      </c>
    </row>
    <row r="15" spans="1:18" ht="15" customHeight="1">
      <c r="A15" s="40"/>
      <c r="B15" s="381"/>
      <c r="C15" s="66" t="s">
        <v>18</v>
      </c>
      <c r="D15" s="64">
        <v>109</v>
      </c>
      <c r="E15" s="52">
        <v>101.21431686044818</v>
      </c>
      <c r="F15" s="52">
        <v>100.8807267620618</v>
      </c>
      <c r="G15" s="52">
        <v>101.1317667489657</v>
      </c>
      <c r="H15" s="52">
        <v>100.97253000000001</v>
      </c>
      <c r="I15" s="52">
        <v>100.84918</v>
      </c>
      <c r="J15" s="52"/>
      <c r="K15" s="52">
        <v>-8.1559718074086796E-2</v>
      </c>
      <c r="L15" s="52">
        <v>-3.6791769292378316</v>
      </c>
      <c r="M15" s="52"/>
      <c r="N15" s="52">
        <v>0.24884831321259071</v>
      </c>
      <c r="O15" s="52">
        <v>-1.6751945966589818</v>
      </c>
      <c r="P15" s="52"/>
      <c r="Q15" s="52">
        <v>-0.12216303203017587</v>
      </c>
      <c r="R15" s="52">
        <v>8.1274362660418156</v>
      </c>
    </row>
    <row r="16" spans="1:18" ht="15" customHeight="1">
      <c r="A16" s="40"/>
      <c r="B16" s="381"/>
      <c r="C16" s="66" t="s">
        <v>31</v>
      </c>
      <c r="D16" s="64">
        <v>14</v>
      </c>
      <c r="E16" s="52">
        <v>105.23449739538648</v>
      </c>
      <c r="F16" s="52">
        <v>102.99422787574079</v>
      </c>
      <c r="G16" s="52">
        <v>103.80910482940983</v>
      </c>
      <c r="H16" s="52">
        <v>105.03022</v>
      </c>
      <c r="I16" s="52">
        <v>103.50537</v>
      </c>
      <c r="J16" s="52"/>
      <c r="K16" s="52">
        <v>-1.3544917315664318</v>
      </c>
      <c r="L16" s="52">
        <v>-8.1596031387285741</v>
      </c>
      <c r="M16" s="52"/>
      <c r="N16" s="52">
        <v>0.79118701161788874</v>
      </c>
      <c r="O16" s="52">
        <v>-0.69841881893023194</v>
      </c>
      <c r="P16" s="52"/>
      <c r="Q16" s="52">
        <v>-1.451821563454625</v>
      </c>
      <c r="R16" s="52">
        <v>12.904452622569195</v>
      </c>
    </row>
    <row r="17" spans="1:18" ht="15" customHeight="1">
      <c r="A17" s="40"/>
      <c r="B17" s="381"/>
      <c r="C17" s="66" t="s">
        <v>47</v>
      </c>
      <c r="D17" s="64">
        <v>17</v>
      </c>
      <c r="E17" s="52">
        <v>108.66541132797886</v>
      </c>
      <c r="F17" s="52">
        <v>110.61109305995932</v>
      </c>
      <c r="G17" s="52">
        <v>113.47562079461908</v>
      </c>
      <c r="H17" s="52">
        <v>107.53601</v>
      </c>
      <c r="I17" s="52">
        <v>110.05589000000001</v>
      </c>
      <c r="J17" s="52"/>
      <c r="K17" s="52">
        <v>4.4266242660432331</v>
      </c>
      <c r="L17" s="52">
        <v>33.436393011997417</v>
      </c>
      <c r="M17" s="52"/>
      <c r="N17" s="52">
        <v>2.5897291631565622</v>
      </c>
      <c r="O17" s="52">
        <v>-2.9812460080932248</v>
      </c>
      <c r="P17" s="52"/>
      <c r="Q17" s="52">
        <v>2.3432911242621035</v>
      </c>
      <c r="R17" s="52">
        <v>-25.894833176308762</v>
      </c>
    </row>
    <row r="18" spans="1:18" ht="15" customHeight="1">
      <c r="A18" s="40"/>
      <c r="B18" s="381"/>
      <c r="C18" s="66" t="s">
        <v>65</v>
      </c>
      <c r="D18" s="64">
        <v>38</v>
      </c>
      <c r="E18" s="52">
        <v>106.76436829593268</v>
      </c>
      <c r="F18" s="52">
        <v>109.72307441343033</v>
      </c>
      <c r="G18" s="52">
        <v>109.63864833915125</v>
      </c>
      <c r="H18" s="52">
        <v>106.75138</v>
      </c>
      <c r="I18" s="52">
        <v>108.02521</v>
      </c>
      <c r="J18" s="52"/>
      <c r="K18" s="52">
        <v>2.6921716384355809</v>
      </c>
      <c r="L18" s="52">
        <v>44.660048187916765</v>
      </c>
      <c r="M18" s="52"/>
      <c r="N18" s="57">
        <v>-7.6944685272750668E-2</v>
      </c>
      <c r="O18" s="57">
        <v>0.19640658937486763</v>
      </c>
      <c r="P18" s="52"/>
      <c r="Q18" s="52">
        <v>1.1932687506415185</v>
      </c>
      <c r="R18" s="52">
        <v>-29.260341118428805</v>
      </c>
    </row>
    <row r="19" spans="1:18" ht="15" customHeight="1">
      <c r="A19" s="40"/>
      <c r="B19" s="40"/>
      <c r="C19" s="41" t="s">
        <v>75</v>
      </c>
      <c r="D19" s="51">
        <v>134</v>
      </c>
      <c r="E19" s="52">
        <v>115.49557929410662</v>
      </c>
      <c r="F19" s="52">
        <v>115.86452103712607</v>
      </c>
      <c r="G19" s="52">
        <v>115.89843918912463</v>
      </c>
      <c r="H19" s="52">
        <v>115.29940999999999</v>
      </c>
      <c r="I19" s="52">
        <v>115.93575</v>
      </c>
      <c r="J19" s="52"/>
      <c r="K19" s="52">
        <v>0.34880979642704091</v>
      </c>
      <c r="L19" s="52">
        <v>22.073202361984897</v>
      </c>
      <c r="M19" s="52"/>
      <c r="N19" s="53">
        <v>2.9273975929289264E-2</v>
      </c>
      <c r="O19" s="52">
        <v>-0.27824850681640273</v>
      </c>
      <c r="P19" s="52"/>
      <c r="Q19" s="52">
        <v>0.55190264808859801</v>
      </c>
      <c r="R19" s="52">
        <v>-51.54402967667847</v>
      </c>
    </row>
    <row r="20" spans="1:18" ht="15" customHeight="1">
      <c r="A20" s="40"/>
      <c r="B20" s="40"/>
      <c r="C20" s="41" t="s">
        <v>97</v>
      </c>
      <c r="D20" s="51">
        <v>58</v>
      </c>
      <c r="E20" s="52">
        <v>105.23122268737798</v>
      </c>
      <c r="F20" s="52">
        <v>105.02713650552032</v>
      </c>
      <c r="G20" s="52">
        <v>105.2326618728288</v>
      </c>
      <c r="H20" s="52">
        <v>106.21156000000001</v>
      </c>
      <c r="I20" s="52">
        <v>103.76056</v>
      </c>
      <c r="J20" s="52"/>
      <c r="K20" s="54">
        <v>1.367641099525585E-3</v>
      </c>
      <c r="L20" s="53">
        <v>3.4131176982673622E-2</v>
      </c>
      <c r="M20" s="52"/>
      <c r="N20" s="52">
        <v>0.1956878709134191</v>
      </c>
      <c r="O20" s="52">
        <v>-0.72977551586084088</v>
      </c>
      <c r="P20" s="52"/>
      <c r="Q20" s="52">
        <v>-2.3076563001970585</v>
      </c>
      <c r="R20" s="52">
        <v>85.931999281968146</v>
      </c>
    </row>
    <row r="21" spans="1:18" ht="15" customHeight="1">
      <c r="A21" s="40"/>
      <c r="B21" s="40"/>
      <c r="C21" s="41"/>
      <c r="D21" s="51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</row>
    <row r="22" spans="1:18" ht="15" customHeight="1">
      <c r="A22" s="40"/>
      <c r="B22" s="40" t="s">
        <v>113</v>
      </c>
      <c r="C22" s="41"/>
      <c r="D22" s="51">
        <v>319</v>
      </c>
      <c r="E22" s="52">
        <v>124.86488746644902</v>
      </c>
      <c r="F22" s="52">
        <v>129.75098643235467</v>
      </c>
      <c r="G22" s="52">
        <v>130.32166170937339</v>
      </c>
      <c r="H22" s="52">
        <v>125.1665</v>
      </c>
      <c r="I22" s="52">
        <v>127.74798</v>
      </c>
      <c r="J22" s="52"/>
      <c r="K22" s="52">
        <v>4.3701430831707633</v>
      </c>
      <c r="L22" s="52">
        <v>711.75934984826461</v>
      </c>
      <c r="M22" s="52"/>
      <c r="N22" s="52">
        <v>0.43982345931181666</v>
      </c>
      <c r="O22" s="52">
        <v>-11.144885303953016</v>
      </c>
      <c r="P22" s="52"/>
      <c r="Q22" s="52">
        <v>2.0624423970639016</v>
      </c>
      <c r="R22" s="52">
        <v>-497.78823003242951</v>
      </c>
    </row>
    <row r="23" spans="1:18" ht="15" customHeight="1">
      <c r="A23" s="40"/>
      <c r="B23" s="40"/>
      <c r="C23" s="41" t="s">
        <v>2035</v>
      </c>
      <c r="D23" s="51">
        <v>56</v>
      </c>
      <c r="E23" s="52">
        <v>142.95081454946623</v>
      </c>
      <c r="F23" s="52">
        <v>147.0398639798764</v>
      </c>
      <c r="G23" s="52">
        <v>150.53968609500012</v>
      </c>
      <c r="H23" s="52">
        <v>143.79228000000001</v>
      </c>
      <c r="I23" s="52">
        <v>145.08365000000001</v>
      </c>
      <c r="J23" s="52"/>
      <c r="K23" s="52">
        <v>5.3087291383764557</v>
      </c>
      <c r="L23" s="52">
        <v>173.76877517232674</v>
      </c>
      <c r="M23" s="52"/>
      <c r="N23" s="52">
        <v>2.3801859036016282</v>
      </c>
      <c r="O23" s="52">
        <v>-11.998580237691675</v>
      </c>
      <c r="P23" s="52"/>
      <c r="Q23" s="52">
        <v>0.8980868993090807</v>
      </c>
      <c r="R23" s="52">
        <v>-43.714545161408218</v>
      </c>
    </row>
    <row r="24" spans="1:18" ht="15" customHeight="1">
      <c r="A24" s="40"/>
      <c r="B24" s="40"/>
      <c r="C24" s="41" t="s">
        <v>128</v>
      </c>
      <c r="D24" s="51">
        <v>12</v>
      </c>
      <c r="E24" s="52">
        <v>117.94579194761558</v>
      </c>
      <c r="F24" s="52">
        <v>125.49455228047816</v>
      </c>
      <c r="G24" s="52">
        <v>118.47533367429503</v>
      </c>
      <c r="H24" s="52">
        <v>117.31612</v>
      </c>
      <c r="I24" s="52">
        <v>122.94901</v>
      </c>
      <c r="J24" s="52"/>
      <c r="K24" s="52">
        <v>0.44897042779974417</v>
      </c>
      <c r="L24" s="52">
        <v>2.5982919301788288</v>
      </c>
      <c r="M24" s="52"/>
      <c r="N24" s="52">
        <v>-5.5932456657522334</v>
      </c>
      <c r="O24" s="52">
        <v>5.1566288768283997</v>
      </c>
      <c r="P24" s="52"/>
      <c r="Q24" s="52">
        <v>4.8014690017699424</v>
      </c>
      <c r="R24" s="52">
        <v>-40.85987879064087</v>
      </c>
    </row>
    <row r="25" spans="1:18" ht="15" customHeight="1">
      <c r="A25" s="40"/>
      <c r="B25" s="40"/>
      <c r="C25" s="41" t="s">
        <v>133</v>
      </c>
      <c r="D25" s="51">
        <v>196</v>
      </c>
      <c r="E25" s="52">
        <v>119.44137437054265</v>
      </c>
      <c r="F25" s="52">
        <v>125.83536833490452</v>
      </c>
      <c r="G25" s="52">
        <v>126.03122151969548</v>
      </c>
      <c r="H25" s="52">
        <v>119.58718</v>
      </c>
      <c r="I25" s="52">
        <v>123.39825999999999</v>
      </c>
      <c r="J25" s="52"/>
      <c r="K25" s="52">
        <v>5.5172231430528518</v>
      </c>
      <c r="L25" s="52">
        <v>528.12645632960789</v>
      </c>
      <c r="M25" s="52"/>
      <c r="N25" s="52">
        <v>0.15564239798522284</v>
      </c>
      <c r="O25" s="52">
        <v>-2.3500795935436756</v>
      </c>
      <c r="P25" s="52"/>
      <c r="Q25" s="52">
        <v>3.1868572091946268</v>
      </c>
      <c r="R25" s="52">
        <v>-451.53074771854864</v>
      </c>
    </row>
    <row r="26" spans="1:18" ht="15" customHeight="1">
      <c r="A26" s="40"/>
      <c r="B26" s="40"/>
      <c r="C26" s="41" t="s">
        <v>2036</v>
      </c>
      <c r="D26" s="51">
        <v>55</v>
      </c>
      <c r="E26" s="52">
        <v>127.28717467326156</v>
      </c>
      <c r="F26" s="52">
        <v>127.0302812371097</v>
      </c>
      <c r="G26" s="52">
        <v>127.61025894578637</v>
      </c>
      <c r="H26" s="52">
        <v>127.79752000000001</v>
      </c>
      <c r="I26" s="52">
        <v>126.64501</v>
      </c>
      <c r="J26" s="52"/>
      <c r="K26" s="52">
        <v>0.25382311560715465</v>
      </c>
      <c r="L26" s="52">
        <v>7.2658264161151882</v>
      </c>
      <c r="M26" s="52"/>
      <c r="N26" s="52">
        <v>0.45656649975720498</v>
      </c>
      <c r="O26" s="52">
        <v>-1.9528543495479431</v>
      </c>
      <c r="P26" s="52"/>
      <c r="Q26" s="52">
        <v>-0.90182382954214768</v>
      </c>
      <c r="R26" s="52">
        <v>38.316941638254711</v>
      </c>
    </row>
    <row r="27" spans="1:18" ht="15" customHeight="1">
      <c r="A27" s="40"/>
      <c r="B27" s="40"/>
      <c r="C27" s="4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ht="15" customHeight="1">
      <c r="A28" s="40"/>
      <c r="B28" s="40" t="s">
        <v>170</v>
      </c>
      <c r="C28" s="41"/>
      <c r="D28" s="51">
        <v>225</v>
      </c>
      <c r="E28" s="52">
        <v>114.51231651541703</v>
      </c>
      <c r="F28" s="52">
        <v>116.50582364590026</v>
      </c>
      <c r="G28" s="52">
        <v>116.29353113833869</v>
      </c>
      <c r="H28" s="52">
        <v>113.98493000000001</v>
      </c>
      <c r="I28" s="52">
        <v>117.6549</v>
      </c>
      <c r="J28" s="52"/>
      <c r="K28" s="52">
        <v>1.5554786394371911</v>
      </c>
      <c r="L28" s="52">
        <v>163.87219885672974</v>
      </c>
      <c r="M28" s="52"/>
      <c r="N28" s="52">
        <v>-0.18221621968548263</v>
      </c>
      <c r="O28" s="52">
        <v>2.92424022594999</v>
      </c>
      <c r="P28" s="52"/>
      <c r="Q28" s="52">
        <v>3.2196999276347338</v>
      </c>
      <c r="R28" s="52">
        <v>-499.14802293047404</v>
      </c>
    </row>
    <row r="29" spans="1:18" ht="15" customHeight="1">
      <c r="A29" s="40"/>
      <c r="B29" s="40"/>
      <c r="C29" s="41" t="s">
        <v>172</v>
      </c>
      <c r="D29" s="51">
        <v>102</v>
      </c>
      <c r="E29" s="52">
        <v>109.76290346075685</v>
      </c>
      <c r="F29" s="52">
        <v>112.51006099352531</v>
      </c>
      <c r="G29" s="52">
        <v>111.09876462566277</v>
      </c>
      <c r="H29" s="52">
        <v>110.08338000000001</v>
      </c>
      <c r="I29" s="52">
        <v>114.75993</v>
      </c>
      <c r="J29" s="52"/>
      <c r="K29" s="52">
        <v>1.2170424822841808</v>
      </c>
      <c r="L29" s="52">
        <v>55.714470518218221</v>
      </c>
      <c r="M29" s="52"/>
      <c r="N29" s="52">
        <v>-1.2543734803798778</v>
      </c>
      <c r="O29" s="52">
        <v>8.8128069671305909</v>
      </c>
      <c r="P29" s="52"/>
      <c r="Q29" s="52">
        <v>4.2481820280257043</v>
      </c>
      <c r="R29" s="52">
        <v>-288.34277669902417</v>
      </c>
    </row>
    <row r="30" spans="1:18" ht="15" customHeight="1">
      <c r="A30" s="40"/>
      <c r="B30" s="40"/>
      <c r="C30" s="41" t="s">
        <v>187</v>
      </c>
      <c r="D30" s="51">
        <v>10</v>
      </c>
      <c r="E30" s="52">
        <v>114.38101336976415</v>
      </c>
      <c r="F30" s="52">
        <v>112.25231734254801</v>
      </c>
      <c r="G30" s="52">
        <v>116.18585319972468</v>
      </c>
      <c r="H30" s="52">
        <v>116.06162999999999</v>
      </c>
      <c r="I30" s="52">
        <v>114.42818</v>
      </c>
      <c r="J30" s="52"/>
      <c r="K30" s="52">
        <v>1.5779190765922158</v>
      </c>
      <c r="L30" s="52">
        <v>7.3798099519985092</v>
      </c>
      <c r="M30" s="52"/>
      <c r="N30" s="52">
        <v>3.5041912276728038</v>
      </c>
      <c r="O30" s="52">
        <v>-2.4081247176729392</v>
      </c>
      <c r="P30" s="52"/>
      <c r="Q30" s="52">
        <v>-1.4074051446613112</v>
      </c>
      <c r="R30" s="52">
        <v>9.8739707601560074</v>
      </c>
    </row>
    <row r="31" spans="1:18" ht="15" customHeight="1">
      <c r="A31" s="40"/>
      <c r="B31" s="40"/>
      <c r="C31" s="41" t="s">
        <v>192</v>
      </c>
      <c r="D31" s="51">
        <v>57</v>
      </c>
      <c r="E31" s="52">
        <v>121.1597948963782</v>
      </c>
      <c r="F31" s="52">
        <v>122.8904352485299</v>
      </c>
      <c r="G31" s="52">
        <v>123.70529963748673</v>
      </c>
      <c r="H31" s="52">
        <v>118.17101</v>
      </c>
      <c r="I31" s="52">
        <v>123.47504000000001</v>
      </c>
      <c r="J31" s="52"/>
      <c r="K31" s="52">
        <v>2.1009483742408408</v>
      </c>
      <c r="L31" s="52">
        <v>59.327394699450288</v>
      </c>
      <c r="M31" s="52"/>
      <c r="N31" s="52">
        <v>0.663082026936479</v>
      </c>
      <c r="O31" s="52">
        <v>-2.8435184888947496</v>
      </c>
      <c r="P31" s="52"/>
      <c r="Q31" s="52">
        <v>4.4884399786841778</v>
      </c>
      <c r="R31" s="52">
        <v>-182.75330353780282</v>
      </c>
    </row>
    <row r="32" spans="1:18" ht="15" customHeight="1">
      <c r="A32" s="40"/>
      <c r="B32" s="40"/>
      <c r="C32" s="41" t="s">
        <v>207</v>
      </c>
      <c r="D32" s="51">
        <v>12</v>
      </c>
      <c r="E32" s="52">
        <v>125.78660210858543</v>
      </c>
      <c r="F32" s="52">
        <v>126.3943321600912</v>
      </c>
      <c r="G32" s="52">
        <v>126.23823456310402</v>
      </c>
      <c r="H32" s="52">
        <v>127.86199000000001</v>
      </c>
      <c r="I32" s="52">
        <v>124.24384000000001</v>
      </c>
      <c r="J32" s="52"/>
      <c r="K32" s="52">
        <v>0.35904654943228476</v>
      </c>
      <c r="L32" s="52">
        <v>2.2160160434248781</v>
      </c>
      <c r="M32" s="52"/>
      <c r="N32" s="52">
        <v>-0.12350047214877424</v>
      </c>
      <c r="O32" s="52">
        <v>0.11467620847676989</v>
      </c>
      <c r="P32" s="52"/>
      <c r="Q32" s="52">
        <v>-2.8297332170392431</v>
      </c>
      <c r="R32" s="52">
        <v>26.245341529771132</v>
      </c>
    </row>
    <row r="33" spans="1:18" ht="15" customHeight="1">
      <c r="A33" s="40"/>
      <c r="B33" s="40"/>
      <c r="C33" s="41" t="s">
        <v>2037</v>
      </c>
      <c r="D33" s="51">
        <v>44</v>
      </c>
      <c r="E33" s="52">
        <v>113.86584988357755</v>
      </c>
      <c r="F33" s="52">
        <v>115.76759387443639</v>
      </c>
      <c r="G33" s="52">
        <v>116.04661564130377</v>
      </c>
      <c r="H33" s="52">
        <v>113.34990000000001</v>
      </c>
      <c r="I33" s="52">
        <v>115.76260000000001</v>
      </c>
      <c r="J33" s="52"/>
      <c r="K33" s="52">
        <v>1.9152061482487825</v>
      </c>
      <c r="L33" s="52">
        <v>39.234507643619366</v>
      </c>
      <c r="M33" s="52"/>
      <c r="N33" s="52">
        <v>0.24101888752272593</v>
      </c>
      <c r="O33" s="52">
        <v>-0.75159974308753819</v>
      </c>
      <c r="P33" s="52"/>
      <c r="Q33" s="52">
        <v>2.1285443677818927</v>
      </c>
      <c r="R33" s="52">
        <v>-64.171254983595531</v>
      </c>
    </row>
    <row r="34" spans="1:18" ht="15" customHeight="1">
      <c r="A34" s="40"/>
      <c r="B34" s="40"/>
      <c r="C34" s="4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  <row r="35" spans="1:18" ht="15" customHeight="1">
      <c r="A35" s="40"/>
      <c r="B35" s="40" t="s">
        <v>240</v>
      </c>
      <c r="C35" s="41"/>
      <c r="D35" s="51">
        <v>180</v>
      </c>
      <c r="E35" s="52">
        <v>104.1382107281095</v>
      </c>
      <c r="F35" s="52">
        <v>104.91021985984132</v>
      </c>
      <c r="G35" s="52">
        <v>104.28438739186005</v>
      </c>
      <c r="H35" s="52">
        <v>103.35283</v>
      </c>
      <c r="I35" s="52">
        <v>104.45344</v>
      </c>
      <c r="J35" s="52"/>
      <c r="K35" s="52">
        <v>0.14036794249581153</v>
      </c>
      <c r="L35" s="52">
        <v>10.758632228662016</v>
      </c>
      <c r="M35" s="52"/>
      <c r="N35" s="52">
        <v>-0.59654099363924962</v>
      </c>
      <c r="O35" s="52">
        <v>6.8964637465592364</v>
      </c>
      <c r="P35" s="52"/>
      <c r="Q35" s="52">
        <v>1.0649087095563337</v>
      </c>
      <c r="R35" s="52">
        <v>-119.75434054807256</v>
      </c>
    </row>
    <row r="36" spans="1:18" ht="15" customHeight="1">
      <c r="A36" s="40"/>
      <c r="B36" s="40"/>
      <c r="C36" s="41" t="s">
        <v>242</v>
      </c>
      <c r="D36" s="51">
        <v>102</v>
      </c>
      <c r="E36" s="52">
        <v>109.3224263517843</v>
      </c>
      <c r="F36" s="52">
        <v>109.63994622009402</v>
      </c>
      <c r="G36" s="52">
        <v>109.75114143969334</v>
      </c>
      <c r="H36" s="52">
        <v>109.50228</v>
      </c>
      <c r="I36" s="52">
        <v>109.52851</v>
      </c>
      <c r="J36" s="52"/>
      <c r="K36" s="52">
        <v>0.39215657959279504</v>
      </c>
      <c r="L36" s="52">
        <v>17.880326753642905</v>
      </c>
      <c r="M36" s="52"/>
      <c r="N36" s="52">
        <v>0.10141852803884355</v>
      </c>
      <c r="O36" s="52">
        <v>-0.69435593282096086</v>
      </c>
      <c r="P36" s="52"/>
      <c r="Q36" s="53">
        <v>2.395089112148252E-2</v>
      </c>
      <c r="R36" s="52">
        <v>-1.6170707631904004</v>
      </c>
    </row>
    <row r="37" spans="1:18" ht="15" customHeight="1">
      <c r="A37" s="40"/>
      <c r="B37" s="40"/>
      <c r="C37" s="41" t="s">
        <v>282</v>
      </c>
      <c r="D37" s="51">
        <v>20</v>
      </c>
      <c r="E37" s="52">
        <v>109.34131097276611</v>
      </c>
      <c r="F37" s="52">
        <v>111.71319965025346</v>
      </c>
      <c r="G37" s="52">
        <v>106.63386207982099</v>
      </c>
      <c r="H37" s="52">
        <v>108.30189</v>
      </c>
      <c r="I37" s="52">
        <v>110.42495</v>
      </c>
      <c r="J37" s="52"/>
      <c r="K37" s="52">
        <v>-2.4761445320692688</v>
      </c>
      <c r="L37" s="52">
        <v>-22.140976670616368</v>
      </c>
      <c r="M37" s="52"/>
      <c r="N37" s="52">
        <v>-4.5467658131126631</v>
      </c>
      <c r="O37" s="52">
        <v>6.2191772475873481</v>
      </c>
      <c r="P37" s="52"/>
      <c r="Q37" s="52">
        <v>1.9603100493232883</v>
      </c>
      <c r="R37" s="52">
        <v>-25.66698317766074</v>
      </c>
    </row>
    <row r="38" spans="1:18" ht="15" customHeight="1">
      <c r="A38" s="40"/>
      <c r="B38" s="40"/>
      <c r="C38" s="41" t="s">
        <v>294</v>
      </c>
      <c r="D38" s="51">
        <v>58</v>
      </c>
      <c r="E38" s="52">
        <v>93.22696937452389</v>
      </c>
      <c r="F38" s="52">
        <v>94.246570126151369</v>
      </c>
      <c r="G38" s="52">
        <v>93.860276932580533</v>
      </c>
      <c r="H38" s="52">
        <v>90.831699999999998</v>
      </c>
      <c r="I38" s="52">
        <v>93.469189999999998</v>
      </c>
      <c r="J38" s="52"/>
      <c r="K38" s="52">
        <v>0.67931797236955305</v>
      </c>
      <c r="L38" s="52">
        <v>15.019282145603603</v>
      </c>
      <c r="M38" s="52"/>
      <c r="N38" s="52">
        <v>-0.40987506818956909</v>
      </c>
      <c r="O38" s="52">
        <v>1.3716424317972447</v>
      </c>
      <c r="P38" s="52"/>
      <c r="Q38" s="52">
        <v>2.9037067335475841</v>
      </c>
      <c r="R38" s="52">
        <v>-92.470286607272669</v>
      </c>
    </row>
    <row r="39" spans="1:18" ht="15" customHeight="1">
      <c r="A39" s="40"/>
      <c r="B39" s="40"/>
      <c r="C39" s="4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  <row r="40" spans="1:18" ht="15" customHeight="1">
      <c r="A40" s="40"/>
      <c r="B40" s="40" t="s">
        <v>302</v>
      </c>
      <c r="C40" s="41"/>
      <c r="D40" s="51">
        <v>55</v>
      </c>
      <c r="E40" s="52">
        <v>126.13652090576016</v>
      </c>
      <c r="F40" s="52">
        <v>124.57451486476103</v>
      </c>
      <c r="G40" s="52">
        <v>123.69877451568989</v>
      </c>
      <c r="H40" s="52">
        <v>124.18601</v>
      </c>
      <c r="I40" s="52">
        <v>123.90742</v>
      </c>
      <c r="J40" s="52"/>
      <c r="K40" s="52">
        <v>-1.9326253590673415</v>
      </c>
      <c r="L40" s="52">
        <v>-54.822359437023536</v>
      </c>
      <c r="M40" s="52"/>
      <c r="N40" s="52">
        <v>-0.70298515713402843</v>
      </c>
      <c r="O40" s="52">
        <v>2.9487225529099081</v>
      </c>
      <c r="P40" s="52"/>
      <c r="Q40" s="52">
        <v>-0.22433675286074317</v>
      </c>
      <c r="R40" s="52">
        <v>9.2623210098930482</v>
      </c>
    </row>
    <row r="41" spans="1:18" ht="15" customHeight="1">
      <c r="A41" s="40"/>
      <c r="B41" s="40"/>
      <c r="C41" s="41" t="s">
        <v>304</v>
      </c>
      <c r="D41" s="51">
        <v>12</v>
      </c>
      <c r="E41" s="52">
        <v>137.30444510339294</v>
      </c>
      <c r="F41" s="52">
        <v>138.78489038765989</v>
      </c>
      <c r="G41" s="52">
        <v>140.48944008972862</v>
      </c>
      <c r="H41" s="52">
        <v>134.23085</v>
      </c>
      <c r="I41" s="52">
        <v>139.77076</v>
      </c>
      <c r="J41" s="52"/>
      <c r="K41" s="52">
        <v>2.319659049594236</v>
      </c>
      <c r="L41" s="52">
        <v>15.627751985771942</v>
      </c>
      <c r="M41" s="52"/>
      <c r="N41" s="52">
        <v>1.228195444985225</v>
      </c>
      <c r="O41" s="52">
        <v>-1.2522377074758149</v>
      </c>
      <c r="P41" s="52"/>
      <c r="Q41" s="52">
        <v>4.1271569574473865</v>
      </c>
      <c r="R41" s="52">
        <v>-40.185426230816837</v>
      </c>
    </row>
    <row r="42" spans="1:18" ht="15" customHeight="1">
      <c r="A42" s="40"/>
      <c r="B42" s="40"/>
      <c r="C42" s="41" t="s">
        <v>313</v>
      </c>
      <c r="D42" s="51">
        <v>6</v>
      </c>
      <c r="E42" s="52">
        <v>112.48943151202785</v>
      </c>
      <c r="F42" s="52">
        <v>115.67751290085543</v>
      </c>
      <c r="G42" s="52">
        <v>116.56724210693352</v>
      </c>
      <c r="H42" s="52">
        <v>112.76848</v>
      </c>
      <c r="I42" s="52">
        <v>115.07611</v>
      </c>
      <c r="J42" s="52"/>
      <c r="K42" s="52">
        <v>3.6250610747108114</v>
      </c>
      <c r="L42" s="52">
        <v>10.004256348210987</v>
      </c>
      <c r="M42" s="52"/>
      <c r="N42" s="52">
        <v>0.76914620980965687</v>
      </c>
      <c r="O42" s="52">
        <v>-0.32681724092359338</v>
      </c>
      <c r="P42" s="52"/>
      <c r="Q42" s="52">
        <v>2.0463419808570915</v>
      </c>
      <c r="R42" s="52">
        <v>-8.3695328709130568</v>
      </c>
    </row>
    <row r="43" spans="1:18" ht="15" customHeight="1">
      <c r="A43" s="40"/>
      <c r="B43" s="40"/>
      <c r="C43" s="41" t="s">
        <v>322</v>
      </c>
      <c r="D43" s="51">
        <v>37</v>
      </c>
      <c r="E43" s="52">
        <v>124.72753295956561</v>
      </c>
      <c r="F43" s="52">
        <v>121.40850150012987</v>
      </c>
      <c r="G43" s="52">
        <v>119.40961796336757</v>
      </c>
      <c r="H43" s="52">
        <v>122.77972</v>
      </c>
      <c r="I43" s="52">
        <v>120.19466</v>
      </c>
      <c r="J43" s="52"/>
      <c r="K43" s="52">
        <v>-4.2636255764971764</v>
      </c>
      <c r="L43" s="52">
        <v>-80.454367771009998</v>
      </c>
      <c r="M43" s="52"/>
      <c r="N43" s="52">
        <v>-1.6464115050129791</v>
      </c>
      <c r="O43" s="52">
        <v>4.5277775013085355</v>
      </c>
      <c r="P43" s="52"/>
      <c r="Q43" s="52">
        <v>-2.1054516071351892</v>
      </c>
      <c r="R43" s="52">
        <v>57.817280111618174</v>
      </c>
    </row>
    <row r="44" spans="1:18" ht="15" customHeight="1">
      <c r="A44" s="40"/>
      <c r="B44" s="40"/>
      <c r="C44" s="4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  <row r="45" spans="1:18" ht="15" customHeight="1">
      <c r="A45" s="40"/>
      <c r="B45" s="40" t="s">
        <v>342</v>
      </c>
      <c r="C45" s="41"/>
      <c r="D45" s="51">
        <v>134</v>
      </c>
      <c r="E45" s="52">
        <v>124.79498281858636</v>
      </c>
      <c r="F45" s="52">
        <v>127.19560529822753</v>
      </c>
      <c r="G45" s="52">
        <v>128.16283379034806</v>
      </c>
      <c r="H45" s="52">
        <v>124.02786</v>
      </c>
      <c r="I45" s="52">
        <v>127.2988</v>
      </c>
      <c r="J45" s="52"/>
      <c r="K45" s="52">
        <v>2.6987070278761349</v>
      </c>
      <c r="L45" s="52">
        <v>184.52880751852717</v>
      </c>
      <c r="M45" s="52"/>
      <c r="N45" s="52">
        <v>0.76042603032722145</v>
      </c>
      <c r="O45" s="52">
        <v>-7.9346859372107836</v>
      </c>
      <c r="P45" s="52"/>
      <c r="Q45" s="52">
        <v>2.6372665368251891</v>
      </c>
      <c r="R45" s="52">
        <v>-264.94887866275337</v>
      </c>
    </row>
    <row r="46" spans="1:18" ht="15" customHeight="1">
      <c r="A46" s="40"/>
      <c r="B46" s="40"/>
      <c r="C46" s="41" t="s">
        <v>344</v>
      </c>
      <c r="D46" s="51">
        <v>58</v>
      </c>
      <c r="E46" s="52">
        <v>127.98203500301706</v>
      </c>
      <c r="F46" s="52">
        <v>134.48166653679201</v>
      </c>
      <c r="G46" s="52">
        <v>131.59651838665735</v>
      </c>
      <c r="H46" s="52">
        <v>127.24588</v>
      </c>
      <c r="I46" s="52">
        <v>131.87280000000001</v>
      </c>
      <c r="J46" s="52"/>
      <c r="K46" s="52">
        <v>2.8242115259026868</v>
      </c>
      <c r="L46" s="52">
        <v>85.719718735195457</v>
      </c>
      <c r="M46" s="52"/>
      <c r="N46" s="52">
        <v>-2.1453839950337561</v>
      </c>
      <c r="O46" s="52">
        <v>10.244528484088404</v>
      </c>
      <c r="P46" s="52"/>
      <c r="Q46" s="52">
        <v>3.636202756452267</v>
      </c>
      <c r="R46" s="52">
        <v>-162.21978621148654</v>
      </c>
    </row>
    <row r="47" spans="1:18" ht="15" customHeight="1">
      <c r="A47" s="40"/>
      <c r="B47" s="40"/>
      <c r="C47" s="41" t="s">
        <v>358</v>
      </c>
      <c r="D47" s="51">
        <v>37</v>
      </c>
      <c r="E47" s="52">
        <v>129.72095744977139</v>
      </c>
      <c r="F47" s="52">
        <v>126.56046513284784</v>
      </c>
      <c r="G47" s="52">
        <v>134.79897728612693</v>
      </c>
      <c r="H47" s="52">
        <v>129.23848000000001</v>
      </c>
      <c r="I47" s="52">
        <v>130.72926000000001</v>
      </c>
      <c r="J47" s="52"/>
      <c r="K47" s="52">
        <v>3.9145716591879598</v>
      </c>
      <c r="L47" s="52">
        <v>76.825010507832502</v>
      </c>
      <c r="M47" s="52"/>
      <c r="N47" s="52">
        <v>6.5095463615997495</v>
      </c>
      <c r="O47" s="52">
        <v>-18.661492421064057</v>
      </c>
      <c r="P47" s="52"/>
      <c r="Q47" s="52">
        <v>1.1535125744484453</v>
      </c>
      <c r="R47" s="52">
        <v>-33.342635353473511</v>
      </c>
    </row>
    <row r="48" spans="1:18" ht="15" customHeight="1">
      <c r="A48" s="40"/>
      <c r="B48" s="40"/>
      <c r="C48" s="41" t="s">
        <v>366</v>
      </c>
      <c r="D48" s="51">
        <v>23</v>
      </c>
      <c r="E48" s="52">
        <v>121.42421745265391</v>
      </c>
      <c r="F48" s="52">
        <v>124.87809448464134</v>
      </c>
      <c r="G48" s="52">
        <v>124.93755298107938</v>
      </c>
      <c r="H48" s="52">
        <v>119.99206</v>
      </c>
      <c r="I48" s="52">
        <v>124.7911</v>
      </c>
      <c r="J48" s="52"/>
      <c r="K48" s="52">
        <v>2.8934388889884533</v>
      </c>
      <c r="L48" s="52">
        <v>33.04106023927023</v>
      </c>
      <c r="M48" s="52"/>
      <c r="N48" s="53">
        <v>4.7613231674770162E-2</v>
      </c>
      <c r="O48" s="52">
        <v>-8.3721619514298684E-2</v>
      </c>
      <c r="P48" s="52"/>
      <c r="Q48" s="52">
        <v>3.9994630169437384</v>
      </c>
      <c r="R48" s="52">
        <v>-66.721538300649925</v>
      </c>
    </row>
    <row r="49" spans="1:18" ht="15" customHeight="1">
      <c r="A49" s="40"/>
      <c r="B49" s="40"/>
      <c r="C49" s="41" t="s">
        <v>381</v>
      </c>
      <c r="D49" s="51">
        <v>8</v>
      </c>
      <c r="E49" s="52">
        <v>119.69346982459618</v>
      </c>
      <c r="F49" s="52">
        <v>114.55922734639478</v>
      </c>
      <c r="G49" s="52">
        <v>114.20665471989068</v>
      </c>
      <c r="H49" s="52">
        <v>120.45162999999999</v>
      </c>
      <c r="I49" s="52">
        <v>115.30128000000001</v>
      </c>
      <c r="J49" s="52"/>
      <c r="K49" s="52">
        <v>-4.5840555150966971</v>
      </c>
      <c r="L49" s="52">
        <v>-17.948031528250411</v>
      </c>
      <c r="M49" s="52"/>
      <c r="N49" s="52">
        <v>-0.30776449411440421</v>
      </c>
      <c r="O49" s="52">
        <v>0.17267697816660701</v>
      </c>
      <c r="P49" s="52"/>
      <c r="Q49" s="52">
        <v>-4.2758637010793414</v>
      </c>
      <c r="R49" s="52">
        <v>24.9063764595377</v>
      </c>
    </row>
    <row r="50" spans="1:18" ht="12.75">
      <c r="A50" s="40"/>
      <c r="B50" s="40"/>
      <c r="C50" s="41" t="s">
        <v>2038</v>
      </c>
      <c r="D50" s="51">
        <v>8</v>
      </c>
      <c r="E50" s="52">
        <v>93.698685233279264</v>
      </c>
      <c r="F50" s="52">
        <v>96.608406124409299</v>
      </c>
      <c r="G50" s="52">
        <v>95.805318196233699</v>
      </c>
      <c r="H50" s="52">
        <v>91.777230000000003</v>
      </c>
      <c r="I50" s="52">
        <v>97.478650000000002</v>
      </c>
      <c r="J50" s="52"/>
      <c r="K50" s="52">
        <v>2.2483057875460677</v>
      </c>
      <c r="L50" s="52">
        <v>6.8910495644613059</v>
      </c>
      <c r="M50" s="52"/>
      <c r="N50" s="52">
        <v>-0.83128162485303081</v>
      </c>
      <c r="O50" s="52">
        <v>0.39332264110943616</v>
      </c>
      <c r="P50" s="52"/>
      <c r="Q50" s="52">
        <v>6.2122397256894502</v>
      </c>
      <c r="R50" s="52">
        <v>-27.571295256621571</v>
      </c>
    </row>
    <row r="51" spans="1:18" ht="15" customHeight="1">
      <c r="A51" s="40"/>
      <c r="B51" s="40"/>
      <c r="C51" s="41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  <row r="52" spans="1:18" ht="15" customHeight="1">
      <c r="A52" s="40"/>
      <c r="B52" s="40" t="s">
        <v>406</v>
      </c>
      <c r="C52" s="41"/>
      <c r="D52" s="51">
        <v>149</v>
      </c>
      <c r="E52" s="52">
        <v>118.57232160686974</v>
      </c>
      <c r="F52" s="52">
        <v>120.28690000868886</v>
      </c>
      <c r="G52" s="52">
        <v>116.25932454704071</v>
      </c>
      <c r="H52" s="52">
        <v>126.34716</v>
      </c>
      <c r="I52" s="52">
        <v>122.5778</v>
      </c>
      <c r="J52" s="52"/>
      <c r="K52" s="52">
        <v>-1.9507057199215638</v>
      </c>
      <c r="L52" s="52">
        <v>-140.91845089069741</v>
      </c>
      <c r="M52" s="52"/>
      <c r="N52" s="52">
        <v>-3.3483076389507649</v>
      </c>
      <c r="O52" s="52">
        <v>36.738871887106171</v>
      </c>
      <c r="P52" s="52"/>
      <c r="Q52" s="52">
        <v>-2.9833353888466418</v>
      </c>
      <c r="R52" s="52">
        <v>339.49849359245735</v>
      </c>
    </row>
    <row r="53" spans="1:18" ht="15" customHeight="1">
      <c r="A53" s="40"/>
      <c r="B53" s="40"/>
      <c r="C53" s="41" t="s">
        <v>408</v>
      </c>
      <c r="D53" s="51">
        <v>41</v>
      </c>
      <c r="E53" s="52">
        <v>114.23985236660234</v>
      </c>
      <c r="F53" s="52">
        <v>121.08857720996876</v>
      </c>
      <c r="G53" s="52">
        <v>114.65143824448316</v>
      </c>
      <c r="H53" s="52">
        <v>117.88461</v>
      </c>
      <c r="I53" s="52">
        <v>117.34636999999999</v>
      </c>
      <c r="J53" s="52"/>
      <c r="K53" s="52">
        <v>0.36028222144424138</v>
      </c>
      <c r="L53" s="52">
        <v>6.9000276810110162</v>
      </c>
      <c r="M53" s="52"/>
      <c r="N53" s="52">
        <v>-5.316057974918575</v>
      </c>
      <c r="O53" s="52">
        <v>16.157441922121031</v>
      </c>
      <c r="P53" s="52"/>
      <c r="Q53" s="52">
        <v>-0.45657951721960188</v>
      </c>
      <c r="R53" s="52">
        <v>13.339557330592783</v>
      </c>
    </row>
    <row r="54" spans="1:18" ht="15" customHeight="1">
      <c r="A54" s="40"/>
      <c r="B54" s="40"/>
      <c r="C54" s="41" t="s">
        <v>422</v>
      </c>
      <c r="D54" s="51">
        <v>34</v>
      </c>
      <c r="E54" s="52">
        <v>123.09771047992319</v>
      </c>
      <c r="F54" s="52">
        <v>131.74796767755547</v>
      </c>
      <c r="G54" s="52">
        <v>124.20759102790356</v>
      </c>
      <c r="H54" s="52">
        <v>132.76356999999999</v>
      </c>
      <c r="I54" s="52">
        <v>132.98438999999999</v>
      </c>
      <c r="J54" s="52"/>
      <c r="K54" s="52">
        <v>0.90162566277951495</v>
      </c>
      <c r="L54" s="52">
        <v>15.42984872323496</v>
      </c>
      <c r="M54" s="52"/>
      <c r="N54" s="52">
        <v>-5.723334319741169</v>
      </c>
      <c r="O54" s="52">
        <v>15.695234864925906</v>
      </c>
      <c r="P54" s="52"/>
      <c r="Q54" s="52">
        <v>0.16632842278785365</v>
      </c>
      <c r="R54" s="52">
        <v>-4.5384579248090509</v>
      </c>
    </row>
    <row r="55" spans="1:18" ht="15" customHeight="1">
      <c r="A55" s="40"/>
      <c r="B55" s="40"/>
      <c r="C55" s="41" t="s">
        <v>433</v>
      </c>
      <c r="D55" s="51">
        <v>36</v>
      </c>
      <c r="E55" s="52">
        <v>126.22181193072778</v>
      </c>
      <c r="F55" s="52">
        <v>118.00039068823624</v>
      </c>
      <c r="G55" s="52">
        <v>116.39454957235641</v>
      </c>
      <c r="H55" s="52">
        <v>144.69559000000001</v>
      </c>
      <c r="I55" s="52">
        <v>131.43921</v>
      </c>
      <c r="J55" s="52"/>
      <c r="K55" s="52">
        <v>-7.7857085142822307</v>
      </c>
      <c r="L55" s="52">
        <v>-144.65770228331701</v>
      </c>
      <c r="M55" s="52"/>
      <c r="N55" s="52">
        <v>-1.3608777958394436</v>
      </c>
      <c r="O55" s="52">
        <v>3.5391660244564438</v>
      </c>
      <c r="P55" s="52"/>
      <c r="Q55" s="52">
        <v>-9.1615681296478115</v>
      </c>
      <c r="R55" s="52">
        <v>288.47729912633673</v>
      </c>
    </row>
    <row r="56" spans="1:18" ht="15" customHeight="1">
      <c r="A56" s="40"/>
      <c r="B56" s="40"/>
      <c r="C56" s="41" t="s">
        <v>443</v>
      </c>
      <c r="D56" s="51">
        <v>23</v>
      </c>
      <c r="E56" s="52">
        <v>110.591352638982</v>
      </c>
      <c r="F56" s="52">
        <v>111.31488438852035</v>
      </c>
      <c r="G56" s="52">
        <v>110.14300525491053</v>
      </c>
      <c r="H56" s="52">
        <v>111.40412999999999</v>
      </c>
      <c r="I56" s="52">
        <v>109.37351</v>
      </c>
      <c r="J56" s="52"/>
      <c r="K56" s="52">
        <v>-0.40540907889480282</v>
      </c>
      <c r="L56" s="52">
        <v>-4.2164697352006382</v>
      </c>
      <c r="M56" s="52"/>
      <c r="N56" s="52">
        <v>-1.0527605001311557</v>
      </c>
      <c r="O56" s="52">
        <v>1.6500857710565833</v>
      </c>
      <c r="P56" s="52"/>
      <c r="Q56" s="52">
        <v>-1.8227549928309772</v>
      </c>
      <c r="R56" s="52">
        <v>28.231987518390127</v>
      </c>
    </row>
    <row r="57" spans="1:18" ht="15" customHeight="1">
      <c r="A57" s="40"/>
      <c r="B57" s="40"/>
      <c r="C57" s="41" t="s">
        <v>458</v>
      </c>
      <c r="D57" s="51">
        <v>15</v>
      </c>
      <c r="E57" s="52">
        <v>114.03556505818158</v>
      </c>
      <c r="F57" s="52">
        <v>111.36194192910401</v>
      </c>
      <c r="G57" s="52">
        <v>111.69195927125082</v>
      </c>
      <c r="H57" s="52">
        <v>113.81067</v>
      </c>
      <c r="I57" s="52">
        <v>112.26796</v>
      </c>
      <c r="J57" s="52"/>
      <c r="K57" s="52">
        <v>-2.0551533951143064</v>
      </c>
      <c r="L57" s="52">
        <v>-14.374155276422925</v>
      </c>
      <c r="M57" s="52"/>
      <c r="N57" s="52">
        <v>0.29634661216404456</v>
      </c>
      <c r="O57" s="52">
        <v>-0.3030566954543692</v>
      </c>
      <c r="P57" s="52"/>
      <c r="Q57" s="52">
        <v>-1.3555036736874526</v>
      </c>
      <c r="R57" s="52">
        <v>13.988107541955044</v>
      </c>
    </row>
    <row r="58" spans="1:18" ht="15" customHeight="1">
      <c r="A58" s="40"/>
      <c r="B58" s="40"/>
      <c r="C58" s="41"/>
      <c r="D58" s="51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</row>
    <row r="59" spans="1:18" ht="15" customHeight="1">
      <c r="A59" s="40"/>
      <c r="B59" s="40" t="s">
        <v>2039</v>
      </c>
      <c r="C59" s="41"/>
      <c r="D59" s="51">
        <v>91</v>
      </c>
      <c r="E59" s="52">
        <v>103.98538727625713</v>
      </c>
      <c r="F59" s="52">
        <v>101.72304634366387</v>
      </c>
      <c r="G59" s="52">
        <v>102.47207709688375</v>
      </c>
      <c r="H59" s="52">
        <v>103.24908000000001</v>
      </c>
      <c r="I59" s="52">
        <v>101.31813</v>
      </c>
      <c r="J59" s="52"/>
      <c r="K59" s="52">
        <v>-1.4553104229468428</v>
      </c>
      <c r="L59" s="52">
        <v>-56.308746164026147</v>
      </c>
      <c r="M59" s="52"/>
      <c r="N59" s="52">
        <v>0.73634321831992366</v>
      </c>
      <c r="O59" s="52">
        <v>-4.1728896807436175</v>
      </c>
      <c r="P59" s="52"/>
      <c r="Q59" s="52">
        <v>-1.8701887188487198</v>
      </c>
      <c r="R59" s="52">
        <v>106.21773452158116</v>
      </c>
    </row>
    <row r="60" spans="1:18" ht="15" customHeight="1">
      <c r="A60" s="40"/>
      <c r="B60" s="40"/>
      <c r="C60" s="41" t="s">
        <v>473</v>
      </c>
      <c r="D60" s="51">
        <v>22</v>
      </c>
      <c r="E60" s="52">
        <v>99.109154398987627</v>
      </c>
      <c r="F60" s="52">
        <v>99.582847017677153</v>
      </c>
      <c r="G60" s="52">
        <v>99.633113061980353</v>
      </c>
      <c r="H60" s="52">
        <v>98.878950000000003</v>
      </c>
      <c r="I60" s="52">
        <v>99.660809999999998</v>
      </c>
      <c r="J60" s="52"/>
      <c r="K60" s="52">
        <v>0.52866828111910458</v>
      </c>
      <c r="L60" s="52">
        <v>4.7133123067668574</v>
      </c>
      <c r="M60" s="52"/>
      <c r="N60" s="57">
        <v>5.0476608982941151E-2</v>
      </c>
      <c r="O60" s="57">
        <v>-6.7700714550677041E-2</v>
      </c>
      <c r="P60" s="57"/>
      <c r="Q60" s="52">
        <v>0.79073040568584663</v>
      </c>
      <c r="R60" s="52">
        <v>-10.397740397029823</v>
      </c>
    </row>
    <row r="61" spans="1:18" ht="12.75">
      <c r="A61" s="40"/>
      <c r="B61" s="40"/>
      <c r="C61" s="41" t="s">
        <v>482</v>
      </c>
      <c r="D61" s="51">
        <v>8</v>
      </c>
      <c r="E61" s="52">
        <v>106.11185024945119</v>
      </c>
      <c r="F61" s="52">
        <v>104.64129260000166</v>
      </c>
      <c r="G61" s="52">
        <v>105.79284689906794</v>
      </c>
      <c r="H61" s="52">
        <v>106.19128000000001</v>
      </c>
      <c r="I61" s="52">
        <v>105.80575</v>
      </c>
      <c r="J61" s="52"/>
      <c r="K61" s="52">
        <v>-0.30062933558605565</v>
      </c>
      <c r="L61" s="52">
        <v>-1.0434982920022107</v>
      </c>
      <c r="M61" s="52"/>
      <c r="N61" s="52">
        <v>1.1004778997406817</v>
      </c>
      <c r="O61" s="52">
        <v>-0.56398852777989361</v>
      </c>
      <c r="P61" s="52"/>
      <c r="Q61" s="52">
        <v>-0.36305484612081385</v>
      </c>
      <c r="R61" s="52">
        <v>1.8643828446370641</v>
      </c>
    </row>
    <row r="62" spans="1:18" ht="15" customHeight="1">
      <c r="A62" s="42"/>
      <c r="B62" s="42"/>
      <c r="C62" s="43" t="s">
        <v>494</v>
      </c>
      <c r="D62" s="58">
        <v>61</v>
      </c>
      <c r="E62" s="59">
        <v>105.46514825190263</v>
      </c>
      <c r="F62" s="59">
        <v>102.11220068990987</v>
      </c>
      <c r="G62" s="59">
        <v>103.0604549714805</v>
      </c>
      <c r="H62" s="59">
        <v>104.43933</v>
      </c>
      <c r="I62" s="59">
        <v>101.32731</v>
      </c>
      <c r="J62" s="59"/>
      <c r="K62" s="59">
        <v>-2.2800833453335723</v>
      </c>
      <c r="L62" s="59">
        <v>-59.978560178824317</v>
      </c>
      <c r="M62" s="59"/>
      <c r="N62" s="59">
        <v>0.92863955057596037</v>
      </c>
      <c r="O62" s="59">
        <v>-3.5412004384099021</v>
      </c>
      <c r="P62" s="59"/>
      <c r="Q62" s="59">
        <v>-2.9797435696125363</v>
      </c>
      <c r="R62" s="59">
        <v>114.75109207401499</v>
      </c>
    </row>
    <row r="63" spans="1:18" ht="15" customHeight="1">
      <c r="A63" s="40"/>
      <c r="B63" s="40"/>
      <c r="C63" s="41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  <row r="64" spans="1:18" ht="15" customHeight="1">
      <c r="A64" s="40"/>
      <c r="B64" s="40" t="s">
        <v>2040</v>
      </c>
      <c r="C64" s="41"/>
      <c r="D64" s="51">
        <v>119</v>
      </c>
      <c r="E64" s="52">
        <v>110.80745604741064</v>
      </c>
      <c r="F64" s="52">
        <v>111.47001037014185</v>
      </c>
      <c r="G64" s="52">
        <v>111.68667077996062</v>
      </c>
      <c r="H64" s="52">
        <v>110.71584</v>
      </c>
      <c r="I64" s="52">
        <v>111.08606</v>
      </c>
      <c r="J64" s="52"/>
      <c r="K64" s="52">
        <v>0.79346170728242793</v>
      </c>
      <c r="L64" s="52">
        <v>42.780753479350189</v>
      </c>
      <c r="M64" s="52"/>
      <c r="N64" s="52">
        <v>0.19436654675062393</v>
      </c>
      <c r="O64" s="52">
        <v>-1.5784193039868741</v>
      </c>
      <c r="P64" s="52"/>
      <c r="Q64" s="52">
        <v>0.3343917897700166</v>
      </c>
      <c r="R64" s="52">
        <v>-26.631543054014777</v>
      </c>
    </row>
    <row r="65" spans="1:18" ht="15" customHeight="1">
      <c r="A65" s="40"/>
      <c r="B65" s="40"/>
      <c r="C65" s="41" t="s">
        <v>2041</v>
      </c>
      <c r="D65" s="51">
        <v>26</v>
      </c>
      <c r="E65" s="52">
        <v>118.80710090484864</v>
      </c>
      <c r="F65" s="52">
        <v>117.97059979621159</v>
      </c>
      <c r="G65" s="52">
        <v>118.70385385047857</v>
      </c>
      <c r="H65" s="52">
        <v>118.36503</v>
      </c>
      <c r="I65" s="52">
        <v>118.26947</v>
      </c>
      <c r="J65" s="52"/>
      <c r="K65" s="52">
        <v>-8.6903100558510804E-2</v>
      </c>
      <c r="L65" s="52">
        <v>-1.0976339448158319</v>
      </c>
      <c r="M65" s="52"/>
      <c r="N65" s="52">
        <v>0.62155660438589777</v>
      </c>
      <c r="O65" s="52">
        <v>-1.1671419605596149</v>
      </c>
      <c r="P65" s="52"/>
      <c r="Q65" s="52">
        <v>-8.0731355763596913E-2</v>
      </c>
      <c r="R65" s="52">
        <v>1.501837793867898</v>
      </c>
    </row>
    <row r="66" spans="1:18" ht="15" customHeight="1">
      <c r="A66" s="40"/>
      <c r="B66" s="40"/>
      <c r="C66" s="41" t="s">
        <v>2042</v>
      </c>
      <c r="D66" s="51">
        <v>59</v>
      </c>
      <c r="E66" s="52">
        <v>109.76679112360864</v>
      </c>
      <c r="F66" s="52">
        <v>111.16658674069481</v>
      </c>
      <c r="G66" s="52">
        <v>111.14600163917552</v>
      </c>
      <c r="H66" s="52">
        <v>109.8633</v>
      </c>
      <c r="I66" s="52">
        <v>110.29319</v>
      </c>
      <c r="J66" s="52"/>
      <c r="K66" s="52">
        <v>1.2564916050191055</v>
      </c>
      <c r="L66" s="52">
        <v>33.272779548822342</v>
      </c>
      <c r="M66" s="52"/>
      <c r="N66" s="53">
        <v>-1.8517346014235159E-2</v>
      </c>
      <c r="O66" s="52">
        <v>7.4353409284449723E-2</v>
      </c>
      <c r="P66" s="52"/>
      <c r="Q66" s="52">
        <v>0.39129753091189379</v>
      </c>
      <c r="R66" s="52">
        <v>-15.33189332686044</v>
      </c>
    </row>
    <row r="67" spans="1:18" ht="15" customHeight="1">
      <c r="A67" s="40"/>
      <c r="B67" s="40"/>
      <c r="C67" s="41" t="s">
        <v>2043</v>
      </c>
      <c r="D67" s="51">
        <v>34</v>
      </c>
      <c r="E67" s="52">
        <v>106.49594028890859</v>
      </c>
      <c r="F67" s="52">
        <v>107.02550063659955</v>
      </c>
      <c r="G67" s="52">
        <v>107.25880958798574</v>
      </c>
      <c r="H67" s="52">
        <v>106.34585</v>
      </c>
      <c r="I67" s="52">
        <v>106.96872</v>
      </c>
      <c r="J67" s="52"/>
      <c r="K67" s="52">
        <v>0.71633650729543419</v>
      </c>
      <c r="L67" s="52">
        <v>10.605607875343875</v>
      </c>
      <c r="M67" s="52"/>
      <c r="N67" s="52">
        <v>0.21799379586944223</v>
      </c>
      <c r="O67" s="52">
        <v>-0.48563075271077133</v>
      </c>
      <c r="P67" s="52"/>
      <c r="Q67" s="52">
        <v>0.58570234397599119</v>
      </c>
      <c r="R67" s="52">
        <v>-12.801487520994872</v>
      </c>
    </row>
    <row r="68" spans="1:18" ht="15" customHeight="1">
      <c r="A68" s="40"/>
      <c r="B68" s="40"/>
      <c r="C68" s="41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</row>
    <row r="69" spans="1:18" ht="15" customHeight="1">
      <c r="A69" s="40" t="s">
        <v>2044</v>
      </c>
      <c r="B69" s="40"/>
      <c r="C69" s="41"/>
      <c r="D69" s="51">
        <v>241</v>
      </c>
      <c r="E69" s="52">
        <v>119.86678945167112</v>
      </c>
      <c r="F69" s="52">
        <v>121.30907533972007</v>
      </c>
      <c r="G69" s="52">
        <v>121.41232630801355</v>
      </c>
      <c r="H69" s="52">
        <v>119.2135</v>
      </c>
      <c r="I69" s="52">
        <v>120.77699</v>
      </c>
      <c r="J69" s="52"/>
      <c r="K69" s="52">
        <v>1.2893787039871762</v>
      </c>
      <c r="L69" s="52">
        <v>152.30105787292868</v>
      </c>
      <c r="M69" s="52"/>
      <c r="N69" s="52">
        <v>8.5113968600336598E-2</v>
      </c>
      <c r="O69" s="52">
        <v>-1.5233757493002187</v>
      </c>
      <c r="P69" s="52"/>
      <c r="Q69" s="52">
        <v>1.311504184138057</v>
      </c>
      <c r="R69" s="52">
        <v>-227.76981309575763</v>
      </c>
    </row>
    <row r="70" spans="1:18" ht="15" customHeight="1">
      <c r="A70" s="40"/>
      <c r="B70" s="40"/>
      <c r="C70" s="41"/>
      <c r="D70" s="51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</row>
    <row r="71" spans="1:18" ht="15" customHeight="1">
      <c r="A71" s="40"/>
      <c r="B71" s="40" t="s">
        <v>2045</v>
      </c>
      <c r="C71" s="41"/>
      <c r="D71" s="51">
        <v>72</v>
      </c>
      <c r="E71" s="52">
        <v>107.83065887392756</v>
      </c>
      <c r="F71" s="52">
        <v>113.72303246509465</v>
      </c>
      <c r="G71" s="52">
        <v>114.05357703502756</v>
      </c>
      <c r="H71" s="52">
        <v>106.3723</v>
      </c>
      <c r="I71" s="52">
        <v>112.24973</v>
      </c>
      <c r="J71" s="52"/>
      <c r="K71" s="52">
        <v>5.7710100504677619</v>
      </c>
      <c r="L71" s="52">
        <v>183.2032177130107</v>
      </c>
      <c r="M71" s="52"/>
      <c r="N71" s="52">
        <v>0.29065754119286247</v>
      </c>
      <c r="O71" s="52">
        <v>-1.4569960874794916</v>
      </c>
      <c r="P71" s="52"/>
      <c r="Q71" s="52">
        <v>5.5253393567452846</v>
      </c>
      <c r="R71" s="52">
        <v>-255.80206071833302</v>
      </c>
    </row>
    <row r="72" spans="1:18" ht="15" customHeight="1">
      <c r="A72" s="40"/>
      <c r="B72" s="40"/>
      <c r="C72" s="41" t="s">
        <v>585</v>
      </c>
      <c r="D72" s="51">
        <v>42</v>
      </c>
      <c r="E72" s="52">
        <v>111.63540983457881</v>
      </c>
      <c r="F72" s="52">
        <v>115.00146926091091</v>
      </c>
      <c r="G72" s="52">
        <v>115.356151520258</v>
      </c>
      <c r="H72" s="52">
        <v>110.29631999999999</v>
      </c>
      <c r="I72" s="52">
        <v>114.99456000000001</v>
      </c>
      <c r="J72" s="52"/>
      <c r="K72" s="52">
        <v>3.3329404094922799</v>
      </c>
      <c r="L72" s="52">
        <v>63.897714064637277</v>
      </c>
      <c r="M72" s="52"/>
      <c r="N72" s="52">
        <v>0.30841541558248586</v>
      </c>
      <c r="O72" s="52">
        <v>-0.91197853940998985</v>
      </c>
      <c r="P72" s="52"/>
      <c r="Q72" s="52">
        <v>4.2596515079101671</v>
      </c>
      <c r="R72" s="52">
        <v>-119.28021656280434</v>
      </c>
    </row>
    <row r="73" spans="1:18" ht="12.75">
      <c r="A73" s="40"/>
      <c r="B73" s="40"/>
      <c r="C73" s="41" t="s">
        <v>604</v>
      </c>
      <c r="D73" s="51">
        <v>30</v>
      </c>
      <c r="E73" s="52">
        <v>102.50400752901582</v>
      </c>
      <c r="F73" s="52">
        <v>111.93322095095189</v>
      </c>
      <c r="G73" s="52">
        <v>112.22997275570491</v>
      </c>
      <c r="H73" s="52">
        <v>100.87868</v>
      </c>
      <c r="I73" s="52">
        <v>108.40697</v>
      </c>
      <c r="J73" s="52"/>
      <c r="K73" s="52">
        <v>9.4883755875943443</v>
      </c>
      <c r="L73" s="52">
        <v>119.3055036483688</v>
      </c>
      <c r="M73" s="52"/>
      <c r="N73" s="52">
        <v>0.265115041121744</v>
      </c>
      <c r="O73" s="52">
        <v>-0.54501754806878655</v>
      </c>
      <c r="P73" s="52"/>
      <c r="Q73" s="52">
        <v>7.4627260526048733</v>
      </c>
      <c r="R73" s="52">
        <v>-136.52184415556462</v>
      </c>
    </row>
    <row r="74" spans="1:18" ht="15" customHeight="1">
      <c r="A74" s="40"/>
      <c r="B74" s="40"/>
      <c r="C74" s="4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  <row r="75" spans="1:18" ht="15" customHeight="1">
      <c r="A75" s="40"/>
      <c r="B75" s="40" t="s">
        <v>2046</v>
      </c>
      <c r="C75" s="41"/>
      <c r="D75" s="51">
        <v>169</v>
      </c>
      <c r="E75" s="52">
        <v>124.99460839603526</v>
      </c>
      <c r="F75" s="52">
        <v>124.54099893127646</v>
      </c>
      <c r="G75" s="52">
        <v>124.54741475567621</v>
      </c>
      <c r="H75" s="52">
        <v>124.68429999999999</v>
      </c>
      <c r="I75" s="52">
        <v>124.40989999999999</v>
      </c>
      <c r="J75" s="52"/>
      <c r="K75" s="52">
        <v>-0.35777034393523754</v>
      </c>
      <c r="L75" s="52">
        <v>-30.90215984013771</v>
      </c>
      <c r="M75" s="52"/>
      <c r="N75" s="53">
        <v>5.1515761516851555E-3</v>
      </c>
      <c r="O75" s="52">
        <v>-6.6379661815935409E-2</v>
      </c>
      <c r="P75" s="52"/>
      <c r="Q75" s="52">
        <v>-0.22007739056775222</v>
      </c>
      <c r="R75" s="52">
        <v>28.032247622519058</v>
      </c>
    </row>
    <row r="76" spans="1:18" ht="15" customHeight="1">
      <c r="A76" s="40"/>
      <c r="B76" s="40"/>
      <c r="C76" s="41" t="s">
        <v>2047</v>
      </c>
      <c r="D76" s="51">
        <v>140</v>
      </c>
      <c r="E76" s="52">
        <v>127.23095082294515</v>
      </c>
      <c r="F76" s="52">
        <v>126.35311433404677</v>
      </c>
      <c r="G76" s="52">
        <v>126.528152925331</v>
      </c>
      <c r="H76" s="52">
        <v>126.97172999999999</v>
      </c>
      <c r="I76" s="52">
        <v>126.31295</v>
      </c>
      <c r="J76" s="52"/>
      <c r="K76" s="52">
        <v>-0.55237966317803755</v>
      </c>
      <c r="L76" s="52">
        <v>-40.231386553756195</v>
      </c>
      <c r="M76" s="52"/>
      <c r="N76" s="52">
        <v>0.13853128370167056</v>
      </c>
      <c r="O76" s="52">
        <v>-1.5002295210503123</v>
      </c>
      <c r="P76" s="52"/>
      <c r="Q76" s="52">
        <v>-0.51883290426536499</v>
      </c>
      <c r="R76" s="52">
        <v>55.750220337861435</v>
      </c>
    </row>
    <row r="77" spans="1:18" ht="15" customHeight="1">
      <c r="A77" s="40"/>
      <c r="B77" s="40"/>
      <c r="C77" s="41" t="s">
        <v>2048</v>
      </c>
      <c r="D77" s="51">
        <v>29</v>
      </c>
      <c r="E77" s="52">
        <v>114.19847254198747</v>
      </c>
      <c r="F77" s="52">
        <v>115.79285560755764</v>
      </c>
      <c r="G77" s="52">
        <v>114.98523048837721</v>
      </c>
      <c r="H77" s="52">
        <v>113.64155</v>
      </c>
      <c r="I77" s="52">
        <v>115.22272</v>
      </c>
      <c r="J77" s="52"/>
      <c r="K77" s="52">
        <v>0.68893911527645457</v>
      </c>
      <c r="L77" s="52">
        <v>9.3292267136270013</v>
      </c>
      <c r="M77" s="52"/>
      <c r="N77" s="52">
        <v>-0.69747404962373638</v>
      </c>
      <c r="O77" s="52">
        <v>1.4338498592399653</v>
      </c>
      <c r="P77" s="52"/>
      <c r="Q77" s="52">
        <v>1.3913689016718411</v>
      </c>
      <c r="R77" s="52">
        <v>-27.717972715424377</v>
      </c>
    </row>
    <row r="78" spans="1:18" ht="15" customHeight="1">
      <c r="A78" s="40"/>
      <c r="B78" s="40"/>
      <c r="C78" s="41"/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</row>
    <row r="79" spans="1:18" ht="15" customHeight="1">
      <c r="A79" s="60" t="s">
        <v>1964</v>
      </c>
      <c r="B79" s="60"/>
      <c r="C79" s="60"/>
      <c r="D79" s="61">
        <v>8117</v>
      </c>
      <c r="E79" s="46">
        <v>103.93161178827806</v>
      </c>
      <c r="F79" s="46">
        <v>103.79666675659207</v>
      </c>
      <c r="G79" s="46">
        <v>103.62961473248461</v>
      </c>
      <c r="H79" s="46">
        <v>103.77896229292264</v>
      </c>
      <c r="I79" s="46">
        <v>103.51792639035493</v>
      </c>
      <c r="J79" s="46"/>
      <c r="K79" s="46">
        <v>-0.2905728590148815</v>
      </c>
      <c r="L79" s="46">
        <v>-1002.3162379511053</v>
      </c>
      <c r="M79" s="46"/>
      <c r="N79" s="46">
        <v>-0.16094160759440035</v>
      </c>
      <c r="O79" s="46">
        <v>83.012434419566404</v>
      </c>
      <c r="P79" s="46"/>
      <c r="Q79" s="46">
        <v>-0.25153065399798891</v>
      </c>
      <c r="R79" s="46">
        <v>1280.7890884193107</v>
      </c>
    </row>
    <row r="80" spans="1:18" ht="15" customHeight="1">
      <c r="A80" s="40"/>
      <c r="B80" s="40"/>
      <c r="C80" s="41"/>
      <c r="D80" s="51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</row>
    <row r="81" spans="1:18" ht="15" customHeight="1">
      <c r="A81" s="44" t="s">
        <v>640</v>
      </c>
      <c r="B81" s="44"/>
      <c r="C81" s="44"/>
      <c r="D81" s="45">
        <v>403</v>
      </c>
      <c r="E81" s="46">
        <v>99.499472816875723</v>
      </c>
      <c r="F81" s="46">
        <v>100.15693385397702</v>
      </c>
      <c r="G81" s="46">
        <v>95.716670316627187</v>
      </c>
      <c r="H81" s="46">
        <v>96.770570000000006</v>
      </c>
      <c r="I81" s="46">
        <v>97.187950000000001</v>
      </c>
      <c r="J81" s="46"/>
      <c r="K81" s="46">
        <v>-3.801831701370495</v>
      </c>
      <c r="L81" s="46">
        <v>-623.34032743326179</v>
      </c>
      <c r="M81" s="46"/>
      <c r="N81" s="46">
        <v>-4.4333061791043242</v>
      </c>
      <c r="O81" s="46">
        <v>109.54931218382127</v>
      </c>
      <c r="P81" s="46"/>
      <c r="Q81" s="46">
        <v>0.43130876974397658</v>
      </c>
      <c r="R81" s="46">
        <v>-101.67651734018645</v>
      </c>
    </row>
    <row r="82" spans="1:18" ht="15" customHeight="1">
      <c r="A82" s="40"/>
      <c r="B82" s="40"/>
      <c r="C82" s="41"/>
      <c r="D82" s="51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</row>
    <row r="83" spans="1:18" ht="15" customHeight="1">
      <c r="A83" s="40" t="s">
        <v>642</v>
      </c>
      <c r="B83" s="40"/>
      <c r="C83" s="41"/>
      <c r="D83" s="51">
        <v>335</v>
      </c>
      <c r="E83" s="52">
        <v>98.465919933889481</v>
      </c>
      <c r="F83" s="52">
        <v>98.609296979665174</v>
      </c>
      <c r="G83" s="52">
        <v>93.499890669853002</v>
      </c>
      <c r="H83" s="52">
        <v>95.957920000000001</v>
      </c>
      <c r="I83" s="52">
        <v>96.105890000000002</v>
      </c>
      <c r="J83" s="52"/>
      <c r="K83" s="52">
        <v>-5.0433990434159419</v>
      </c>
      <c r="L83" s="52">
        <v>-680.23753565566255</v>
      </c>
      <c r="M83" s="52"/>
      <c r="N83" s="52">
        <v>-5.1814651014760233</v>
      </c>
      <c r="O83" s="52">
        <v>104.78789325442317</v>
      </c>
      <c r="P83" s="52"/>
      <c r="Q83" s="52">
        <v>0.15420287711542802</v>
      </c>
      <c r="R83" s="52">
        <v>-29.964161442835795</v>
      </c>
    </row>
    <row r="84" spans="1:18" ht="15" customHeight="1">
      <c r="A84" s="40"/>
      <c r="B84" s="40"/>
      <c r="C84" s="41"/>
      <c r="D84" s="51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</row>
    <row r="85" spans="1:18" ht="15" customHeight="1">
      <c r="A85" s="40"/>
      <c r="B85" s="40" t="s">
        <v>644</v>
      </c>
      <c r="C85" s="41"/>
      <c r="D85" s="51">
        <v>56</v>
      </c>
      <c r="E85" s="52">
        <v>107.97735261205996</v>
      </c>
      <c r="F85" s="52">
        <v>113.04093129935873</v>
      </c>
      <c r="G85" s="52">
        <v>100.74696048411541</v>
      </c>
      <c r="H85" s="52">
        <v>98.510980000000004</v>
      </c>
      <c r="I85" s="52">
        <v>99.900970000000001</v>
      </c>
      <c r="J85" s="52"/>
      <c r="K85" s="52">
        <v>-6.6962117083221084</v>
      </c>
      <c r="L85" s="52">
        <v>-165.56037041212392</v>
      </c>
      <c r="M85" s="52"/>
      <c r="N85" s="52">
        <v>-10.875680759110773</v>
      </c>
      <c r="O85" s="52">
        <v>42.147912212194946</v>
      </c>
      <c r="P85" s="52"/>
      <c r="Q85" s="52">
        <v>1.4109931182650026</v>
      </c>
      <c r="R85" s="52">
        <v>-47.052379858299119</v>
      </c>
    </row>
    <row r="86" spans="1:18" ht="15" customHeight="1">
      <c r="A86" s="40"/>
      <c r="B86" s="40"/>
      <c r="C86" s="41" t="s">
        <v>2049</v>
      </c>
      <c r="D86" s="51">
        <v>22</v>
      </c>
      <c r="E86" s="52">
        <v>108.40769300873139</v>
      </c>
      <c r="F86" s="52">
        <v>118.43474599052833</v>
      </c>
      <c r="G86" s="52">
        <v>109.33650299639129</v>
      </c>
      <c r="H86" s="52">
        <v>103.50315999999999</v>
      </c>
      <c r="I86" s="52">
        <v>104.9706</v>
      </c>
      <c r="J86" s="52"/>
      <c r="K86" s="52">
        <v>0.85677497775475953</v>
      </c>
      <c r="L86" s="52">
        <v>8.355184969135717</v>
      </c>
      <c r="M86" s="52"/>
      <c r="N86" s="52">
        <v>-7.6820724509888638</v>
      </c>
      <c r="O86" s="52">
        <v>12.253949169808742</v>
      </c>
      <c r="P86" s="52"/>
      <c r="Q86" s="52">
        <v>1.4177763723507431</v>
      </c>
      <c r="R86" s="52">
        <v>-19.514976198416907</v>
      </c>
    </row>
    <row r="87" spans="1:18" ht="15" customHeight="1">
      <c r="A87" s="40"/>
      <c r="B87" s="40"/>
      <c r="C87" s="41" t="s">
        <v>652</v>
      </c>
      <c r="D87" s="51">
        <v>34</v>
      </c>
      <c r="E87" s="52">
        <v>107.69889706127259</v>
      </c>
      <c r="F87" s="52">
        <v>109.55081591095488</v>
      </c>
      <c r="G87" s="52">
        <v>95.189021211466311</v>
      </c>
      <c r="H87" s="52">
        <v>95.280749999999998</v>
      </c>
      <c r="I87" s="52">
        <v>96.620620000000002</v>
      </c>
      <c r="J87" s="52"/>
      <c r="K87" s="52">
        <v>-11.615602565260696</v>
      </c>
      <c r="L87" s="52">
        <v>-173.91555538125448</v>
      </c>
      <c r="M87" s="52"/>
      <c r="N87" s="52">
        <v>-13.109710393359586</v>
      </c>
      <c r="O87" s="52">
        <v>29.893963042384069</v>
      </c>
      <c r="P87" s="52"/>
      <c r="Q87" s="52">
        <v>1.4062251840219142</v>
      </c>
      <c r="R87" s="52">
        <v>-27.537403659887449</v>
      </c>
    </row>
    <row r="88" spans="1:18" ht="15" customHeight="1">
      <c r="A88" s="40"/>
      <c r="B88" s="40"/>
      <c r="C88" s="4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  <row r="89" spans="1:18" ht="15" customHeight="1">
      <c r="A89" s="40"/>
      <c r="B89" s="40" t="s">
        <v>668</v>
      </c>
      <c r="C89" s="41"/>
      <c r="D89" s="51">
        <v>204</v>
      </c>
      <c r="E89" s="52">
        <v>94.213451241684524</v>
      </c>
      <c r="F89" s="52">
        <v>93.041912069122844</v>
      </c>
      <c r="G89" s="52">
        <v>89.147121502722243</v>
      </c>
      <c r="H89" s="52">
        <v>92.848460000000003</v>
      </c>
      <c r="I89" s="52">
        <v>92.698089999999993</v>
      </c>
      <c r="J89" s="52"/>
      <c r="K89" s="52">
        <v>-5.3775014843323259</v>
      </c>
      <c r="L89" s="52">
        <v>-422.60062092133779</v>
      </c>
      <c r="M89" s="52"/>
      <c r="N89" s="52">
        <v>-4.1860603246277606</v>
      </c>
      <c r="O89" s="52">
        <v>48.64185612705527</v>
      </c>
      <c r="P89" s="52"/>
      <c r="Q89" s="52">
        <v>-0.16195046937278468</v>
      </c>
      <c r="R89" s="52">
        <v>18.542620700168332</v>
      </c>
    </row>
    <row r="90" spans="1:18" ht="15" customHeight="1">
      <c r="A90" s="40"/>
      <c r="B90" s="40"/>
      <c r="C90" s="41" t="s">
        <v>670</v>
      </c>
      <c r="D90" s="51">
        <v>45</v>
      </c>
      <c r="E90" s="52">
        <v>87.547499448261959</v>
      </c>
      <c r="F90" s="52">
        <v>87.0374043514839</v>
      </c>
      <c r="G90" s="52">
        <v>79.134001830005872</v>
      </c>
      <c r="H90" s="52">
        <v>84.889970000000005</v>
      </c>
      <c r="I90" s="52">
        <v>84.915149999999997</v>
      </c>
      <c r="J90" s="52"/>
      <c r="K90" s="52">
        <v>-9.6102089394663253</v>
      </c>
      <c r="L90" s="52">
        <v>-154.80878463907106</v>
      </c>
      <c r="M90" s="52"/>
      <c r="N90" s="52">
        <v>-9.0804667032137409</v>
      </c>
      <c r="O90" s="52">
        <v>21.773210784220421</v>
      </c>
      <c r="P90" s="52"/>
      <c r="Q90" s="53">
        <v>2.9659544920179748E-2</v>
      </c>
      <c r="R90" s="52">
        <v>-0.68488459959250469</v>
      </c>
    </row>
    <row r="91" spans="1:18" ht="15" customHeight="1">
      <c r="A91" s="40"/>
      <c r="B91" s="40"/>
      <c r="C91" s="41" t="s">
        <v>2050</v>
      </c>
      <c r="D91" s="51">
        <v>4</v>
      </c>
      <c r="E91" s="52">
        <v>107.30363274279117</v>
      </c>
      <c r="F91" s="52">
        <v>106.2030431553473</v>
      </c>
      <c r="G91" s="52">
        <v>106.2030431553473</v>
      </c>
      <c r="H91" s="52">
        <v>108.11544000000001</v>
      </c>
      <c r="I91" s="52">
        <v>106.5175</v>
      </c>
      <c r="J91" s="52"/>
      <c r="K91" s="52">
        <v>-1.0256778445536185</v>
      </c>
      <c r="L91" s="52">
        <v>-1.800080396200171</v>
      </c>
      <c r="M91" s="52"/>
      <c r="N91" s="57" t="s">
        <v>1416</v>
      </c>
      <c r="O91" s="57" t="s">
        <v>1416</v>
      </c>
      <c r="P91" s="57"/>
      <c r="Q91" s="52">
        <v>-1.4780006767623033</v>
      </c>
      <c r="R91" s="52">
        <v>3.8637265432843568</v>
      </c>
    </row>
    <row r="92" spans="1:18" ht="15" customHeight="1">
      <c r="A92" s="40"/>
      <c r="B92" s="40"/>
      <c r="C92" s="41" t="s">
        <v>707</v>
      </c>
      <c r="D92" s="51">
        <v>79</v>
      </c>
      <c r="E92" s="52">
        <v>94.195667566639884</v>
      </c>
      <c r="F92" s="52">
        <v>91.060056309613685</v>
      </c>
      <c r="G92" s="52">
        <v>85.785350394621332</v>
      </c>
      <c r="H92" s="52">
        <v>92.683689999999999</v>
      </c>
      <c r="I92" s="52">
        <v>92.463859999999997</v>
      </c>
      <c r="J92" s="52"/>
      <c r="K92" s="52">
        <v>-8.9285605052574333</v>
      </c>
      <c r="L92" s="52">
        <v>-271.67268615645395</v>
      </c>
      <c r="M92" s="52"/>
      <c r="N92" s="52">
        <v>-5.7925572734743858</v>
      </c>
      <c r="O92" s="52">
        <v>25.510631201306044</v>
      </c>
      <c r="P92" s="52"/>
      <c r="Q92" s="52">
        <v>-0.23718251686328795</v>
      </c>
      <c r="R92" s="52">
        <v>10.497770997979284</v>
      </c>
    </row>
    <row r="93" spans="1:18" ht="15" customHeight="1">
      <c r="A93" s="40"/>
      <c r="B93" s="40"/>
      <c r="C93" s="41" t="s">
        <v>2051</v>
      </c>
      <c r="D93" s="51">
        <v>16</v>
      </c>
      <c r="E93" s="52">
        <v>102.35762310850492</v>
      </c>
      <c r="F93" s="52">
        <v>103.86801045360352</v>
      </c>
      <c r="G93" s="52">
        <v>107.7082852038038</v>
      </c>
      <c r="H93" s="52">
        <v>103.65568</v>
      </c>
      <c r="I93" s="52">
        <v>104.19869</v>
      </c>
      <c r="J93" s="52"/>
      <c r="K93" s="52">
        <v>5.2274192510576301</v>
      </c>
      <c r="L93" s="52">
        <v>35.005317347432054</v>
      </c>
      <c r="M93" s="52"/>
      <c r="N93" s="57">
        <v>3.6972641850258503</v>
      </c>
      <c r="O93" s="57">
        <v>-3.7616478951835757</v>
      </c>
      <c r="P93" s="57"/>
      <c r="Q93" s="52">
        <v>0.52385618997221606</v>
      </c>
      <c r="R93" s="52">
        <v>-5.2518122068092161</v>
      </c>
    </row>
    <row r="94" spans="1:18" ht="15" customHeight="1">
      <c r="A94" s="40"/>
      <c r="B94" s="40"/>
      <c r="C94" s="41" t="s">
        <v>741</v>
      </c>
      <c r="D94" s="51">
        <v>25</v>
      </c>
      <c r="E94" s="52">
        <v>103.75460334917712</v>
      </c>
      <c r="F94" s="52">
        <v>106.71243452424804</v>
      </c>
      <c r="G94" s="52">
        <v>105.46203670412089</v>
      </c>
      <c r="H94" s="52">
        <v>102.76824000000001</v>
      </c>
      <c r="I94" s="52">
        <v>103.31923999999999</v>
      </c>
      <c r="J94" s="52"/>
      <c r="K94" s="52">
        <v>1.645645879631763</v>
      </c>
      <c r="L94" s="52">
        <v>17.453811490660424</v>
      </c>
      <c r="M94" s="52"/>
      <c r="N94" s="52">
        <v>-1.1717451913655585</v>
      </c>
      <c r="O94" s="52">
        <v>1.9137450419310316</v>
      </c>
      <c r="P94" s="52"/>
      <c r="Q94" s="52">
        <v>0.53615432687892373</v>
      </c>
      <c r="R94" s="52">
        <v>-8.3266969986990933</v>
      </c>
    </row>
    <row r="95" spans="1:18" ht="15" customHeight="1">
      <c r="A95" s="40"/>
      <c r="B95" s="40"/>
      <c r="C95" s="41" t="s">
        <v>756</v>
      </c>
      <c r="D95" s="51">
        <v>24</v>
      </c>
      <c r="E95" s="52">
        <v>83.809072678643318</v>
      </c>
      <c r="F95" s="52">
        <v>85.494084816069332</v>
      </c>
      <c r="G95" s="52">
        <v>84.776344085792729</v>
      </c>
      <c r="H95" s="52">
        <v>82.955619999999996</v>
      </c>
      <c r="I95" s="52">
        <v>84.385390000000001</v>
      </c>
      <c r="J95" s="52"/>
      <c r="K95" s="52">
        <v>1.1541368687591813</v>
      </c>
      <c r="L95" s="52">
        <v>9.4921830136060095</v>
      </c>
      <c r="M95" s="52"/>
      <c r="N95" s="57">
        <v>-0.83952092337234996</v>
      </c>
      <c r="O95" s="57">
        <v>1.0545682599370916</v>
      </c>
      <c r="P95" s="57"/>
      <c r="Q95" s="52">
        <v>1.7235331272833498</v>
      </c>
      <c r="R95" s="52">
        <v>-20.742481016736598</v>
      </c>
    </row>
    <row r="96" spans="1:18" ht="15" customHeight="1">
      <c r="A96" s="40"/>
      <c r="B96" s="40"/>
      <c r="C96" s="41" t="s">
        <v>770</v>
      </c>
      <c r="D96" s="51">
        <v>11</v>
      </c>
      <c r="E96" s="52">
        <v>106.02086469483575</v>
      </c>
      <c r="F96" s="52">
        <v>96.704834477626989</v>
      </c>
      <c r="G96" s="52">
        <v>93.510191953244714</v>
      </c>
      <c r="H96" s="52">
        <v>104.35751999999999</v>
      </c>
      <c r="I96" s="52">
        <v>98.464129999999997</v>
      </c>
      <c r="J96" s="52"/>
      <c r="K96" s="52">
        <v>-11.800198741635681</v>
      </c>
      <c r="L96" s="52">
        <v>-56.270381581309579</v>
      </c>
      <c r="M96" s="52"/>
      <c r="N96" s="57">
        <v>-3.3034982600806728</v>
      </c>
      <c r="O96" s="57">
        <v>2.1513487348445706</v>
      </c>
      <c r="P96" s="57"/>
      <c r="Q96" s="52">
        <v>-5.6473086917930848</v>
      </c>
      <c r="R96" s="52">
        <v>39.186997980746021</v>
      </c>
    </row>
    <row r="97" spans="1:18" ht="15" customHeight="1">
      <c r="A97" s="40"/>
      <c r="B97" s="40"/>
      <c r="C97" s="41"/>
      <c r="D97" s="51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</row>
    <row r="98" spans="1:18" ht="15" customHeight="1">
      <c r="A98" s="40"/>
      <c r="B98" s="40" t="s">
        <v>776</v>
      </c>
      <c r="C98" s="41"/>
      <c r="D98" s="51">
        <v>10</v>
      </c>
      <c r="E98" s="52">
        <v>107.76792757003754</v>
      </c>
      <c r="F98" s="52">
        <v>108.11441707490796</v>
      </c>
      <c r="G98" s="52">
        <v>85.249269816135609</v>
      </c>
      <c r="H98" s="52">
        <v>104.60736</v>
      </c>
      <c r="I98" s="52">
        <v>104.84797</v>
      </c>
      <c r="J98" s="52"/>
      <c r="K98" s="52">
        <v>-20.895509695375381</v>
      </c>
      <c r="L98" s="52">
        <v>-92.076544322212001</v>
      </c>
      <c r="M98" s="52"/>
      <c r="N98" s="57">
        <v>-21.149027000654407</v>
      </c>
      <c r="O98" s="57">
        <v>13.998124915174435</v>
      </c>
      <c r="P98" s="57"/>
      <c r="Q98" s="52">
        <v>0.23000552414880193</v>
      </c>
      <c r="R98" s="52">
        <v>-1.4544022847043729</v>
      </c>
    </row>
    <row r="99" spans="1:18" ht="15" customHeight="1">
      <c r="A99" s="40"/>
      <c r="B99" s="40"/>
      <c r="C99" s="41" t="s">
        <v>778</v>
      </c>
      <c r="D99" s="51">
        <v>10</v>
      </c>
      <c r="E99" s="52">
        <v>107.76792757003754</v>
      </c>
      <c r="F99" s="52">
        <v>108.11441707490796</v>
      </c>
      <c r="G99" s="52">
        <v>85.249269816135609</v>
      </c>
      <c r="H99" s="52">
        <v>104.60736</v>
      </c>
      <c r="I99" s="52">
        <v>104.84797</v>
      </c>
      <c r="J99" s="52"/>
      <c r="K99" s="52">
        <v>-20.895509695375381</v>
      </c>
      <c r="L99" s="52">
        <v>-92.076544322212001</v>
      </c>
      <c r="M99" s="52"/>
      <c r="N99" s="57">
        <v>-21.149027000654407</v>
      </c>
      <c r="O99" s="57">
        <v>13.998124915174435</v>
      </c>
      <c r="P99" s="57"/>
      <c r="Q99" s="52">
        <v>0.23000552414880193</v>
      </c>
      <c r="R99" s="52">
        <v>-1.4544022847043729</v>
      </c>
    </row>
    <row r="100" spans="1:18" ht="15" customHeight="1">
      <c r="A100" s="40"/>
      <c r="B100" s="40"/>
      <c r="C100" s="41"/>
      <c r="D100" s="51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</row>
    <row r="101" spans="1:18" ht="12.75">
      <c r="A101" s="40"/>
      <c r="B101" s="40" t="s">
        <v>785</v>
      </c>
      <c r="C101" s="41"/>
      <c r="D101" s="51">
        <v>65</v>
      </c>
      <c r="E101" s="52">
        <v>102.18658619343999</v>
      </c>
      <c r="F101" s="52">
        <v>102.18658619343999</v>
      </c>
      <c r="G101" s="52">
        <v>102.18658619343999</v>
      </c>
      <c r="H101" s="52">
        <v>102.18659</v>
      </c>
      <c r="I101" s="52">
        <v>102.18659</v>
      </c>
      <c r="J101" s="52"/>
      <c r="K101" s="52" t="s">
        <v>1416</v>
      </c>
      <c r="L101" s="52" t="s">
        <v>1416</v>
      </c>
      <c r="M101" s="52"/>
      <c r="N101" s="52" t="s">
        <v>1416</v>
      </c>
      <c r="O101" s="52" t="s">
        <v>1416</v>
      </c>
      <c r="P101" s="52"/>
      <c r="Q101" s="52" t="s">
        <v>1416</v>
      </c>
      <c r="R101" s="52" t="s">
        <v>1416</v>
      </c>
    </row>
    <row r="102" spans="1:18" ht="12.75">
      <c r="A102" s="40"/>
      <c r="B102" s="40"/>
      <c r="C102" s="41" t="s">
        <v>787</v>
      </c>
      <c r="D102" s="51">
        <v>14</v>
      </c>
      <c r="E102" s="52">
        <v>102.37423230374837</v>
      </c>
      <c r="F102" s="52">
        <v>102.37423230374837</v>
      </c>
      <c r="G102" s="52">
        <v>102.37423230374837</v>
      </c>
      <c r="H102" s="52">
        <v>102.37423</v>
      </c>
      <c r="I102" s="52">
        <v>102.37423</v>
      </c>
      <c r="J102" s="52"/>
      <c r="K102" s="52" t="s">
        <v>1416</v>
      </c>
      <c r="L102" s="52" t="s">
        <v>1416</v>
      </c>
      <c r="M102" s="52"/>
      <c r="N102" s="57" t="s">
        <v>1416</v>
      </c>
      <c r="O102" s="57" t="s">
        <v>1416</v>
      </c>
      <c r="P102" s="57"/>
      <c r="Q102" s="52" t="s">
        <v>1416</v>
      </c>
      <c r="R102" s="52" t="s">
        <v>1416</v>
      </c>
    </row>
    <row r="103" spans="1:18" ht="12.75">
      <c r="A103" s="40"/>
      <c r="B103" s="40"/>
      <c r="C103" s="41" t="s">
        <v>2052</v>
      </c>
      <c r="D103" s="51">
        <v>47</v>
      </c>
      <c r="E103" s="52">
        <v>102.98674234725793</v>
      </c>
      <c r="F103" s="52">
        <v>102.98674234725793</v>
      </c>
      <c r="G103" s="52">
        <v>102.98674234725793</v>
      </c>
      <c r="H103" s="52">
        <v>102.98674</v>
      </c>
      <c r="I103" s="52">
        <v>102.98674</v>
      </c>
      <c r="J103" s="52"/>
      <c r="K103" s="52" t="s">
        <v>1416</v>
      </c>
      <c r="L103" s="52" t="s">
        <v>1416</v>
      </c>
      <c r="M103" s="52"/>
      <c r="N103" s="52" t="s">
        <v>1416</v>
      </c>
      <c r="O103" s="52" t="s">
        <v>1416</v>
      </c>
      <c r="P103" s="52"/>
      <c r="Q103" s="52" t="s">
        <v>1416</v>
      </c>
      <c r="R103" s="52" t="s">
        <v>1416</v>
      </c>
    </row>
    <row r="104" spans="1:18" ht="12.75">
      <c r="A104" s="40"/>
      <c r="B104" s="40"/>
      <c r="C104" s="41" t="s">
        <v>799</v>
      </c>
      <c r="D104" s="51">
        <v>4</v>
      </c>
      <c r="E104" s="52">
        <v>92.127989999999997</v>
      </c>
      <c r="F104" s="52">
        <v>92.127989999999997</v>
      </c>
      <c r="G104" s="52">
        <v>92.127989999999997</v>
      </c>
      <c r="H104" s="52">
        <v>92.127989999999997</v>
      </c>
      <c r="I104" s="52">
        <v>92.127989999999997</v>
      </c>
      <c r="J104" s="52"/>
      <c r="K104" s="57" t="s">
        <v>1416</v>
      </c>
      <c r="L104" s="57" t="s">
        <v>1416</v>
      </c>
      <c r="M104" s="57"/>
      <c r="N104" s="57" t="s">
        <v>1416</v>
      </c>
      <c r="O104" s="57" t="s">
        <v>1416</v>
      </c>
      <c r="P104" s="57"/>
      <c r="Q104" s="57" t="s">
        <v>1416</v>
      </c>
      <c r="R104" s="57" t="s">
        <v>1416</v>
      </c>
    </row>
    <row r="105" spans="1:18" ht="15" customHeight="1">
      <c r="A105" s="40"/>
      <c r="B105" s="40"/>
      <c r="C105" s="41"/>
      <c r="D105" s="51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</row>
    <row r="106" spans="1:18" ht="15" customHeight="1">
      <c r="A106" s="40" t="s">
        <v>803</v>
      </c>
      <c r="B106" s="40"/>
      <c r="C106" s="41"/>
      <c r="D106" s="51">
        <v>68</v>
      </c>
      <c r="E106" s="52">
        <v>104.59124069629331</v>
      </c>
      <c r="F106" s="52">
        <v>107.78132139654272</v>
      </c>
      <c r="G106" s="52">
        <v>106.63757004705879</v>
      </c>
      <c r="H106" s="52">
        <v>100.77408</v>
      </c>
      <c r="I106" s="52">
        <v>102.5187</v>
      </c>
      <c r="J106" s="52"/>
      <c r="K106" s="52">
        <v>1.9565016507529842</v>
      </c>
      <c r="L106" s="52">
        <v>56.897208222402938</v>
      </c>
      <c r="M106" s="52"/>
      <c r="N106" s="52">
        <v>-1.0611777019099433</v>
      </c>
      <c r="O106" s="52">
        <v>4.7614189294001044</v>
      </c>
      <c r="P106" s="52"/>
      <c r="Q106" s="52">
        <v>1.7312198474125129</v>
      </c>
      <c r="R106" s="52">
        <v>-71.71235589734664</v>
      </c>
    </row>
    <row r="107" spans="1:18" ht="15" customHeight="1">
      <c r="A107" s="40"/>
      <c r="B107" s="40"/>
      <c r="C107" s="41"/>
      <c r="D107" s="51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</row>
    <row r="108" spans="1:18" ht="15" customHeight="1">
      <c r="A108" s="40"/>
      <c r="B108" s="40" t="s">
        <v>805</v>
      </c>
      <c r="C108" s="41"/>
      <c r="D108" s="51">
        <v>68</v>
      </c>
      <c r="E108" s="52">
        <v>104.59124069629331</v>
      </c>
      <c r="F108" s="52">
        <v>107.78132139654272</v>
      </c>
      <c r="G108" s="52">
        <v>106.63757004705879</v>
      </c>
      <c r="H108" s="52">
        <v>100.77408</v>
      </c>
      <c r="I108" s="52">
        <v>102.5187</v>
      </c>
      <c r="J108" s="52"/>
      <c r="K108" s="52">
        <v>1.9565016507529842</v>
      </c>
      <c r="L108" s="52">
        <v>56.897208222402938</v>
      </c>
      <c r="M108" s="52"/>
      <c r="N108" s="52">
        <v>-1.0611777019099433</v>
      </c>
      <c r="O108" s="52">
        <v>4.7614189294001044</v>
      </c>
      <c r="P108" s="52"/>
      <c r="Q108" s="52">
        <v>1.7312198474125129</v>
      </c>
      <c r="R108" s="52">
        <v>-71.71235589734664</v>
      </c>
    </row>
    <row r="109" spans="1:18" ht="15" customHeight="1">
      <c r="A109" s="40"/>
      <c r="B109" s="40"/>
      <c r="C109" s="41" t="s">
        <v>807</v>
      </c>
      <c r="D109" s="51">
        <v>26</v>
      </c>
      <c r="E109" s="52">
        <v>105.69966532818604</v>
      </c>
      <c r="F109" s="52">
        <v>106.66300320053088</v>
      </c>
      <c r="G109" s="52">
        <v>105.79191230690407</v>
      </c>
      <c r="H109" s="52">
        <v>102.02727</v>
      </c>
      <c r="I109" s="52">
        <v>101.94155000000001</v>
      </c>
      <c r="J109" s="52"/>
      <c r="K109" s="52">
        <v>8.7272725444842436E-2</v>
      </c>
      <c r="L109" s="52">
        <v>0.98069059466560482</v>
      </c>
      <c r="M109" s="52"/>
      <c r="N109" s="52">
        <v>-0.81667576150027399</v>
      </c>
      <c r="O109" s="52">
        <v>1.3865408960196834</v>
      </c>
      <c r="P109" s="52"/>
      <c r="Q109" s="52">
        <v>-8.401582464295787E-2</v>
      </c>
      <c r="R109" s="52">
        <v>1.3472082442677698</v>
      </c>
    </row>
    <row r="110" spans="1:18" ht="15" customHeight="1">
      <c r="A110" s="40"/>
      <c r="B110" s="40"/>
      <c r="C110" s="41" t="s">
        <v>814</v>
      </c>
      <c r="D110" s="51">
        <v>26</v>
      </c>
      <c r="E110" s="52">
        <v>99.581010928620856</v>
      </c>
      <c r="F110" s="52">
        <v>104.57503464368406</v>
      </c>
      <c r="G110" s="52">
        <v>102.93023226050326</v>
      </c>
      <c r="H110" s="52">
        <v>96.313580000000002</v>
      </c>
      <c r="I110" s="52">
        <v>99.229990000000001</v>
      </c>
      <c r="J110" s="52"/>
      <c r="K110" s="52">
        <v>3.3633132468225302</v>
      </c>
      <c r="L110" s="52">
        <v>35.606042661530154</v>
      </c>
      <c r="M110" s="52"/>
      <c r="N110" s="57">
        <v>-1.572844215433733</v>
      </c>
      <c r="O110" s="57">
        <v>2.6180801416202657</v>
      </c>
      <c r="P110" s="57"/>
      <c r="Q110" s="52">
        <v>3.0280372031425085</v>
      </c>
      <c r="R110" s="52">
        <v>-45.835934242088314</v>
      </c>
    </row>
    <row r="111" spans="1:18" ht="15" customHeight="1">
      <c r="A111" s="40"/>
      <c r="B111" s="40"/>
      <c r="C111" s="41" t="s">
        <v>2053</v>
      </c>
      <c r="D111" s="51">
        <v>16</v>
      </c>
      <c r="E111" s="52">
        <v>110.93167404193539</v>
      </c>
      <c r="F111" s="52">
        <v>114.80880443845726</v>
      </c>
      <c r="G111" s="52">
        <v>114.03618777796291</v>
      </c>
      <c r="H111" s="52">
        <v>105.98596000000001</v>
      </c>
      <c r="I111" s="52">
        <v>108.80072</v>
      </c>
      <c r="J111" s="52"/>
      <c r="K111" s="52">
        <v>2.7985818864091128</v>
      </c>
      <c r="L111" s="52">
        <v>20.31047496619184</v>
      </c>
      <c r="M111" s="52"/>
      <c r="N111" s="52">
        <v>-0.67295941654733626</v>
      </c>
      <c r="O111" s="52">
        <v>0.75679789176013945</v>
      </c>
      <c r="P111" s="52"/>
      <c r="Q111" s="52">
        <v>2.6557898720706685</v>
      </c>
      <c r="R111" s="52">
        <v>-27.223629899527722</v>
      </c>
    </row>
    <row r="112" spans="1:18" ht="15" customHeight="1">
      <c r="A112" s="42"/>
      <c r="B112" s="42"/>
      <c r="C112" s="43"/>
      <c r="D112" s="58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</row>
    <row r="113" spans="1:18" ht="12.75">
      <c r="A113" s="44" t="s">
        <v>829</v>
      </c>
      <c r="B113" s="44"/>
      <c r="C113" s="44"/>
      <c r="D113" s="45">
        <v>1170</v>
      </c>
      <c r="E113" s="46">
        <v>94.093687591318087</v>
      </c>
      <c r="F113" s="46">
        <v>94.119692109115675</v>
      </c>
      <c r="G113" s="46">
        <v>94.116632546531036</v>
      </c>
      <c r="H113" s="46">
        <v>94.045450000000002</v>
      </c>
      <c r="I113" s="46">
        <v>93.899280000000005</v>
      </c>
      <c r="J113" s="46"/>
      <c r="K113" s="397">
        <v>2.4385222643785731E-2</v>
      </c>
      <c r="L113" s="46">
        <v>10.976896954526516</v>
      </c>
      <c r="M113" s="46"/>
      <c r="N113" s="398">
        <v>-3.2507146125793085E-3</v>
      </c>
      <c r="O113" s="62">
        <v>0.21914979313878408</v>
      </c>
      <c r="P113" s="62"/>
      <c r="Q113" s="46">
        <v>-0.15542994990331849</v>
      </c>
      <c r="R113" s="46">
        <v>103.38139585861728</v>
      </c>
    </row>
    <row r="114" spans="1:18" ht="15" customHeight="1">
      <c r="A114" s="40"/>
      <c r="B114" s="40"/>
      <c r="C114" s="41"/>
      <c r="D114" s="51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</row>
    <row r="115" spans="1:18" ht="12.75">
      <c r="A115" s="40" t="s">
        <v>833</v>
      </c>
      <c r="B115" s="40"/>
      <c r="C115" s="41"/>
      <c r="D115" s="51">
        <v>238</v>
      </c>
      <c r="E115" s="52">
        <v>71.833042804099804</v>
      </c>
      <c r="F115" s="52">
        <v>73.212431856915444</v>
      </c>
      <c r="G115" s="52">
        <v>73.212431856915444</v>
      </c>
      <c r="H115" s="52">
        <v>71.718369999999993</v>
      </c>
      <c r="I115" s="52">
        <v>72.140249999999995</v>
      </c>
      <c r="J115" s="52"/>
      <c r="K115" s="57">
        <v>1.9202709490915071</v>
      </c>
      <c r="L115" s="57">
        <v>134.23638352707371</v>
      </c>
      <c r="M115" s="57"/>
      <c r="N115" s="57" t="s">
        <v>1416</v>
      </c>
      <c r="O115" s="57" t="s">
        <v>1416</v>
      </c>
      <c r="P115" s="57"/>
      <c r="Q115" s="52">
        <v>0.5882500751051456</v>
      </c>
      <c r="R115" s="52">
        <v>-60.695064696056555</v>
      </c>
    </row>
    <row r="116" spans="1:18" ht="15" customHeight="1">
      <c r="A116" s="40"/>
      <c r="B116" s="40"/>
      <c r="C116" s="41"/>
      <c r="D116" s="51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</row>
    <row r="117" spans="1:18" ht="12.75">
      <c r="A117" s="40"/>
      <c r="B117" s="40" t="s">
        <v>833</v>
      </c>
      <c r="C117" s="41"/>
      <c r="D117" s="51">
        <v>238</v>
      </c>
      <c r="E117" s="52">
        <v>71.833042804099804</v>
      </c>
      <c r="F117" s="52">
        <v>73.212431856915444</v>
      </c>
      <c r="G117" s="52">
        <v>73.212431856915444</v>
      </c>
      <c r="H117" s="52">
        <v>71.718369999999993</v>
      </c>
      <c r="I117" s="52">
        <v>72.140249999999995</v>
      </c>
      <c r="J117" s="52"/>
      <c r="K117" s="57">
        <v>1.9202709490915071</v>
      </c>
      <c r="L117" s="57">
        <v>134.23638352707371</v>
      </c>
      <c r="M117" s="57"/>
      <c r="N117" s="57" t="s">
        <v>1416</v>
      </c>
      <c r="O117" s="57" t="s">
        <v>1416</v>
      </c>
      <c r="P117" s="57"/>
      <c r="Q117" s="52">
        <v>0.5882500751051456</v>
      </c>
      <c r="R117" s="52">
        <v>-60.695064696056555</v>
      </c>
    </row>
    <row r="118" spans="1:18" ht="12.75">
      <c r="A118" s="40"/>
      <c r="B118" s="40"/>
      <c r="C118" s="41" t="s">
        <v>833</v>
      </c>
      <c r="D118" s="51">
        <v>238</v>
      </c>
      <c r="E118" s="52">
        <v>71.833042804099804</v>
      </c>
      <c r="F118" s="52">
        <v>73.212431856915444</v>
      </c>
      <c r="G118" s="52">
        <v>73.212431856915444</v>
      </c>
      <c r="H118" s="52">
        <v>71.718369999999993</v>
      </c>
      <c r="I118" s="52">
        <v>72.140249999999995</v>
      </c>
      <c r="J118" s="52"/>
      <c r="K118" s="57">
        <v>1.9202709490915071</v>
      </c>
      <c r="L118" s="57">
        <v>134.23638352707371</v>
      </c>
      <c r="M118" s="57"/>
      <c r="N118" s="57" t="s">
        <v>1416</v>
      </c>
      <c r="O118" s="57" t="s">
        <v>1416</v>
      </c>
      <c r="P118" s="57"/>
      <c r="Q118" s="52">
        <v>0.5882500751051456</v>
      </c>
      <c r="R118" s="52">
        <v>-60.695064696056555</v>
      </c>
    </row>
    <row r="119" spans="1:18" ht="15" customHeight="1">
      <c r="A119" s="40"/>
      <c r="B119" s="40"/>
      <c r="C119" s="41"/>
      <c r="D119" s="51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</row>
    <row r="120" spans="1:18" ht="12.75">
      <c r="A120" s="40" t="s">
        <v>2054</v>
      </c>
      <c r="B120" s="40"/>
      <c r="C120" s="41"/>
      <c r="D120" s="51">
        <v>169</v>
      </c>
      <c r="E120" s="52">
        <v>100.76278801603036</v>
      </c>
      <c r="F120" s="52">
        <v>99.000247727586853</v>
      </c>
      <c r="G120" s="52">
        <v>98.97906614046245</v>
      </c>
      <c r="H120" s="52">
        <v>100.59035</v>
      </c>
      <c r="I120" s="52">
        <v>98.98424</v>
      </c>
      <c r="J120" s="52"/>
      <c r="K120" s="52">
        <v>-1.7702188582591871</v>
      </c>
      <c r="L120" s="52">
        <v>-123.25948657249764</v>
      </c>
      <c r="M120" s="52"/>
      <c r="N120" s="56">
        <v>-2.1395489011977187E-2</v>
      </c>
      <c r="O120" s="57">
        <v>0.21914979313334401</v>
      </c>
      <c r="P120" s="57"/>
      <c r="Q120" s="52">
        <v>-1.5966849816985373</v>
      </c>
      <c r="R120" s="52">
        <v>164.07646055470693</v>
      </c>
    </row>
    <row r="121" spans="1:18" ht="15" customHeight="1">
      <c r="A121" s="40"/>
      <c r="B121" s="40"/>
      <c r="C121" s="41"/>
      <c r="D121" s="51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</row>
    <row r="122" spans="1:18" ht="12.75">
      <c r="A122" s="40"/>
      <c r="B122" s="40" t="s">
        <v>847</v>
      </c>
      <c r="C122" s="41"/>
      <c r="D122" s="51">
        <v>97</v>
      </c>
      <c r="E122" s="52">
        <v>101.32898118256837</v>
      </c>
      <c r="F122" s="52">
        <v>101.6321092086073</v>
      </c>
      <c r="G122" s="52">
        <v>101.59520520629776</v>
      </c>
      <c r="H122" s="52">
        <v>101.02855</v>
      </c>
      <c r="I122" s="52">
        <v>101.60422</v>
      </c>
      <c r="J122" s="52"/>
      <c r="K122" s="52">
        <v>0.26273236010370127</v>
      </c>
      <c r="L122" s="52">
        <v>10.559065614323465</v>
      </c>
      <c r="M122" s="52"/>
      <c r="N122" s="56">
        <v>-3.6311361238461348E-2</v>
      </c>
      <c r="O122" s="57">
        <v>0.2191497931303695</v>
      </c>
      <c r="P122" s="57"/>
      <c r="Q122" s="52">
        <v>0.56980904145713662</v>
      </c>
      <c r="R122" s="52">
        <v>-33.754306710346029</v>
      </c>
    </row>
    <row r="123" spans="1:18" ht="12.75">
      <c r="A123" s="40"/>
      <c r="B123" s="40"/>
      <c r="C123" s="41" t="s">
        <v>847</v>
      </c>
      <c r="D123" s="51">
        <v>97</v>
      </c>
      <c r="E123" s="52">
        <v>101.32898118256837</v>
      </c>
      <c r="F123" s="52">
        <v>101.6321092086073</v>
      </c>
      <c r="G123" s="52">
        <v>101.59520520629776</v>
      </c>
      <c r="H123" s="52">
        <v>101.02855</v>
      </c>
      <c r="I123" s="52">
        <v>101.60422</v>
      </c>
      <c r="J123" s="52"/>
      <c r="K123" s="52">
        <v>0.26273236010370127</v>
      </c>
      <c r="L123" s="52">
        <v>10.559065614323465</v>
      </c>
      <c r="M123" s="52"/>
      <c r="N123" s="56">
        <v>-3.6311361238461348E-2</v>
      </c>
      <c r="O123" s="57">
        <v>0.2191497931303695</v>
      </c>
      <c r="P123" s="57"/>
      <c r="Q123" s="52">
        <v>0.56980904145713662</v>
      </c>
      <c r="R123" s="52">
        <v>-33.754306710346029</v>
      </c>
    </row>
    <row r="124" spans="1:18" ht="15" customHeight="1">
      <c r="A124" s="40"/>
      <c r="B124" s="40"/>
      <c r="C124" s="41"/>
      <c r="D124" s="51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</row>
    <row r="125" spans="1:18" ht="12.75">
      <c r="A125" s="40"/>
      <c r="B125" s="40" t="s">
        <v>879</v>
      </c>
      <c r="C125" s="41"/>
      <c r="D125" s="51">
        <v>72</v>
      </c>
      <c r="E125" s="52">
        <v>99.999999999999986</v>
      </c>
      <c r="F125" s="52">
        <v>95.454545454545439</v>
      </c>
      <c r="G125" s="52">
        <v>95.454545454545439</v>
      </c>
      <c r="H125" s="52">
        <v>100</v>
      </c>
      <c r="I125" s="52">
        <v>95.454549999999998</v>
      </c>
      <c r="J125" s="52"/>
      <c r="K125" s="57">
        <v>-4.545454545454608</v>
      </c>
      <c r="L125" s="57">
        <v>-133.81855218682705</v>
      </c>
      <c r="M125" s="57"/>
      <c r="N125" s="57" t="s">
        <v>1416</v>
      </c>
      <c r="O125" s="57" t="s">
        <v>1416</v>
      </c>
      <c r="P125" s="57"/>
      <c r="Q125" s="57">
        <v>-4.545454545454608</v>
      </c>
      <c r="R125" s="57">
        <v>197.83076726505575</v>
      </c>
    </row>
    <row r="126" spans="1:18" ht="12.75">
      <c r="A126" s="40"/>
      <c r="B126" s="40"/>
      <c r="C126" s="41" t="s">
        <v>879</v>
      </c>
      <c r="D126" s="51">
        <v>72</v>
      </c>
      <c r="E126" s="52">
        <v>99.999999999999986</v>
      </c>
      <c r="F126" s="52">
        <v>95.454545454545439</v>
      </c>
      <c r="G126" s="52">
        <v>95.454545454545439</v>
      </c>
      <c r="H126" s="52">
        <v>100</v>
      </c>
      <c r="I126" s="52">
        <v>95.454549999999998</v>
      </c>
      <c r="J126" s="52"/>
      <c r="K126" s="57">
        <v>-4.545454545454608</v>
      </c>
      <c r="L126" s="57">
        <v>-133.81855218682705</v>
      </c>
      <c r="M126" s="57"/>
      <c r="N126" s="57" t="s">
        <v>1416</v>
      </c>
      <c r="O126" s="57" t="s">
        <v>1416</v>
      </c>
      <c r="P126" s="57"/>
      <c r="Q126" s="57">
        <v>-4.545454545454608</v>
      </c>
      <c r="R126" s="57">
        <v>197.83076726505575</v>
      </c>
    </row>
    <row r="127" spans="1:18" ht="15" customHeight="1">
      <c r="A127" s="40"/>
      <c r="B127" s="40"/>
      <c r="C127" s="41"/>
      <c r="D127" s="51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</row>
    <row r="128" spans="1:18" ht="12.75">
      <c r="A128" s="40" t="s">
        <v>884</v>
      </c>
      <c r="B128" s="40"/>
      <c r="C128" s="41"/>
      <c r="D128" s="51">
        <v>168</v>
      </c>
      <c r="E128" s="52">
        <v>98.002613808079047</v>
      </c>
      <c r="F128" s="52">
        <v>98.002613808079047</v>
      </c>
      <c r="G128" s="52">
        <v>98.002613808079047</v>
      </c>
      <c r="H128" s="52">
        <v>98.002610000000004</v>
      </c>
      <c r="I128" s="52">
        <v>98.002610000000004</v>
      </c>
      <c r="J128" s="52"/>
      <c r="K128" s="57" t="s">
        <v>1416</v>
      </c>
      <c r="L128" s="57" t="s">
        <v>1416</v>
      </c>
      <c r="M128" s="57"/>
      <c r="N128" s="57" t="s">
        <v>1416</v>
      </c>
      <c r="O128" s="57" t="s">
        <v>1416</v>
      </c>
      <c r="P128" s="57"/>
      <c r="Q128" s="57" t="s">
        <v>1416</v>
      </c>
      <c r="R128" s="57" t="s">
        <v>1416</v>
      </c>
    </row>
    <row r="129" spans="1:18" ht="15" customHeight="1">
      <c r="A129" s="40"/>
      <c r="B129" s="40"/>
      <c r="C129" s="41"/>
      <c r="D129" s="51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</row>
    <row r="130" spans="1:18" ht="12.75">
      <c r="A130" s="40"/>
      <c r="B130" s="40" t="s">
        <v>886</v>
      </c>
      <c r="C130" s="41"/>
      <c r="D130" s="51">
        <v>134</v>
      </c>
      <c r="E130" s="52">
        <v>100</v>
      </c>
      <c r="F130" s="52">
        <v>100</v>
      </c>
      <c r="G130" s="52">
        <v>100</v>
      </c>
      <c r="H130" s="52">
        <v>100</v>
      </c>
      <c r="I130" s="52">
        <v>100</v>
      </c>
      <c r="J130" s="52"/>
      <c r="K130" s="57" t="s">
        <v>1416</v>
      </c>
      <c r="L130" s="57" t="s">
        <v>1416</v>
      </c>
      <c r="M130" s="57"/>
      <c r="N130" s="57" t="s">
        <v>1416</v>
      </c>
      <c r="O130" s="57" t="s">
        <v>1416</v>
      </c>
      <c r="P130" s="57"/>
      <c r="Q130" s="57" t="s">
        <v>1416</v>
      </c>
      <c r="R130" s="57" t="s">
        <v>1416</v>
      </c>
    </row>
    <row r="131" spans="1:18" ht="12.75">
      <c r="A131" s="40"/>
      <c r="B131" s="40"/>
      <c r="C131" s="41" t="s">
        <v>886</v>
      </c>
      <c r="D131" s="51">
        <v>134</v>
      </c>
      <c r="E131" s="52">
        <v>100</v>
      </c>
      <c r="F131" s="52">
        <v>100</v>
      </c>
      <c r="G131" s="52">
        <v>100</v>
      </c>
      <c r="H131" s="52">
        <v>100</v>
      </c>
      <c r="I131" s="52">
        <v>100</v>
      </c>
      <c r="J131" s="52"/>
      <c r="K131" s="57" t="s">
        <v>1416</v>
      </c>
      <c r="L131" s="57" t="s">
        <v>1416</v>
      </c>
      <c r="M131" s="57"/>
      <c r="N131" s="57" t="s">
        <v>1416</v>
      </c>
      <c r="O131" s="57" t="s">
        <v>1416</v>
      </c>
      <c r="P131" s="57"/>
      <c r="Q131" s="57" t="s">
        <v>1416</v>
      </c>
      <c r="R131" s="57" t="s">
        <v>1416</v>
      </c>
    </row>
    <row r="132" spans="1:18" ht="15" customHeight="1">
      <c r="A132" s="40"/>
      <c r="B132" s="40"/>
      <c r="C132" s="41"/>
      <c r="D132" s="51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</row>
    <row r="133" spans="1:18" ht="12.75">
      <c r="A133" s="40"/>
      <c r="B133" s="40" t="s">
        <v>2055</v>
      </c>
      <c r="C133" s="41"/>
      <c r="D133" s="51">
        <v>34</v>
      </c>
      <c r="E133" s="52">
        <v>90.130562345802332</v>
      </c>
      <c r="F133" s="52">
        <v>90.130562345802332</v>
      </c>
      <c r="G133" s="52">
        <v>90.130562345802332</v>
      </c>
      <c r="H133" s="52">
        <v>90.130560000000003</v>
      </c>
      <c r="I133" s="52">
        <v>90.130560000000003</v>
      </c>
      <c r="J133" s="52"/>
      <c r="K133" s="57" t="s">
        <v>1416</v>
      </c>
      <c r="L133" s="57" t="s">
        <v>1416</v>
      </c>
      <c r="M133" s="57"/>
      <c r="N133" s="57" t="s">
        <v>1416</v>
      </c>
      <c r="O133" s="57" t="s">
        <v>1416</v>
      </c>
      <c r="P133" s="57"/>
      <c r="Q133" s="57" t="s">
        <v>1416</v>
      </c>
      <c r="R133" s="57" t="s">
        <v>1416</v>
      </c>
    </row>
    <row r="134" spans="1:18" ht="12.75">
      <c r="A134" s="40"/>
      <c r="B134" s="40"/>
      <c r="C134" s="41" t="s">
        <v>2055</v>
      </c>
      <c r="D134" s="51">
        <v>34</v>
      </c>
      <c r="E134" s="52">
        <v>90.130562345802332</v>
      </c>
      <c r="F134" s="52">
        <v>90.130562345802332</v>
      </c>
      <c r="G134" s="52">
        <v>90.130562345802332</v>
      </c>
      <c r="H134" s="52">
        <v>90.130560000000003</v>
      </c>
      <c r="I134" s="52">
        <v>90.130560000000003</v>
      </c>
      <c r="J134" s="52"/>
      <c r="K134" s="57" t="s">
        <v>1416</v>
      </c>
      <c r="L134" s="57" t="s">
        <v>1416</v>
      </c>
      <c r="M134" s="57"/>
      <c r="N134" s="57" t="s">
        <v>1416</v>
      </c>
      <c r="O134" s="57" t="s">
        <v>1416</v>
      </c>
      <c r="P134" s="57"/>
      <c r="Q134" s="57" t="s">
        <v>1416</v>
      </c>
      <c r="R134" s="57" t="s">
        <v>1416</v>
      </c>
    </row>
    <row r="135" spans="1:18" ht="15" customHeight="1">
      <c r="A135" s="40"/>
      <c r="B135" s="40"/>
      <c r="C135" s="41"/>
      <c r="D135" s="51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</row>
    <row r="136" spans="1:18" ht="12.75">
      <c r="A136" s="40" t="s">
        <v>897</v>
      </c>
      <c r="B136" s="40"/>
      <c r="C136" s="41"/>
      <c r="D136" s="51">
        <v>595</v>
      </c>
      <c r="E136" s="52">
        <v>100</v>
      </c>
      <c r="F136" s="52">
        <v>100</v>
      </c>
      <c r="G136" s="52">
        <v>100</v>
      </c>
      <c r="H136" s="52">
        <v>100</v>
      </c>
      <c r="I136" s="52">
        <v>100</v>
      </c>
      <c r="J136" s="52"/>
      <c r="K136" s="57" t="s">
        <v>1416</v>
      </c>
      <c r="L136" s="57" t="s">
        <v>1416</v>
      </c>
      <c r="M136" s="57"/>
      <c r="N136" s="57" t="s">
        <v>1416</v>
      </c>
      <c r="O136" s="57" t="s">
        <v>1416</v>
      </c>
      <c r="P136" s="57"/>
      <c r="Q136" s="57" t="s">
        <v>1416</v>
      </c>
      <c r="R136" s="57" t="s">
        <v>1416</v>
      </c>
    </row>
    <row r="137" spans="1:18" ht="15" customHeight="1">
      <c r="A137" s="40"/>
      <c r="B137" s="40"/>
      <c r="C137" s="41"/>
      <c r="D137" s="51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</row>
    <row r="138" spans="1:18" ht="12.75">
      <c r="A138" s="40"/>
      <c r="B138" s="40" t="s">
        <v>899</v>
      </c>
      <c r="C138" s="41"/>
      <c r="D138" s="51">
        <v>575</v>
      </c>
      <c r="E138" s="52">
        <v>100</v>
      </c>
      <c r="F138" s="52">
        <v>100</v>
      </c>
      <c r="G138" s="52">
        <v>100</v>
      </c>
      <c r="H138" s="52">
        <v>100</v>
      </c>
      <c r="I138" s="52">
        <v>100</v>
      </c>
      <c r="J138" s="52"/>
      <c r="K138" s="57" t="s">
        <v>1416</v>
      </c>
      <c r="L138" s="57" t="s">
        <v>1416</v>
      </c>
      <c r="M138" s="57"/>
      <c r="N138" s="57" t="s">
        <v>1416</v>
      </c>
      <c r="O138" s="57" t="s">
        <v>1416</v>
      </c>
      <c r="P138" s="57"/>
      <c r="Q138" s="57" t="s">
        <v>1416</v>
      </c>
      <c r="R138" s="57" t="s">
        <v>1416</v>
      </c>
    </row>
    <row r="139" spans="1:18" ht="12.75">
      <c r="A139" s="40"/>
      <c r="B139" s="40"/>
      <c r="C139" s="41" t="s">
        <v>899</v>
      </c>
      <c r="D139" s="51">
        <v>575</v>
      </c>
      <c r="E139" s="52">
        <v>100</v>
      </c>
      <c r="F139" s="52">
        <v>100</v>
      </c>
      <c r="G139" s="52">
        <v>100</v>
      </c>
      <c r="H139" s="52">
        <v>100</v>
      </c>
      <c r="I139" s="52">
        <v>100</v>
      </c>
      <c r="J139" s="52"/>
      <c r="K139" s="57" t="s">
        <v>1416</v>
      </c>
      <c r="L139" s="57" t="s">
        <v>1416</v>
      </c>
      <c r="M139" s="57"/>
      <c r="N139" s="57" t="s">
        <v>1416</v>
      </c>
      <c r="O139" s="57" t="s">
        <v>1416</v>
      </c>
      <c r="P139" s="57"/>
      <c r="Q139" s="57" t="s">
        <v>1416</v>
      </c>
      <c r="R139" s="57" t="s">
        <v>1416</v>
      </c>
    </row>
    <row r="140" spans="1:18" ht="15" customHeight="1">
      <c r="A140" s="40"/>
      <c r="B140" s="40"/>
      <c r="C140" s="41"/>
      <c r="D140" s="51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</row>
    <row r="141" spans="1:18" ht="12.75">
      <c r="A141" s="40"/>
      <c r="B141" s="40" t="s">
        <v>907</v>
      </c>
      <c r="C141" s="41"/>
      <c r="D141" s="51">
        <v>20</v>
      </c>
      <c r="E141" s="52">
        <v>100</v>
      </c>
      <c r="F141" s="52">
        <v>100</v>
      </c>
      <c r="G141" s="52">
        <v>100</v>
      </c>
      <c r="H141" s="52">
        <v>100</v>
      </c>
      <c r="I141" s="52">
        <v>100</v>
      </c>
      <c r="J141" s="52"/>
      <c r="K141" s="57" t="s">
        <v>1416</v>
      </c>
      <c r="L141" s="57" t="s">
        <v>1416</v>
      </c>
      <c r="M141" s="57"/>
      <c r="N141" s="57" t="s">
        <v>1416</v>
      </c>
      <c r="O141" s="57" t="s">
        <v>1416</v>
      </c>
      <c r="P141" s="57"/>
      <c r="Q141" s="57" t="s">
        <v>1416</v>
      </c>
      <c r="R141" s="57" t="s">
        <v>1416</v>
      </c>
    </row>
    <row r="142" spans="1:18" ht="12.75">
      <c r="A142" s="40"/>
      <c r="B142" s="40"/>
      <c r="C142" s="41" t="s">
        <v>907</v>
      </c>
      <c r="D142" s="51">
        <v>20</v>
      </c>
      <c r="E142" s="52">
        <v>100</v>
      </c>
      <c r="F142" s="52">
        <v>100</v>
      </c>
      <c r="G142" s="52">
        <v>100</v>
      </c>
      <c r="H142" s="52">
        <v>100</v>
      </c>
      <c r="I142" s="52">
        <v>100</v>
      </c>
      <c r="J142" s="52"/>
      <c r="K142" s="57" t="s">
        <v>1416</v>
      </c>
      <c r="L142" s="57" t="s">
        <v>1416</v>
      </c>
      <c r="M142" s="57"/>
      <c r="N142" s="57" t="s">
        <v>1416</v>
      </c>
      <c r="O142" s="57" t="s">
        <v>1416</v>
      </c>
      <c r="P142" s="57"/>
      <c r="Q142" s="57" t="s">
        <v>1416</v>
      </c>
      <c r="R142" s="57" t="s">
        <v>1416</v>
      </c>
    </row>
    <row r="143" spans="1:18" ht="15" customHeight="1">
      <c r="A143" s="40"/>
      <c r="B143" s="40"/>
      <c r="C143" s="41"/>
      <c r="D143" s="51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</row>
    <row r="144" spans="1:18" ht="15" customHeight="1">
      <c r="A144" s="44" t="s">
        <v>914</v>
      </c>
      <c r="B144" s="44"/>
      <c r="C144" s="44"/>
      <c r="D144" s="45">
        <v>702</v>
      </c>
      <c r="E144" s="46">
        <v>100.91385139008318</v>
      </c>
      <c r="F144" s="46">
        <v>101.43290098659647</v>
      </c>
      <c r="G144" s="46">
        <v>101.23464806420026</v>
      </c>
      <c r="H144" s="46">
        <v>100.59130999999999</v>
      </c>
      <c r="I144" s="46">
        <v>100.87423</v>
      </c>
      <c r="J144" s="46"/>
      <c r="K144" s="46">
        <v>0.31789161715467529</v>
      </c>
      <c r="L144" s="46">
        <v>92.081732192492524</v>
      </c>
      <c r="M144" s="46"/>
      <c r="N144" s="46">
        <v>-0.19545228468048625</v>
      </c>
      <c r="O144" s="46">
        <v>8.5202545911696337</v>
      </c>
      <c r="P144" s="46"/>
      <c r="Q144" s="46">
        <v>0.2812555049205745</v>
      </c>
      <c r="R144" s="46">
        <v>-120.05565297945233</v>
      </c>
    </row>
    <row r="145" spans="1:18" ht="9" customHeight="1">
      <c r="A145" s="40"/>
      <c r="B145" s="40"/>
      <c r="C145" s="41"/>
      <c r="D145" s="51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</row>
    <row r="146" spans="1:18" ht="15" customHeight="1">
      <c r="A146" s="40" t="s">
        <v>2056</v>
      </c>
      <c r="B146" s="40"/>
      <c r="C146" s="41"/>
      <c r="D146" s="51">
        <v>45</v>
      </c>
      <c r="E146" s="52">
        <v>84.346128001765351</v>
      </c>
      <c r="F146" s="52">
        <v>82.623199569357666</v>
      </c>
      <c r="G146" s="52">
        <v>82.569419862806683</v>
      </c>
      <c r="H146" s="52">
        <v>83.916790000000006</v>
      </c>
      <c r="I146" s="52">
        <v>82.535899999999998</v>
      </c>
      <c r="J146" s="52"/>
      <c r="K146" s="52">
        <v>-2.1064489633970007</v>
      </c>
      <c r="L146" s="52">
        <v>-32.691520236925221</v>
      </c>
      <c r="M146" s="52"/>
      <c r="N146" s="52">
        <v>-6.5090321884531122E-2</v>
      </c>
      <c r="O146" s="52">
        <v>0.1481585789748458</v>
      </c>
      <c r="P146" s="52"/>
      <c r="Q146" s="52">
        <v>-1.6455472642097346</v>
      </c>
      <c r="R146" s="52">
        <v>37.562611781802779</v>
      </c>
    </row>
    <row r="147" spans="1:18" ht="15" customHeight="1">
      <c r="A147" s="40"/>
      <c r="B147" s="40"/>
      <c r="C147" s="41"/>
      <c r="D147" s="51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</row>
    <row r="148" spans="1:18" ht="15" customHeight="1">
      <c r="A148" s="40"/>
      <c r="B148" s="40" t="s">
        <v>2057</v>
      </c>
      <c r="C148" s="41"/>
      <c r="D148" s="51">
        <v>43</v>
      </c>
      <c r="E148" s="52">
        <v>82.45310943626032</v>
      </c>
      <c r="F148" s="52">
        <v>80.77796918975092</v>
      </c>
      <c r="G148" s="52">
        <v>80.768653851543789</v>
      </c>
      <c r="H148" s="52">
        <v>82.190520000000006</v>
      </c>
      <c r="I148" s="52">
        <v>80.997550000000004</v>
      </c>
      <c r="J148" s="52"/>
      <c r="K148" s="52">
        <v>-2.0429254836273447</v>
      </c>
      <c r="L148" s="52">
        <v>-29.616554383473183</v>
      </c>
      <c r="M148" s="52"/>
      <c r="N148" s="53">
        <v>-1.1532028225691437E-2</v>
      </c>
      <c r="O148" s="53">
        <v>2.45223984525345E-2</v>
      </c>
      <c r="P148" s="52"/>
      <c r="Q148" s="52">
        <v>-1.4514656796436154</v>
      </c>
      <c r="R148" s="52">
        <v>31.008516098701293</v>
      </c>
    </row>
    <row r="149" spans="1:18" ht="12.75">
      <c r="A149" s="40"/>
      <c r="B149" s="40"/>
      <c r="C149" s="41" t="s">
        <v>920</v>
      </c>
      <c r="D149" s="51">
        <v>22</v>
      </c>
      <c r="E149" s="52">
        <v>65.225370586283901</v>
      </c>
      <c r="F149" s="52">
        <v>63.778635679781807</v>
      </c>
      <c r="G149" s="52">
        <v>63.778635679781807</v>
      </c>
      <c r="H149" s="52">
        <v>64.303420000000003</v>
      </c>
      <c r="I149" s="52">
        <v>64.605339999999998</v>
      </c>
      <c r="J149" s="52"/>
      <c r="K149" s="52">
        <v>-2.218055479789538</v>
      </c>
      <c r="L149" s="52">
        <v>-13.014220244964807</v>
      </c>
      <c r="M149" s="52"/>
      <c r="N149" s="52" t="s">
        <v>1416</v>
      </c>
      <c r="O149" s="52" t="s">
        <v>1416</v>
      </c>
      <c r="P149" s="52"/>
      <c r="Q149" s="52">
        <v>0.46953116382084659</v>
      </c>
      <c r="R149" s="52">
        <v>-4.0151814197020261</v>
      </c>
    </row>
    <row r="150" spans="1:18" ht="15" customHeight="1">
      <c r="A150" s="40"/>
      <c r="B150" s="40"/>
      <c r="C150" s="41" t="s">
        <v>928</v>
      </c>
      <c r="D150" s="51">
        <v>12</v>
      </c>
      <c r="E150" s="52">
        <v>98.243839014269255</v>
      </c>
      <c r="F150" s="52">
        <v>94.962595318875216</v>
      </c>
      <c r="G150" s="52">
        <v>93.856514731138347</v>
      </c>
      <c r="H150" s="52">
        <v>98.953940000000003</v>
      </c>
      <c r="I150" s="52">
        <v>94.853269999999995</v>
      </c>
      <c r="J150" s="52"/>
      <c r="K150" s="52">
        <v>-4.4657500431083186</v>
      </c>
      <c r="L150" s="52">
        <v>-21.527197396565334</v>
      </c>
      <c r="M150" s="52"/>
      <c r="N150" s="52">
        <v>-1.1647539581482458</v>
      </c>
      <c r="O150" s="52">
        <v>0.81257578924800211</v>
      </c>
      <c r="P150" s="52"/>
      <c r="Q150" s="52">
        <v>-4.1440176810196956</v>
      </c>
      <c r="R150" s="52">
        <v>29.745410350117353</v>
      </c>
    </row>
    <row r="151" spans="1:18" ht="15" customHeight="1">
      <c r="A151" s="40"/>
      <c r="B151" s="40"/>
      <c r="C151" s="41" t="s">
        <v>940</v>
      </c>
      <c r="D151" s="51">
        <v>6</v>
      </c>
      <c r="E151" s="52">
        <v>106.52199403647687</v>
      </c>
      <c r="F151" s="52">
        <v>107.88600350881758</v>
      </c>
      <c r="G151" s="52">
        <v>110.03140476047348</v>
      </c>
      <c r="H151" s="52">
        <v>106.67759</v>
      </c>
      <c r="I151" s="52">
        <v>106.82765000000001</v>
      </c>
      <c r="J151" s="52"/>
      <c r="K151" s="52">
        <v>3.2945409591133235</v>
      </c>
      <c r="L151" s="52">
        <v>8.6097781387578252</v>
      </c>
      <c r="M151" s="52"/>
      <c r="N151" s="57">
        <v>1.9885816342058105</v>
      </c>
      <c r="O151" s="57">
        <v>-0.78805339079501169</v>
      </c>
      <c r="P151" s="57"/>
      <c r="Q151" s="52">
        <v>0.14067022743229352</v>
      </c>
      <c r="R151" s="52">
        <v>-0.54426531616810458</v>
      </c>
    </row>
    <row r="152" spans="1:18" ht="12.75">
      <c r="A152" s="40"/>
      <c r="B152" s="40"/>
      <c r="C152" s="41" t="s">
        <v>952</v>
      </c>
      <c r="D152" s="51">
        <v>3</v>
      </c>
      <c r="E152" s="52">
        <v>97.48917349028541</v>
      </c>
      <c r="F152" s="52">
        <v>94.485175108227452</v>
      </c>
      <c r="G152" s="52">
        <v>94.485175108227452</v>
      </c>
      <c r="H152" s="52">
        <v>97.334810000000004</v>
      </c>
      <c r="I152" s="52">
        <v>94.124039999999994</v>
      </c>
      <c r="J152" s="52"/>
      <c r="K152" s="52">
        <v>-3.0813661399614167</v>
      </c>
      <c r="L152" s="52">
        <v>-3.6849148807034133</v>
      </c>
      <c r="M152" s="52"/>
      <c r="N152" s="57" t="s">
        <v>1416</v>
      </c>
      <c r="O152" s="57" t="s">
        <v>1416</v>
      </c>
      <c r="P152" s="57"/>
      <c r="Q152" s="52">
        <v>-3.2986783615682858</v>
      </c>
      <c r="R152" s="52">
        <v>5.8225524844584751</v>
      </c>
    </row>
    <row r="153" spans="1:18" ht="15" customHeight="1">
      <c r="A153" s="40"/>
      <c r="B153" s="40"/>
      <c r="C153" s="41"/>
      <c r="D153" s="51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</row>
    <row r="154" spans="1:18" ht="12.75">
      <c r="A154" s="40"/>
      <c r="B154" s="40" t="s">
        <v>958</v>
      </c>
      <c r="C154" s="41"/>
      <c r="D154" s="51">
        <v>2</v>
      </c>
      <c r="E154" s="52">
        <v>125.04602716012343</v>
      </c>
      <c r="F154" s="52">
        <v>122.29565273090262</v>
      </c>
      <c r="G154" s="52">
        <v>121.28588910495895</v>
      </c>
      <c r="H154" s="52">
        <v>121.03167000000001</v>
      </c>
      <c r="I154" s="52">
        <v>115.61042</v>
      </c>
      <c r="J154" s="52"/>
      <c r="K154" s="57">
        <v>-3.0070032135839919</v>
      </c>
      <c r="L154" s="57">
        <v>-3.0749658534505322</v>
      </c>
      <c r="M154" s="57"/>
      <c r="N154" s="57">
        <v>-0.82567417843205648</v>
      </c>
      <c r="O154" s="57">
        <v>0.12363618052221993</v>
      </c>
      <c r="P154" s="57"/>
      <c r="Q154" s="57">
        <v>-4.4791927633428656</v>
      </c>
      <c r="R154" s="57">
        <v>6.5540956830998534</v>
      </c>
    </row>
    <row r="155" spans="1:18" ht="12.75">
      <c r="A155" s="40"/>
      <c r="B155" s="40"/>
      <c r="C155" s="41" t="s">
        <v>958</v>
      </c>
      <c r="D155" s="51">
        <v>2</v>
      </c>
      <c r="E155" s="52">
        <v>125.04602716012343</v>
      </c>
      <c r="F155" s="52">
        <v>122.29565273090262</v>
      </c>
      <c r="G155" s="52">
        <v>121.28588910495895</v>
      </c>
      <c r="H155" s="52">
        <v>121.03167000000001</v>
      </c>
      <c r="I155" s="52">
        <v>115.61042</v>
      </c>
      <c r="J155" s="52"/>
      <c r="K155" s="57">
        <v>-3.0070032135839919</v>
      </c>
      <c r="L155" s="57">
        <v>-3.0749658534505322</v>
      </c>
      <c r="M155" s="57"/>
      <c r="N155" s="57">
        <v>-0.82567417843205648</v>
      </c>
      <c r="O155" s="57">
        <v>0.12363618052221993</v>
      </c>
      <c r="P155" s="57"/>
      <c r="Q155" s="57">
        <v>-4.4791927633428656</v>
      </c>
      <c r="R155" s="57">
        <v>6.5540956830998534</v>
      </c>
    </row>
    <row r="156" spans="1:18" ht="15" customHeight="1">
      <c r="A156" s="40"/>
      <c r="B156" s="40"/>
      <c r="C156" s="41"/>
      <c r="D156" s="51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</row>
    <row r="157" spans="1:18" ht="15" customHeight="1">
      <c r="A157" s="40" t="s">
        <v>964</v>
      </c>
      <c r="B157" s="40"/>
      <c r="C157" s="41"/>
      <c r="D157" s="51">
        <v>47</v>
      </c>
      <c r="E157" s="52">
        <v>135.42788156675186</v>
      </c>
      <c r="F157" s="52">
        <v>146.91231723868924</v>
      </c>
      <c r="G157" s="52">
        <v>144.49355966601303</v>
      </c>
      <c r="H157" s="52">
        <v>131.88325</v>
      </c>
      <c r="I157" s="52">
        <v>141.68295000000001</v>
      </c>
      <c r="J157" s="52"/>
      <c r="K157" s="52">
        <v>6.6941002062359978</v>
      </c>
      <c r="L157" s="52">
        <v>174.22266931129221</v>
      </c>
      <c r="M157" s="52"/>
      <c r="N157" s="57">
        <v>-1.6463953589039404</v>
      </c>
      <c r="O157" s="57">
        <v>6.9596285655063594</v>
      </c>
      <c r="P157" s="57"/>
      <c r="Q157" s="52">
        <v>7.4305890787907058</v>
      </c>
      <c r="R157" s="52">
        <v>-278.41636794653436</v>
      </c>
    </row>
    <row r="158" spans="1:18" ht="15" customHeight="1">
      <c r="A158" s="40"/>
      <c r="B158" s="40"/>
      <c r="C158" s="41"/>
      <c r="D158" s="51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</row>
    <row r="159" spans="1:18" ht="15" customHeight="1">
      <c r="A159" s="40"/>
      <c r="B159" s="40" t="s">
        <v>964</v>
      </c>
      <c r="C159" s="41"/>
      <c r="D159" s="51">
        <v>47</v>
      </c>
      <c r="E159" s="52">
        <v>135.42788156675186</v>
      </c>
      <c r="F159" s="52">
        <v>146.91231723868924</v>
      </c>
      <c r="G159" s="52">
        <v>144.49355966601303</v>
      </c>
      <c r="H159" s="52">
        <v>131.88325</v>
      </c>
      <c r="I159" s="52">
        <v>141.68295000000001</v>
      </c>
      <c r="J159" s="52"/>
      <c r="K159" s="52">
        <v>6.6941002062359978</v>
      </c>
      <c r="L159" s="52">
        <v>174.22266931129221</v>
      </c>
      <c r="M159" s="52"/>
      <c r="N159" s="57">
        <v>-1.6463953589039404</v>
      </c>
      <c r="O159" s="57">
        <v>6.9596285655063594</v>
      </c>
      <c r="P159" s="57"/>
      <c r="Q159" s="52">
        <v>7.4305890787907058</v>
      </c>
      <c r="R159" s="52">
        <v>-278.41636794653436</v>
      </c>
    </row>
    <row r="160" spans="1:18" ht="15" customHeight="1">
      <c r="A160" s="40"/>
      <c r="B160" s="40"/>
      <c r="C160" s="41" t="s">
        <v>967</v>
      </c>
      <c r="D160" s="51">
        <v>11</v>
      </c>
      <c r="E160" s="52">
        <v>100.87617417805058</v>
      </c>
      <c r="F160" s="52">
        <v>101.42160006156858</v>
      </c>
      <c r="G160" s="52">
        <v>97.859732851584113</v>
      </c>
      <c r="H160" s="52">
        <v>100.29980999999999</v>
      </c>
      <c r="I160" s="52">
        <v>99.253489999999999</v>
      </c>
      <c r="J160" s="52"/>
      <c r="K160" s="52">
        <v>-2.9902416016915456</v>
      </c>
      <c r="L160" s="52">
        <v>-13.56732031632813</v>
      </c>
      <c r="M160" s="52"/>
      <c r="N160" s="57">
        <v>-3.5119414481950884</v>
      </c>
      <c r="O160" s="57">
        <v>2.3986466270954696</v>
      </c>
      <c r="P160" s="57"/>
      <c r="Q160" s="52">
        <v>-1.0431934310230928</v>
      </c>
      <c r="R160" s="52">
        <v>6.957314742407311</v>
      </c>
    </row>
    <row r="161" spans="1:18" ht="15" customHeight="1">
      <c r="A161" s="40"/>
      <c r="B161" s="40"/>
      <c r="C161" s="41" t="s">
        <v>974</v>
      </c>
      <c r="D161" s="51">
        <v>36</v>
      </c>
      <c r="E161" s="52">
        <v>145.98534771329949</v>
      </c>
      <c r="F161" s="52">
        <v>160.81225859836499</v>
      </c>
      <c r="G161" s="52">
        <v>158.74278452597741</v>
      </c>
      <c r="H161" s="52">
        <v>141.53375</v>
      </c>
      <c r="I161" s="52">
        <v>154.64751000000001</v>
      </c>
      <c r="J161" s="52"/>
      <c r="K161" s="52">
        <v>8.7388474340125875</v>
      </c>
      <c r="L161" s="52">
        <v>187.78998962762222</v>
      </c>
      <c r="M161" s="52"/>
      <c r="N161" s="57">
        <v>-1.2868882574161189</v>
      </c>
      <c r="O161" s="57">
        <v>4.5609819384126871</v>
      </c>
      <c r="P161" s="57"/>
      <c r="Q161" s="52">
        <v>9.2654687873676487</v>
      </c>
      <c r="R161" s="52">
        <v>-285.37368268896671</v>
      </c>
    </row>
    <row r="162" spans="1:18" ht="15" customHeight="1">
      <c r="A162" s="40"/>
      <c r="B162" s="40"/>
      <c r="C162" s="41"/>
      <c r="D162" s="51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</row>
    <row r="163" spans="1:18" ht="15" customHeight="1">
      <c r="A163" s="40" t="s">
        <v>986</v>
      </c>
      <c r="B163" s="40"/>
      <c r="C163" s="41"/>
      <c r="D163" s="51">
        <v>74</v>
      </c>
      <c r="E163" s="52">
        <v>89.338904536772105</v>
      </c>
      <c r="F163" s="52">
        <v>87.231859232104696</v>
      </c>
      <c r="G163" s="52">
        <v>87.240708447821774</v>
      </c>
      <c r="H163" s="52">
        <v>90.300079999999994</v>
      </c>
      <c r="I163" s="52">
        <v>86.802220000000005</v>
      </c>
      <c r="J163" s="52"/>
      <c r="K163" s="52">
        <v>-2.3485804978576663</v>
      </c>
      <c r="L163" s="52">
        <v>-63.486926705970717</v>
      </c>
      <c r="M163" s="52"/>
      <c r="N163" s="53">
        <v>1.0144476794371471E-2</v>
      </c>
      <c r="O163" s="53">
        <v>-4.0089659143467633E-2</v>
      </c>
      <c r="P163" s="52"/>
      <c r="Q163" s="52">
        <v>-3.8735948150238286</v>
      </c>
      <c r="R163" s="52">
        <v>156.46531381632965</v>
      </c>
    </row>
    <row r="164" spans="1:18" ht="15" customHeight="1">
      <c r="A164" s="40"/>
      <c r="B164" s="40"/>
      <c r="C164" s="41"/>
      <c r="D164" s="51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</row>
    <row r="165" spans="1:18" ht="15" customHeight="1">
      <c r="A165" s="40"/>
      <c r="B165" s="40" t="s">
        <v>2058</v>
      </c>
      <c r="C165" s="41"/>
      <c r="D165" s="51">
        <v>71</v>
      </c>
      <c r="E165" s="52">
        <v>89.040433041481052</v>
      </c>
      <c r="F165" s="52">
        <v>86.84898955496115</v>
      </c>
      <c r="G165" s="52">
        <v>86.873841363352454</v>
      </c>
      <c r="H165" s="52">
        <v>90.035420000000002</v>
      </c>
      <c r="I165" s="52">
        <v>86.449370000000002</v>
      </c>
      <c r="J165" s="52"/>
      <c r="K165" s="52">
        <v>-2.4332672294161584</v>
      </c>
      <c r="L165" s="52">
        <v>-62.898737824543858</v>
      </c>
      <c r="M165" s="52"/>
      <c r="N165" s="53">
        <v>2.8614965492002042E-2</v>
      </c>
      <c r="O165" s="52">
        <v>-0.10802199834866646</v>
      </c>
      <c r="P165" s="52"/>
      <c r="Q165" s="52">
        <v>-3.9829274956285521</v>
      </c>
      <c r="R165" s="52">
        <v>153.90692521136421</v>
      </c>
    </row>
    <row r="166" spans="1:18" ht="15" customHeight="1">
      <c r="A166" s="40"/>
      <c r="B166" s="40"/>
      <c r="C166" s="41" t="s">
        <v>990</v>
      </c>
      <c r="D166" s="51">
        <v>71</v>
      </c>
      <c r="E166" s="52">
        <v>89.040433041481052</v>
      </c>
      <c r="F166" s="52">
        <v>86.84898955496115</v>
      </c>
      <c r="G166" s="52">
        <v>86.873841363352454</v>
      </c>
      <c r="H166" s="52">
        <v>90.035420000000002</v>
      </c>
      <c r="I166" s="52">
        <v>86.449370000000002</v>
      </c>
      <c r="J166" s="52"/>
      <c r="K166" s="52">
        <v>-2.4332672294161584</v>
      </c>
      <c r="L166" s="52">
        <v>-62.898737824543858</v>
      </c>
      <c r="M166" s="52"/>
      <c r="N166" s="53">
        <v>2.8614965492002042E-2</v>
      </c>
      <c r="O166" s="52">
        <v>-0.10802199834866646</v>
      </c>
      <c r="P166" s="52"/>
      <c r="Q166" s="52">
        <v>-3.9829274956285521</v>
      </c>
      <c r="R166" s="52">
        <v>153.90692521136421</v>
      </c>
    </row>
    <row r="167" spans="1:18" ht="15" customHeight="1">
      <c r="A167" s="40"/>
      <c r="B167" s="40"/>
      <c r="C167" s="41"/>
      <c r="D167" s="51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</row>
    <row r="168" spans="1:18" ht="15" customHeight="1">
      <c r="A168" s="40"/>
      <c r="B168" s="40" t="s">
        <v>1015</v>
      </c>
      <c r="C168" s="41"/>
      <c r="D168" s="51">
        <v>3</v>
      </c>
      <c r="E168" s="52">
        <v>96.402729925327264</v>
      </c>
      <c r="F168" s="52">
        <v>96.293108257835272</v>
      </c>
      <c r="G168" s="52">
        <v>95.923229446928758</v>
      </c>
      <c r="H168" s="52">
        <v>96.563760000000002</v>
      </c>
      <c r="I168" s="52">
        <v>95.152979999999999</v>
      </c>
      <c r="J168" s="52"/>
      <c r="K168" s="52">
        <v>-0.49739304972993281</v>
      </c>
      <c r="L168" s="52">
        <v>-0.58818888142828318</v>
      </c>
      <c r="M168" s="52"/>
      <c r="N168" s="52">
        <v>-0.38411763582925085</v>
      </c>
      <c r="O168" s="52">
        <v>6.7932339205367592E-2</v>
      </c>
      <c r="P168" s="52"/>
      <c r="Q168" s="52">
        <v>-1.4609893747803748</v>
      </c>
      <c r="R168" s="52">
        <v>2.5583886049635307</v>
      </c>
    </row>
    <row r="169" spans="1:18" ht="15" customHeight="1">
      <c r="A169" s="42"/>
      <c r="B169" s="42"/>
      <c r="C169" s="43" t="s">
        <v>1015</v>
      </c>
      <c r="D169" s="58">
        <v>3</v>
      </c>
      <c r="E169" s="59">
        <v>96.402729925327264</v>
      </c>
      <c r="F169" s="59">
        <v>96.293108257835272</v>
      </c>
      <c r="G169" s="59">
        <v>95.923229446928758</v>
      </c>
      <c r="H169" s="59">
        <v>96.563760000000002</v>
      </c>
      <c r="I169" s="59">
        <v>95.152979999999999</v>
      </c>
      <c r="J169" s="59"/>
      <c r="K169" s="59">
        <v>-0.49739304972993281</v>
      </c>
      <c r="L169" s="59">
        <v>-0.58818888142828318</v>
      </c>
      <c r="M169" s="59"/>
      <c r="N169" s="59">
        <v>-0.38411763582925085</v>
      </c>
      <c r="O169" s="59">
        <v>6.7932339205367592E-2</v>
      </c>
      <c r="P169" s="59"/>
      <c r="Q169" s="59">
        <v>-1.4609893747803748</v>
      </c>
      <c r="R169" s="59">
        <v>2.5583886049635307</v>
      </c>
    </row>
    <row r="170" spans="1:18" ht="15" customHeight="1">
      <c r="A170" s="40"/>
      <c r="B170" s="40"/>
      <c r="C170" s="41"/>
      <c r="D170" s="51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</row>
    <row r="171" spans="1:18" ht="15" customHeight="1">
      <c r="A171" s="40" t="s">
        <v>1024</v>
      </c>
      <c r="B171" s="40"/>
      <c r="C171" s="41"/>
      <c r="D171" s="51">
        <v>55</v>
      </c>
      <c r="E171" s="52">
        <v>99.697768792010862</v>
      </c>
      <c r="F171" s="52">
        <v>98.405036905913988</v>
      </c>
      <c r="G171" s="52">
        <v>97.175097969478415</v>
      </c>
      <c r="H171" s="52">
        <v>99.587630000000004</v>
      </c>
      <c r="I171" s="52">
        <v>97.904420000000002</v>
      </c>
      <c r="J171" s="52"/>
      <c r="K171" s="52">
        <v>-2.5303182338967778</v>
      </c>
      <c r="L171" s="52">
        <v>-56.732220848534652</v>
      </c>
      <c r="M171" s="52"/>
      <c r="N171" s="52">
        <v>-1.2498739648983181</v>
      </c>
      <c r="O171" s="52">
        <v>4.1413515825975384</v>
      </c>
      <c r="P171" s="52"/>
      <c r="Q171" s="52">
        <v>-1.6901826376567564</v>
      </c>
      <c r="R171" s="52">
        <v>55.961037621614096</v>
      </c>
    </row>
    <row r="172" spans="1:18" ht="15" customHeight="1">
      <c r="A172" s="40"/>
      <c r="B172" s="40"/>
      <c r="C172" s="41"/>
      <c r="D172" s="51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</row>
    <row r="173" spans="1:18" ht="15" customHeight="1">
      <c r="A173" s="40"/>
      <c r="B173" s="40" t="s">
        <v>1024</v>
      </c>
      <c r="C173" s="41"/>
      <c r="D173" s="51">
        <v>55</v>
      </c>
      <c r="E173" s="52">
        <v>99.697768792010862</v>
      </c>
      <c r="F173" s="52">
        <v>98.405036905913988</v>
      </c>
      <c r="G173" s="52">
        <v>97.175097969478415</v>
      </c>
      <c r="H173" s="52">
        <v>99.587630000000004</v>
      </c>
      <c r="I173" s="52">
        <v>97.904420000000002</v>
      </c>
      <c r="J173" s="52"/>
      <c r="K173" s="52">
        <v>-2.5303182338967778</v>
      </c>
      <c r="L173" s="52">
        <v>-56.732220848534652</v>
      </c>
      <c r="M173" s="52"/>
      <c r="N173" s="52">
        <v>-1.2498739648983181</v>
      </c>
      <c r="O173" s="52">
        <v>4.1413515825975384</v>
      </c>
      <c r="P173" s="52"/>
      <c r="Q173" s="52">
        <v>-1.6901826376567564</v>
      </c>
      <c r="R173" s="52">
        <v>55.961037621614096</v>
      </c>
    </row>
    <row r="174" spans="1:18" ht="15" customHeight="1">
      <c r="A174" s="40"/>
      <c r="B174" s="40"/>
      <c r="C174" s="41" t="s">
        <v>1027</v>
      </c>
      <c r="D174" s="51">
        <v>24</v>
      </c>
      <c r="E174" s="52">
        <v>94.990723204605345</v>
      </c>
      <c r="F174" s="52">
        <v>94.990723204605345</v>
      </c>
      <c r="G174" s="52">
        <v>94.990723204605345</v>
      </c>
      <c r="H174" s="52">
        <v>94.820089999999993</v>
      </c>
      <c r="I174" s="52">
        <v>94.990719999999996</v>
      </c>
      <c r="J174" s="52"/>
      <c r="K174" s="52" t="s">
        <v>1416</v>
      </c>
      <c r="L174" s="52" t="s">
        <v>1416</v>
      </c>
      <c r="M174" s="52"/>
      <c r="N174" s="52" t="s">
        <v>1416</v>
      </c>
      <c r="O174" s="52" t="s">
        <v>1416</v>
      </c>
      <c r="P174" s="52"/>
      <c r="Q174" s="52">
        <v>0.17995296947901362</v>
      </c>
      <c r="R174" s="52">
        <v>-2.475452798365783</v>
      </c>
    </row>
    <row r="175" spans="1:18" ht="15" customHeight="1">
      <c r="A175" s="40"/>
      <c r="B175" s="40"/>
      <c r="C175" s="41" t="s">
        <v>1039</v>
      </c>
      <c r="D175" s="51">
        <v>31</v>
      </c>
      <c r="E175" s="52">
        <v>103.34193311774418</v>
      </c>
      <c r="F175" s="52">
        <v>101.0483765456368</v>
      </c>
      <c r="G175" s="52">
        <v>98.866226819702717</v>
      </c>
      <c r="H175" s="52">
        <v>103.27863000000001</v>
      </c>
      <c r="I175" s="52">
        <v>100.16019</v>
      </c>
      <c r="J175" s="52"/>
      <c r="K175" s="52">
        <v>-4.3309682362355773</v>
      </c>
      <c r="L175" s="52">
        <v>-56.732220848531632</v>
      </c>
      <c r="M175" s="52"/>
      <c r="N175" s="57">
        <v>-2.1595099303240772</v>
      </c>
      <c r="O175" s="57">
        <v>4.1413515825978475</v>
      </c>
      <c r="P175" s="57"/>
      <c r="Q175" s="52">
        <v>-3.0194505848945119</v>
      </c>
      <c r="R175" s="52">
        <v>58.436490419973588</v>
      </c>
    </row>
    <row r="176" spans="1:18" ht="15" customHeight="1">
      <c r="A176" s="40"/>
      <c r="B176" s="40"/>
      <c r="C176" s="41"/>
      <c r="D176" s="51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</row>
    <row r="177" spans="1:18" ht="15" customHeight="1">
      <c r="A177" s="40" t="s">
        <v>2059</v>
      </c>
      <c r="B177" s="40"/>
      <c r="C177" s="41"/>
      <c r="D177" s="51">
        <v>10</v>
      </c>
      <c r="E177" s="52">
        <v>111.29969716656788</v>
      </c>
      <c r="F177" s="52">
        <v>111.1627970866804</v>
      </c>
      <c r="G177" s="52">
        <v>109.84482798512435</v>
      </c>
      <c r="H177" s="52">
        <v>110.91032</v>
      </c>
      <c r="I177" s="52">
        <v>111.17198</v>
      </c>
      <c r="J177" s="52"/>
      <c r="K177" s="52">
        <v>-1.3071636477740678</v>
      </c>
      <c r="L177" s="52">
        <v>-5.9488148952853903</v>
      </c>
      <c r="M177" s="52"/>
      <c r="N177" s="52">
        <v>-1.1856206717507312</v>
      </c>
      <c r="O177" s="52">
        <v>0.80686539689102543</v>
      </c>
      <c r="P177" s="52"/>
      <c r="Q177" s="52">
        <v>0.23592528646028121</v>
      </c>
      <c r="R177" s="52">
        <v>-1.5817230817354939</v>
      </c>
    </row>
    <row r="178" spans="1:18" ht="15" customHeight="1">
      <c r="A178" s="40"/>
      <c r="B178" s="40"/>
      <c r="C178" s="41"/>
      <c r="D178" s="51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</row>
    <row r="179" spans="1:18" ht="15" customHeight="1">
      <c r="A179" s="40"/>
      <c r="B179" s="40" t="s">
        <v>1066</v>
      </c>
      <c r="C179" s="41"/>
      <c r="D179" s="51">
        <v>2</v>
      </c>
      <c r="E179" s="52">
        <v>111.01357187869117</v>
      </c>
      <c r="F179" s="52">
        <v>111.01357187869117</v>
      </c>
      <c r="G179" s="52">
        <v>111.01357187869117</v>
      </c>
      <c r="H179" s="52">
        <v>111.01357</v>
      </c>
      <c r="I179" s="52">
        <v>111.01357</v>
      </c>
      <c r="J179" s="52"/>
      <c r="K179" s="57" t="s">
        <v>1416</v>
      </c>
      <c r="L179" s="57" t="s">
        <v>1416</v>
      </c>
      <c r="M179" s="57"/>
      <c r="N179" s="57" t="s">
        <v>1416</v>
      </c>
      <c r="O179" s="57" t="s">
        <v>1416</v>
      </c>
      <c r="P179" s="57"/>
      <c r="Q179" s="52" t="s">
        <v>1416</v>
      </c>
      <c r="R179" s="52" t="s">
        <v>1416</v>
      </c>
    </row>
    <row r="180" spans="1:18" ht="15" customHeight="1">
      <c r="A180" s="40"/>
      <c r="B180" s="40"/>
      <c r="C180" s="41" t="s">
        <v>1068</v>
      </c>
      <c r="D180" s="51">
        <v>2</v>
      </c>
      <c r="E180" s="52">
        <v>111.01357187869117</v>
      </c>
      <c r="F180" s="52">
        <v>111.01357187869117</v>
      </c>
      <c r="G180" s="52">
        <v>111.01357187869117</v>
      </c>
      <c r="H180" s="52">
        <v>111.01357</v>
      </c>
      <c r="I180" s="52">
        <v>111.01357</v>
      </c>
      <c r="J180" s="52"/>
      <c r="K180" s="57" t="s">
        <v>1416</v>
      </c>
      <c r="L180" s="57" t="s">
        <v>1416</v>
      </c>
      <c r="M180" s="57"/>
      <c r="N180" s="57" t="s">
        <v>1416</v>
      </c>
      <c r="O180" s="57" t="s">
        <v>1416</v>
      </c>
      <c r="P180" s="57"/>
      <c r="Q180" s="52" t="s">
        <v>1416</v>
      </c>
      <c r="R180" s="52" t="s">
        <v>1416</v>
      </c>
    </row>
    <row r="181" spans="1:18" ht="15" customHeight="1">
      <c r="A181" s="40"/>
      <c r="B181" s="40"/>
      <c r="C181" s="41"/>
      <c r="D181" s="51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</row>
    <row r="182" spans="1:18" ht="13.5" customHeight="1">
      <c r="A182" s="40"/>
      <c r="B182" s="40" t="s">
        <v>2060</v>
      </c>
      <c r="C182" s="41"/>
      <c r="D182" s="51">
        <v>8</v>
      </c>
      <c r="E182" s="52">
        <v>111.37122848853704</v>
      </c>
      <c r="F182" s="52">
        <v>111.2001033886777</v>
      </c>
      <c r="G182" s="52">
        <v>109.55264201173266</v>
      </c>
      <c r="H182" s="52">
        <v>110.8845</v>
      </c>
      <c r="I182" s="52">
        <v>111.21158</v>
      </c>
      <c r="J182" s="52"/>
      <c r="K182" s="52">
        <v>-1.6329051061793609</v>
      </c>
      <c r="L182" s="52">
        <v>-5.9488148952821351</v>
      </c>
      <c r="M182" s="52"/>
      <c r="N182" s="52">
        <v>-1.4815286377806935</v>
      </c>
      <c r="O182" s="52">
        <v>0.80686539689102543</v>
      </c>
      <c r="P182" s="52"/>
      <c r="Q182" s="52">
        <v>0.29497526269448571</v>
      </c>
      <c r="R182" s="52">
        <v>-1.5817230817319377</v>
      </c>
    </row>
    <row r="183" spans="1:18" ht="15" customHeight="1">
      <c r="A183" s="40"/>
      <c r="B183" s="40"/>
      <c r="C183" s="41" t="s">
        <v>2060</v>
      </c>
      <c r="D183" s="51">
        <v>8</v>
      </c>
      <c r="E183" s="52">
        <v>111.37122848853704</v>
      </c>
      <c r="F183" s="52">
        <v>111.2001033886777</v>
      </c>
      <c r="G183" s="52">
        <v>109.55264201173266</v>
      </c>
      <c r="H183" s="52">
        <v>110.8845</v>
      </c>
      <c r="I183" s="52">
        <v>111.21158</v>
      </c>
      <c r="J183" s="52"/>
      <c r="K183" s="52">
        <v>-1.6329051061793609</v>
      </c>
      <c r="L183" s="52">
        <v>-5.9488148952821351</v>
      </c>
      <c r="M183" s="52"/>
      <c r="N183" s="52">
        <v>-1.4815286377806935</v>
      </c>
      <c r="O183" s="52">
        <v>0.80686539689102543</v>
      </c>
      <c r="P183" s="52"/>
      <c r="Q183" s="52">
        <v>0.29497526269448571</v>
      </c>
      <c r="R183" s="52">
        <v>-1.5817230817319377</v>
      </c>
    </row>
    <row r="184" spans="1:18" ht="15" customHeight="1">
      <c r="A184" s="40"/>
      <c r="B184" s="40"/>
      <c r="C184" s="41"/>
      <c r="D184" s="51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</row>
    <row r="185" spans="1:18" ht="15" customHeight="1">
      <c r="A185" s="40" t="s">
        <v>1084</v>
      </c>
      <c r="B185" s="40"/>
      <c r="C185" s="41"/>
      <c r="D185" s="51">
        <v>471</v>
      </c>
      <c r="E185" s="52">
        <v>100.79274796427646</v>
      </c>
      <c r="F185" s="52">
        <v>101.06987477257624</v>
      </c>
      <c r="G185" s="52">
        <v>101.19110541322355</v>
      </c>
      <c r="H185" s="52">
        <v>100.57686</v>
      </c>
      <c r="I185" s="52">
        <v>100.89313</v>
      </c>
      <c r="J185" s="52"/>
      <c r="K185" s="52">
        <v>0.39522431622678322</v>
      </c>
      <c r="L185" s="52">
        <v>76.71854556809663</v>
      </c>
      <c r="M185" s="52"/>
      <c r="N185" s="52">
        <v>0.11994735416540614</v>
      </c>
      <c r="O185" s="52">
        <v>-3.4956598736672806</v>
      </c>
      <c r="P185" s="52"/>
      <c r="Q185" s="52">
        <v>0.31445895690529468</v>
      </c>
      <c r="R185" s="52">
        <v>-90.046525170595729</v>
      </c>
    </row>
    <row r="186" spans="1:18" ht="14.25" customHeight="1">
      <c r="A186" s="40"/>
      <c r="B186" s="40"/>
      <c r="C186" s="41"/>
      <c r="D186" s="51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</row>
    <row r="187" spans="1:18" ht="15" customHeight="1">
      <c r="A187" s="40"/>
      <c r="B187" s="40" t="s">
        <v>1086</v>
      </c>
      <c r="C187" s="41"/>
      <c r="D187" s="51">
        <v>135</v>
      </c>
      <c r="E187" s="52">
        <v>103.96239089758676</v>
      </c>
      <c r="F187" s="52">
        <v>104.92925553987712</v>
      </c>
      <c r="G187" s="52">
        <v>105.35221577502448</v>
      </c>
      <c r="H187" s="52">
        <v>103.20917</v>
      </c>
      <c r="I187" s="52">
        <v>104.31261000000001</v>
      </c>
      <c r="J187" s="52"/>
      <c r="K187" s="52">
        <v>1.3368535154276273</v>
      </c>
      <c r="L187" s="52">
        <v>76.71854556788908</v>
      </c>
      <c r="M187" s="52"/>
      <c r="N187" s="52">
        <v>0.40309085675944711</v>
      </c>
      <c r="O187" s="52">
        <v>-3.4956598736452493</v>
      </c>
      <c r="P187" s="52"/>
      <c r="Q187" s="52">
        <v>1.0691308760831131</v>
      </c>
      <c r="R187" s="52">
        <v>-90.046525170736402</v>
      </c>
    </row>
    <row r="188" spans="1:18" ht="15" customHeight="1">
      <c r="A188" s="40"/>
      <c r="B188" s="40"/>
      <c r="C188" s="41" t="s">
        <v>2061</v>
      </c>
      <c r="D188" s="51">
        <v>90</v>
      </c>
      <c r="E188" s="52">
        <v>104.73296926203845</v>
      </c>
      <c r="F188" s="52">
        <v>105.26976029429314</v>
      </c>
      <c r="G188" s="52">
        <v>105.42250481880126</v>
      </c>
      <c r="H188" s="52">
        <v>103.42201</v>
      </c>
      <c r="I188" s="52">
        <v>105.07158</v>
      </c>
      <c r="J188" s="52"/>
      <c r="K188" s="52">
        <v>0.65837487624151869</v>
      </c>
      <c r="L188" s="52">
        <v>25.374978719024497</v>
      </c>
      <c r="M188" s="52"/>
      <c r="N188" s="52">
        <v>0.14509819731800544</v>
      </c>
      <c r="O188" s="52">
        <v>-0.84159669691895123</v>
      </c>
      <c r="P188" s="52"/>
      <c r="Q188" s="52">
        <v>1.5949958665253172</v>
      </c>
      <c r="R188" s="52">
        <v>-89.742682122274445</v>
      </c>
    </row>
    <row r="189" spans="1:18" ht="15" customHeight="1">
      <c r="A189" s="40"/>
      <c r="B189" s="40"/>
      <c r="C189" s="41" t="s">
        <v>1122</v>
      </c>
      <c r="D189" s="51">
        <v>13</v>
      </c>
      <c r="E189" s="52">
        <v>97.907152370816874</v>
      </c>
      <c r="F189" s="52">
        <v>96.778330623270804</v>
      </c>
      <c r="G189" s="52">
        <v>95.286782095421074</v>
      </c>
      <c r="H189" s="52">
        <v>98.192300000000003</v>
      </c>
      <c r="I189" s="52">
        <v>96.719200000000001</v>
      </c>
      <c r="J189" s="52"/>
      <c r="K189" s="52">
        <v>-2.6763828912839016</v>
      </c>
      <c r="L189" s="52">
        <v>-13.928762325527998</v>
      </c>
      <c r="M189" s="52"/>
      <c r="N189" s="52">
        <v>-1.5412009261203896</v>
      </c>
      <c r="O189" s="52">
        <v>1.1870707450806635</v>
      </c>
      <c r="P189" s="52"/>
      <c r="Q189" s="52">
        <v>-1.500222416037611</v>
      </c>
      <c r="R189" s="52">
        <v>11.576051616052506</v>
      </c>
    </row>
    <row r="190" spans="1:18" ht="15" customHeight="1">
      <c r="A190" s="40"/>
      <c r="B190" s="40"/>
      <c r="C190" s="41" t="s">
        <v>1133</v>
      </c>
      <c r="D190" s="51">
        <v>32</v>
      </c>
      <c r="E190" s="52">
        <v>104.25507989906666</v>
      </c>
      <c r="F190" s="52">
        <v>107.2828991654534</v>
      </c>
      <c r="G190" s="52">
        <v>109.24361027174113</v>
      </c>
      <c r="H190" s="52">
        <v>104.64869</v>
      </c>
      <c r="I190" s="52">
        <v>105.26284</v>
      </c>
      <c r="J190" s="52"/>
      <c r="K190" s="52">
        <v>4.7849278687461361</v>
      </c>
      <c r="L190" s="52">
        <v>65.272329174432343</v>
      </c>
      <c r="M190" s="52"/>
      <c r="N190" s="52">
        <v>1.8276082409594219</v>
      </c>
      <c r="O190" s="52">
        <v>-3.8411339218097451</v>
      </c>
      <c r="P190" s="52"/>
      <c r="Q190" s="52">
        <v>0.58687391641552011</v>
      </c>
      <c r="R190" s="52">
        <v>-11.87989466457954</v>
      </c>
    </row>
    <row r="191" spans="1:18" ht="15" customHeight="1">
      <c r="A191" s="40"/>
      <c r="B191" s="40"/>
      <c r="C191" s="41"/>
      <c r="D191" s="51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</row>
    <row r="192" spans="1:18" ht="12.75">
      <c r="A192" s="40"/>
      <c r="B192" s="40" t="s">
        <v>1150</v>
      </c>
      <c r="C192" s="41"/>
      <c r="D192" s="51">
        <v>336</v>
      </c>
      <c r="E192" s="52">
        <v>99.519230714285712</v>
      </c>
      <c r="F192" s="52">
        <v>99.519230714285712</v>
      </c>
      <c r="G192" s="52">
        <v>99.519230714285712</v>
      </c>
      <c r="H192" s="52">
        <v>99.519229999999993</v>
      </c>
      <c r="I192" s="52">
        <v>99.519229999999993</v>
      </c>
      <c r="J192" s="52"/>
      <c r="K192" s="52" t="s">
        <v>1416</v>
      </c>
      <c r="L192" s="52" t="s">
        <v>1416</v>
      </c>
      <c r="M192" s="52"/>
      <c r="N192" s="57" t="s">
        <v>1416</v>
      </c>
      <c r="O192" s="57" t="s">
        <v>1416</v>
      </c>
      <c r="P192" s="57"/>
      <c r="Q192" s="52" t="s">
        <v>1416</v>
      </c>
      <c r="R192" s="52" t="s">
        <v>1416</v>
      </c>
    </row>
    <row r="193" spans="1:18" ht="12.75">
      <c r="A193" s="40"/>
      <c r="B193" s="40"/>
      <c r="C193" s="41" t="s">
        <v>1152</v>
      </c>
      <c r="D193" s="51">
        <v>322</v>
      </c>
      <c r="E193" s="52">
        <v>100</v>
      </c>
      <c r="F193" s="52">
        <v>100</v>
      </c>
      <c r="G193" s="52">
        <v>100</v>
      </c>
      <c r="H193" s="52">
        <v>100</v>
      </c>
      <c r="I193" s="52">
        <v>100</v>
      </c>
      <c r="J193" s="52"/>
      <c r="K193" s="57" t="s">
        <v>1416</v>
      </c>
      <c r="L193" s="57" t="s">
        <v>1416</v>
      </c>
      <c r="M193" s="57"/>
      <c r="N193" s="57" t="s">
        <v>1416</v>
      </c>
      <c r="O193" s="57" t="s">
        <v>1416</v>
      </c>
      <c r="P193" s="57"/>
      <c r="Q193" s="57" t="s">
        <v>1416</v>
      </c>
      <c r="R193" s="57" t="s">
        <v>1416</v>
      </c>
    </row>
    <row r="194" spans="1:18" ht="12.75">
      <c r="A194" s="40"/>
      <c r="B194" s="40"/>
      <c r="C194" s="41" t="s">
        <v>1156</v>
      </c>
      <c r="D194" s="51">
        <v>14</v>
      </c>
      <c r="E194" s="52">
        <v>88.461537142857154</v>
      </c>
      <c r="F194" s="52">
        <v>88.461537142857154</v>
      </c>
      <c r="G194" s="52">
        <v>88.461537142857154</v>
      </c>
      <c r="H194" s="52">
        <v>88.461539999999999</v>
      </c>
      <c r="I194" s="52">
        <v>88.461539999999999</v>
      </c>
      <c r="J194" s="52"/>
      <c r="K194" s="52" t="s">
        <v>1416</v>
      </c>
      <c r="L194" s="52" t="s">
        <v>1416</v>
      </c>
      <c r="M194" s="52"/>
      <c r="N194" s="57" t="s">
        <v>1416</v>
      </c>
      <c r="O194" s="57" t="s">
        <v>1416</v>
      </c>
      <c r="P194" s="57"/>
      <c r="Q194" s="52" t="s">
        <v>1416</v>
      </c>
      <c r="R194" s="52" t="s">
        <v>1416</v>
      </c>
    </row>
    <row r="195" spans="1:18" ht="15" customHeight="1">
      <c r="A195" s="40"/>
      <c r="B195" s="40"/>
      <c r="C195" s="41"/>
      <c r="D195" s="51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</row>
    <row r="196" spans="1:18" ht="15" customHeight="1">
      <c r="A196" s="44" t="s">
        <v>1162</v>
      </c>
      <c r="B196" s="44"/>
      <c r="C196" s="44"/>
      <c r="D196" s="45">
        <v>91</v>
      </c>
      <c r="E196" s="46">
        <v>104.53078200492538</v>
      </c>
      <c r="F196" s="46">
        <v>105.19614183394992</v>
      </c>
      <c r="G196" s="46">
        <v>105.20497051519112</v>
      </c>
      <c r="H196" s="46">
        <v>104.51887000000001</v>
      </c>
      <c r="I196" s="46">
        <v>104.89296</v>
      </c>
      <c r="J196" s="46"/>
      <c r="K196" s="46">
        <v>0.64496648483336472</v>
      </c>
      <c r="L196" s="46">
        <v>25.085874798647911</v>
      </c>
      <c r="M196" s="46"/>
      <c r="N196" s="392">
        <v>8.3925903432202631E-3</v>
      </c>
      <c r="O196" s="392">
        <v>-4.9185047058166509E-2</v>
      </c>
      <c r="P196" s="62"/>
      <c r="Q196" s="46">
        <v>0.35792198747170989</v>
      </c>
      <c r="R196" s="46">
        <v>-20.578252476376075</v>
      </c>
    </row>
    <row r="197" spans="1:18" ht="15" customHeight="1">
      <c r="A197" s="40"/>
      <c r="B197" s="40"/>
      <c r="C197" s="41"/>
      <c r="D197" s="51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</row>
    <row r="198" spans="1:18" ht="15" customHeight="1">
      <c r="A198" s="40" t="s">
        <v>1164</v>
      </c>
      <c r="B198" s="40"/>
      <c r="C198" s="41"/>
      <c r="D198" s="51">
        <v>63</v>
      </c>
      <c r="E198" s="52">
        <v>101.53891193865071</v>
      </c>
      <c r="F198" s="52">
        <v>102.22106502192584</v>
      </c>
      <c r="G198" s="52">
        <v>102.24524027756172</v>
      </c>
      <c r="H198" s="52">
        <v>101.5217</v>
      </c>
      <c r="I198" s="52">
        <v>101.91249000000001</v>
      </c>
      <c r="J198" s="52"/>
      <c r="K198" s="52">
        <v>0.6956233087643815</v>
      </c>
      <c r="L198" s="52">
        <v>18.195068368707272</v>
      </c>
      <c r="M198" s="52"/>
      <c r="N198" s="53">
        <v>2.3649974328510126E-2</v>
      </c>
      <c r="O198" s="52">
        <v>-9.3241121075729294E-2</v>
      </c>
      <c r="P198" s="52"/>
      <c r="Q198" s="52">
        <v>0.38493274756576934</v>
      </c>
      <c r="R198" s="52">
        <v>-14.882240809906571</v>
      </c>
    </row>
    <row r="199" spans="1:18" ht="15" customHeight="1">
      <c r="A199" s="40"/>
      <c r="B199" s="40"/>
      <c r="C199" s="41"/>
      <c r="D199" s="51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</row>
    <row r="200" spans="1:18" ht="15" customHeight="1">
      <c r="A200" s="40"/>
      <c r="B200" s="40" t="s">
        <v>1166</v>
      </c>
      <c r="C200" s="41"/>
      <c r="D200" s="51">
        <v>54</v>
      </c>
      <c r="E200" s="52">
        <v>100.19016989757633</v>
      </c>
      <c r="F200" s="52">
        <v>100.69184767418082</v>
      </c>
      <c r="G200" s="52">
        <v>100.69184767418082</v>
      </c>
      <c r="H200" s="52">
        <v>100.19598999999999</v>
      </c>
      <c r="I200" s="52">
        <v>100.66149</v>
      </c>
      <c r="J200" s="52"/>
      <c r="K200" s="52">
        <v>0.50072554734448271</v>
      </c>
      <c r="L200" s="52">
        <v>11.077075965381956</v>
      </c>
      <c r="M200" s="52"/>
      <c r="N200" s="57" t="s">
        <v>1416</v>
      </c>
      <c r="O200" s="57" t="s">
        <v>1416</v>
      </c>
      <c r="P200" s="57"/>
      <c r="Q200" s="52">
        <v>0.46458687658821329</v>
      </c>
      <c r="R200" s="52">
        <v>-15.194803100469548</v>
      </c>
    </row>
    <row r="201" spans="1:18" ht="15" customHeight="1">
      <c r="A201" s="40"/>
      <c r="B201" s="40"/>
      <c r="C201" s="41" t="s">
        <v>1168</v>
      </c>
      <c r="D201" s="51">
        <v>54</v>
      </c>
      <c r="E201" s="52">
        <v>100.19016989757633</v>
      </c>
      <c r="F201" s="52">
        <v>100.69184767418082</v>
      </c>
      <c r="G201" s="52">
        <v>100.69184767418082</v>
      </c>
      <c r="H201" s="52">
        <v>100.19598999999999</v>
      </c>
      <c r="I201" s="52">
        <v>100.66149</v>
      </c>
      <c r="J201" s="52"/>
      <c r="K201" s="52">
        <v>0.50072554734448271</v>
      </c>
      <c r="L201" s="52">
        <v>11.077075965381956</v>
      </c>
      <c r="M201" s="52"/>
      <c r="N201" s="57" t="s">
        <v>1416</v>
      </c>
      <c r="O201" s="57" t="s">
        <v>1416</v>
      </c>
      <c r="P201" s="57"/>
      <c r="Q201" s="52">
        <v>0.46458687658821329</v>
      </c>
      <c r="R201" s="52">
        <v>-15.194803100469548</v>
      </c>
    </row>
    <row r="202" spans="1:18" ht="15" customHeight="1">
      <c r="A202" s="40"/>
      <c r="B202" s="40"/>
      <c r="C202" s="41"/>
      <c r="D202" s="51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</row>
    <row r="203" spans="1:18" ht="15" customHeight="1">
      <c r="A203" s="40"/>
      <c r="B203" s="40" t="s">
        <v>1185</v>
      </c>
      <c r="C203" s="41"/>
      <c r="D203" s="51">
        <v>4</v>
      </c>
      <c r="E203" s="52">
        <v>114.21427818391611</v>
      </c>
      <c r="F203" s="52">
        <v>110.14197317423512</v>
      </c>
      <c r="G203" s="52">
        <v>109.67559698937553</v>
      </c>
      <c r="H203" s="52">
        <v>113.86462</v>
      </c>
      <c r="I203" s="52">
        <v>109.16037</v>
      </c>
      <c r="J203" s="52"/>
      <c r="K203" s="52">
        <v>-3.9738299507803054</v>
      </c>
      <c r="L203" s="52">
        <v>-7.4232857880000402</v>
      </c>
      <c r="M203" s="52"/>
      <c r="N203" s="52">
        <v>-0.42343184112131338</v>
      </c>
      <c r="O203" s="52">
        <v>0.1142068672330831</v>
      </c>
      <c r="P203" s="52"/>
      <c r="Q203" s="52">
        <v>-4.1314421564737529</v>
      </c>
      <c r="R203" s="52">
        <v>11.374557414440863</v>
      </c>
    </row>
    <row r="204" spans="1:18" ht="15" customHeight="1">
      <c r="A204" s="40"/>
      <c r="B204" s="40"/>
      <c r="C204" s="41" t="s">
        <v>1185</v>
      </c>
      <c r="D204" s="51">
        <v>4</v>
      </c>
      <c r="E204" s="52">
        <v>114.21427818391611</v>
      </c>
      <c r="F204" s="52">
        <v>110.14197317423512</v>
      </c>
      <c r="G204" s="52">
        <v>109.67559698937553</v>
      </c>
      <c r="H204" s="52">
        <v>113.86462</v>
      </c>
      <c r="I204" s="52">
        <v>109.16037</v>
      </c>
      <c r="J204" s="52"/>
      <c r="K204" s="52">
        <v>-3.9738299507803054</v>
      </c>
      <c r="L204" s="52">
        <v>-7.4232857880000402</v>
      </c>
      <c r="M204" s="52"/>
      <c r="N204" s="52">
        <v>-0.42343184112131338</v>
      </c>
      <c r="O204" s="52">
        <v>0.1142068672330831</v>
      </c>
      <c r="P204" s="52"/>
      <c r="Q204" s="52">
        <v>-4.1314421564737529</v>
      </c>
      <c r="R204" s="52">
        <v>11.374557414440863</v>
      </c>
    </row>
    <row r="205" spans="1:18" ht="15" customHeight="1">
      <c r="A205" s="40"/>
      <c r="B205" s="40"/>
      <c r="C205" s="41"/>
      <c r="D205" s="51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</row>
    <row r="206" spans="1:18" ht="12.75">
      <c r="A206" s="40"/>
      <c r="B206" s="40" t="s">
        <v>1196</v>
      </c>
      <c r="C206" s="41"/>
      <c r="D206" s="51">
        <v>5</v>
      </c>
      <c r="E206" s="52">
        <v>105.96503298604168</v>
      </c>
      <c r="F206" s="52">
        <v>112.3998858557247</v>
      </c>
      <c r="G206" s="52">
        <v>113.07759502462451</v>
      </c>
      <c r="H206" s="52">
        <v>105.96503</v>
      </c>
      <c r="I206" s="52">
        <v>109.62502000000001</v>
      </c>
      <c r="J206" s="52"/>
      <c r="K206" s="52">
        <v>6.7121783839013016</v>
      </c>
      <c r="L206" s="52">
        <v>14.541278191338423</v>
      </c>
      <c r="M206" s="52"/>
      <c r="N206" s="57">
        <v>0.60294471274631167</v>
      </c>
      <c r="O206" s="57">
        <v>-0.20744798830852787</v>
      </c>
      <c r="P206" s="57"/>
      <c r="Q206" s="52">
        <v>3.4539564785320165</v>
      </c>
      <c r="R206" s="52">
        <v>-11.061995123897947</v>
      </c>
    </row>
    <row r="207" spans="1:18" ht="12.75">
      <c r="A207" s="40"/>
      <c r="B207" s="40"/>
      <c r="C207" s="41" t="s">
        <v>1196</v>
      </c>
      <c r="D207" s="51">
        <v>5</v>
      </c>
      <c r="E207" s="52">
        <v>105.96503298604168</v>
      </c>
      <c r="F207" s="52">
        <v>112.3998858557247</v>
      </c>
      <c r="G207" s="52">
        <v>113.07759502462451</v>
      </c>
      <c r="H207" s="52">
        <v>105.96503</v>
      </c>
      <c r="I207" s="52">
        <v>109.62502000000001</v>
      </c>
      <c r="J207" s="52"/>
      <c r="K207" s="52">
        <v>6.7121783839013016</v>
      </c>
      <c r="L207" s="52">
        <v>14.541278191338423</v>
      </c>
      <c r="M207" s="52"/>
      <c r="N207" s="57">
        <v>0.60294471274631167</v>
      </c>
      <c r="O207" s="57">
        <v>-0.20744798830852787</v>
      </c>
      <c r="P207" s="57"/>
      <c r="Q207" s="52">
        <v>3.4539564785320165</v>
      </c>
      <c r="R207" s="52">
        <v>-11.061995123897947</v>
      </c>
    </row>
    <row r="208" spans="1:18" ht="15" customHeight="1">
      <c r="A208" s="40"/>
      <c r="B208" s="40"/>
      <c r="C208" s="41"/>
      <c r="D208" s="51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</row>
    <row r="209" spans="1:18" ht="12.75">
      <c r="A209" s="40" t="s">
        <v>1207</v>
      </c>
      <c r="B209" s="40"/>
      <c r="C209" s="41"/>
      <c r="D209" s="51">
        <v>25</v>
      </c>
      <c r="E209" s="52">
        <v>112.61398841252856</v>
      </c>
      <c r="F209" s="52">
        <v>113.31687242032463</v>
      </c>
      <c r="G209" s="52">
        <v>113.28808717584012</v>
      </c>
      <c r="H209" s="52">
        <v>112.61399</v>
      </c>
      <c r="I209" s="52">
        <v>112.99091</v>
      </c>
      <c r="J209" s="52"/>
      <c r="K209" s="52">
        <v>0.59859238875514809</v>
      </c>
      <c r="L209" s="52">
        <v>6.8908064299256537</v>
      </c>
      <c r="M209" s="52"/>
      <c r="N209" s="56">
        <v>-2.5402434668531093E-2</v>
      </c>
      <c r="O209" s="56">
        <v>4.4056074016774562E-2</v>
      </c>
      <c r="P209" s="57"/>
      <c r="Q209" s="52">
        <v>0.33469906698382346</v>
      </c>
      <c r="R209" s="52">
        <v>-5.6960116664548828</v>
      </c>
    </row>
    <row r="210" spans="1:18" ht="15" customHeight="1">
      <c r="A210" s="40"/>
      <c r="B210" s="40"/>
      <c r="C210" s="41"/>
      <c r="D210" s="51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</row>
    <row r="211" spans="1:18" ht="12.75">
      <c r="A211" s="40"/>
      <c r="B211" s="40" t="s">
        <v>1209</v>
      </c>
      <c r="C211" s="41"/>
      <c r="D211" s="51">
        <v>13</v>
      </c>
      <c r="E211" s="52">
        <v>104.64259580000135</v>
      </c>
      <c r="F211" s="52">
        <v>105.71674772436836</v>
      </c>
      <c r="G211" s="52">
        <v>105.71674772436836</v>
      </c>
      <c r="H211" s="52">
        <v>104.6426</v>
      </c>
      <c r="I211" s="52">
        <v>105.2564</v>
      </c>
      <c r="J211" s="52"/>
      <c r="K211" s="52">
        <v>1.0264958702094651</v>
      </c>
      <c r="L211" s="52">
        <v>5.7097300318584097</v>
      </c>
      <c r="M211" s="52"/>
      <c r="N211" s="57" t="s">
        <v>1416</v>
      </c>
      <c r="O211" s="57" t="s">
        <v>1416</v>
      </c>
      <c r="P211" s="57"/>
      <c r="Q211" s="52">
        <v>0.58656906869181125</v>
      </c>
      <c r="R211" s="52">
        <v>-4.8234194933414551</v>
      </c>
    </row>
    <row r="212" spans="1:18" ht="12.75">
      <c r="A212" s="40"/>
      <c r="B212" s="40"/>
      <c r="C212" s="41" t="s">
        <v>1211</v>
      </c>
      <c r="D212" s="51">
        <v>13</v>
      </c>
      <c r="E212" s="52">
        <v>104.64259580000135</v>
      </c>
      <c r="F212" s="52">
        <v>105.71674772436836</v>
      </c>
      <c r="G212" s="52">
        <v>105.71674772436836</v>
      </c>
      <c r="H212" s="52">
        <v>104.6426</v>
      </c>
      <c r="I212" s="52">
        <v>105.2564</v>
      </c>
      <c r="J212" s="52"/>
      <c r="K212" s="52">
        <v>1.0264958702094651</v>
      </c>
      <c r="L212" s="52">
        <v>5.7097300318584097</v>
      </c>
      <c r="M212" s="52"/>
      <c r="N212" s="57" t="s">
        <v>1416</v>
      </c>
      <c r="O212" s="57" t="s">
        <v>1416</v>
      </c>
      <c r="P212" s="57"/>
      <c r="Q212" s="52">
        <v>0.58656906869181125</v>
      </c>
      <c r="R212" s="52">
        <v>-4.8234194933414551</v>
      </c>
    </row>
    <row r="213" spans="1:18" ht="15" customHeight="1">
      <c r="A213" s="40"/>
      <c r="B213" s="40"/>
      <c r="C213" s="41"/>
      <c r="D213" s="51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</row>
    <row r="214" spans="1:18" ht="12.75">
      <c r="A214" s="40"/>
      <c r="B214" s="40" t="s">
        <v>1219</v>
      </c>
      <c r="C214" s="41"/>
      <c r="D214" s="51">
        <v>4</v>
      </c>
      <c r="E214" s="52">
        <v>129.8605398728543</v>
      </c>
      <c r="F214" s="52">
        <v>130.76257116738705</v>
      </c>
      <c r="G214" s="52">
        <v>130.58266338935886</v>
      </c>
      <c r="H214" s="52">
        <v>129.86053999999999</v>
      </c>
      <c r="I214" s="52">
        <v>130.22141999999999</v>
      </c>
      <c r="J214" s="52"/>
      <c r="K214" s="52">
        <v>0.5560761700298178</v>
      </c>
      <c r="L214" s="52">
        <v>1.1810763980737236</v>
      </c>
      <c r="M214" s="52"/>
      <c r="N214" s="57">
        <v>-0.13758354276904861</v>
      </c>
      <c r="O214" s="56">
        <v>4.405607401598808E-2</v>
      </c>
      <c r="P214" s="57"/>
      <c r="Q214" s="52">
        <v>0.27790099264977108</v>
      </c>
      <c r="R214" s="52">
        <v>-0.87259217312847714</v>
      </c>
    </row>
    <row r="215" spans="1:18" ht="12.75">
      <c r="A215" s="40"/>
      <c r="B215" s="40"/>
      <c r="C215" s="41" t="s">
        <v>1221</v>
      </c>
      <c r="D215" s="51">
        <v>4</v>
      </c>
      <c r="E215" s="52">
        <v>129.8605398728543</v>
      </c>
      <c r="F215" s="52">
        <v>130.76257116738705</v>
      </c>
      <c r="G215" s="52">
        <v>130.58266338935886</v>
      </c>
      <c r="H215" s="52">
        <v>129.86053999999999</v>
      </c>
      <c r="I215" s="52">
        <v>130.22141999999999</v>
      </c>
      <c r="J215" s="52"/>
      <c r="K215" s="52">
        <v>0.5560761700298178</v>
      </c>
      <c r="L215" s="52">
        <v>1.1810763980737236</v>
      </c>
      <c r="M215" s="52"/>
      <c r="N215" s="57">
        <v>-0.13758354276904861</v>
      </c>
      <c r="O215" s="56">
        <v>4.405607401598808E-2</v>
      </c>
      <c r="P215" s="57"/>
      <c r="Q215" s="52">
        <v>0.27790099264977108</v>
      </c>
      <c r="R215" s="52">
        <v>-0.87259217312847714</v>
      </c>
    </row>
    <row r="216" spans="1:18" ht="15" customHeight="1">
      <c r="A216" s="40"/>
      <c r="B216" s="40"/>
      <c r="C216" s="41"/>
      <c r="D216" s="51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</row>
    <row r="217" spans="1:18" ht="12.75">
      <c r="A217" s="40"/>
      <c r="B217" s="40" t="s">
        <v>2062</v>
      </c>
      <c r="C217" s="41"/>
      <c r="D217" s="51">
        <v>8</v>
      </c>
      <c r="E217" s="52">
        <v>116.94422567772239</v>
      </c>
      <c r="F217" s="52">
        <v>116.94422567772239</v>
      </c>
      <c r="G217" s="52">
        <v>116.94422567772239</v>
      </c>
      <c r="H217" s="52">
        <v>116.94423</v>
      </c>
      <c r="I217" s="52">
        <v>116.94423</v>
      </c>
      <c r="J217" s="52"/>
      <c r="K217" s="52" t="s">
        <v>1416</v>
      </c>
      <c r="L217" s="52" t="s">
        <v>1416</v>
      </c>
      <c r="M217" s="52"/>
      <c r="N217" s="57" t="s">
        <v>1416</v>
      </c>
      <c r="O217" s="57" t="s">
        <v>1416</v>
      </c>
      <c r="P217" s="57"/>
      <c r="Q217" s="52" t="s">
        <v>1416</v>
      </c>
      <c r="R217" s="52" t="s">
        <v>1416</v>
      </c>
    </row>
    <row r="218" spans="1:18" ht="12.75">
      <c r="A218" s="40"/>
      <c r="B218" s="40"/>
      <c r="C218" s="41" t="s">
        <v>2062</v>
      </c>
      <c r="D218" s="51">
        <v>8</v>
      </c>
      <c r="E218" s="52">
        <v>116.94422567772239</v>
      </c>
      <c r="F218" s="52">
        <v>116.94422567772239</v>
      </c>
      <c r="G218" s="52">
        <v>116.94422567772239</v>
      </c>
      <c r="H218" s="52">
        <v>116.94423</v>
      </c>
      <c r="I218" s="52">
        <v>116.94423</v>
      </c>
      <c r="J218" s="52"/>
      <c r="K218" s="52" t="s">
        <v>1416</v>
      </c>
      <c r="L218" s="52" t="s">
        <v>1416</v>
      </c>
      <c r="M218" s="52"/>
      <c r="N218" s="57" t="s">
        <v>1416</v>
      </c>
      <c r="O218" s="57" t="s">
        <v>1416</v>
      </c>
      <c r="P218" s="57"/>
      <c r="Q218" s="52" t="s">
        <v>1416</v>
      </c>
      <c r="R218" s="52" t="s">
        <v>1416</v>
      </c>
    </row>
    <row r="219" spans="1:18" ht="15" customHeight="1">
      <c r="A219" s="40"/>
      <c r="B219" s="40"/>
      <c r="C219" s="41"/>
      <c r="D219" s="51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</row>
    <row r="220" spans="1:18" ht="12.75">
      <c r="A220" s="40" t="s">
        <v>1234</v>
      </c>
      <c r="B220" s="40"/>
      <c r="C220" s="41"/>
      <c r="D220" s="51">
        <v>3</v>
      </c>
      <c r="E220" s="52">
        <v>100</v>
      </c>
      <c r="F220" s="52">
        <v>100</v>
      </c>
      <c r="G220" s="52">
        <v>100</v>
      </c>
      <c r="H220" s="52">
        <v>100</v>
      </c>
      <c r="I220" s="52">
        <v>100</v>
      </c>
      <c r="J220" s="52"/>
      <c r="K220" s="57" t="s">
        <v>1416</v>
      </c>
      <c r="L220" s="57" t="s">
        <v>1416</v>
      </c>
      <c r="M220" s="57"/>
      <c r="N220" s="57" t="s">
        <v>1416</v>
      </c>
      <c r="O220" s="57" t="s">
        <v>1416</v>
      </c>
      <c r="P220" s="57"/>
      <c r="Q220" s="57" t="s">
        <v>1416</v>
      </c>
      <c r="R220" s="57" t="s">
        <v>1416</v>
      </c>
    </row>
    <row r="221" spans="1:18" ht="15" customHeight="1">
      <c r="A221" s="40"/>
      <c r="B221" s="40"/>
      <c r="C221" s="41"/>
      <c r="D221" s="51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</row>
    <row r="222" spans="1:18" ht="12.75">
      <c r="A222" s="40"/>
      <c r="B222" s="40" t="s">
        <v>1234</v>
      </c>
      <c r="C222" s="41"/>
      <c r="D222" s="51">
        <v>3</v>
      </c>
      <c r="E222" s="52">
        <v>100</v>
      </c>
      <c r="F222" s="52">
        <v>100</v>
      </c>
      <c r="G222" s="52">
        <v>100</v>
      </c>
      <c r="H222" s="52">
        <v>100</v>
      </c>
      <c r="I222" s="52">
        <v>100</v>
      </c>
      <c r="J222" s="52"/>
      <c r="K222" s="57" t="s">
        <v>1416</v>
      </c>
      <c r="L222" s="57" t="s">
        <v>1416</v>
      </c>
      <c r="M222" s="57"/>
      <c r="N222" s="57" t="s">
        <v>1416</v>
      </c>
      <c r="O222" s="57" t="s">
        <v>1416</v>
      </c>
      <c r="P222" s="57"/>
      <c r="Q222" s="57" t="s">
        <v>1416</v>
      </c>
      <c r="R222" s="57" t="s">
        <v>1416</v>
      </c>
    </row>
    <row r="223" spans="1:18" ht="12.75">
      <c r="A223" s="40"/>
      <c r="B223" s="40"/>
      <c r="C223" s="41" t="s">
        <v>1234</v>
      </c>
      <c r="D223" s="51">
        <v>3</v>
      </c>
      <c r="E223" s="52">
        <v>100</v>
      </c>
      <c r="F223" s="52">
        <v>100</v>
      </c>
      <c r="G223" s="52">
        <v>100</v>
      </c>
      <c r="H223" s="52">
        <v>100</v>
      </c>
      <c r="I223" s="52">
        <v>100</v>
      </c>
      <c r="J223" s="52"/>
      <c r="K223" s="57" t="s">
        <v>1416</v>
      </c>
      <c r="L223" s="57" t="s">
        <v>1416</v>
      </c>
      <c r="M223" s="57"/>
      <c r="N223" s="57" t="s">
        <v>1416</v>
      </c>
      <c r="O223" s="57" t="s">
        <v>1416</v>
      </c>
      <c r="P223" s="57"/>
      <c r="Q223" s="57" t="s">
        <v>1416</v>
      </c>
      <c r="R223" s="57" t="s">
        <v>1416</v>
      </c>
    </row>
    <row r="224" spans="1:18" ht="15" customHeight="1">
      <c r="A224" s="42"/>
      <c r="B224" s="42"/>
      <c r="C224" s="43"/>
      <c r="D224" s="58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</row>
    <row r="225" spans="1:18" ht="15" customHeight="1">
      <c r="A225" s="44" t="s">
        <v>1241</v>
      </c>
      <c r="B225" s="44"/>
      <c r="C225" s="44"/>
      <c r="D225" s="45">
        <v>1961</v>
      </c>
      <c r="E225" s="46">
        <v>101.10454255307855</v>
      </c>
      <c r="F225" s="46">
        <v>100.83902424988325</v>
      </c>
      <c r="G225" s="46">
        <v>101.25671092949024</v>
      </c>
      <c r="H225" s="46">
        <v>100.98567</v>
      </c>
      <c r="I225" s="46">
        <v>101.01935</v>
      </c>
      <c r="J225" s="46"/>
      <c r="K225" s="46">
        <v>0.15050597388450715</v>
      </c>
      <c r="L225" s="46">
        <v>122.01367602997711</v>
      </c>
      <c r="M225" s="46"/>
      <c r="N225" s="46">
        <v>0.41421134596855147</v>
      </c>
      <c r="O225" s="46">
        <v>-50.144589584230317</v>
      </c>
      <c r="P225" s="46"/>
      <c r="Q225" s="397">
        <v>3.3349573135144084E-2</v>
      </c>
      <c r="R225" s="46">
        <v>-39.921941062774721</v>
      </c>
    </row>
    <row r="226" spans="1:18" ht="15" customHeight="1">
      <c r="A226" s="40"/>
      <c r="B226" s="40"/>
      <c r="C226" s="41"/>
      <c r="D226" s="51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</row>
    <row r="227" spans="1:18" ht="12.75">
      <c r="A227" s="40" t="s">
        <v>2063</v>
      </c>
      <c r="B227" s="40"/>
      <c r="C227" s="41"/>
      <c r="D227" s="51">
        <v>914</v>
      </c>
      <c r="E227" s="52">
        <v>101.47648876628666</v>
      </c>
      <c r="F227" s="52">
        <v>101.4900250258727</v>
      </c>
      <c r="G227" s="52">
        <v>102.27272675529336</v>
      </c>
      <c r="H227" s="52">
        <v>101.08163999999999</v>
      </c>
      <c r="I227" s="52">
        <v>101.45184999999999</v>
      </c>
      <c r="J227" s="52"/>
      <c r="K227" s="52">
        <v>0.78465268032659186</v>
      </c>
      <c r="L227" s="52">
        <v>297.57442368141466</v>
      </c>
      <c r="M227" s="52"/>
      <c r="N227" s="52">
        <v>0.77121049996831115</v>
      </c>
      <c r="O227" s="52">
        <v>-43.796393701528388</v>
      </c>
      <c r="P227" s="52"/>
      <c r="Q227" s="52">
        <v>0.36625238753327238</v>
      </c>
      <c r="R227" s="52">
        <v>-204.54221682063593</v>
      </c>
    </row>
    <row r="228" spans="1:18" ht="15" customHeight="1">
      <c r="A228" s="40"/>
      <c r="B228" s="40"/>
      <c r="C228" s="41"/>
      <c r="D228" s="51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</row>
    <row r="229" spans="1:18" ht="12.75">
      <c r="A229" s="40"/>
      <c r="B229" s="40" t="s">
        <v>1245</v>
      </c>
      <c r="C229" s="41"/>
      <c r="D229" s="51">
        <v>906</v>
      </c>
      <c r="E229" s="52">
        <v>101.49132598746905</v>
      </c>
      <c r="F229" s="52">
        <v>101.43513014089621</v>
      </c>
      <c r="G229" s="52">
        <v>102.22474314386585</v>
      </c>
      <c r="H229" s="52">
        <v>101.09299</v>
      </c>
      <c r="I229" s="52">
        <v>101.39731</v>
      </c>
      <c r="J229" s="52"/>
      <c r="K229" s="52">
        <v>0.72264023477981443</v>
      </c>
      <c r="L229" s="52">
        <v>271.6975822865644</v>
      </c>
      <c r="M229" s="52"/>
      <c r="N229" s="52">
        <v>0.77844135643458934</v>
      </c>
      <c r="O229" s="52">
        <v>-43.796393701585288</v>
      </c>
      <c r="P229" s="52"/>
      <c r="Q229" s="52">
        <v>0.30102616199516596</v>
      </c>
      <c r="R229" s="52">
        <v>-166.66235055846644</v>
      </c>
    </row>
    <row r="230" spans="1:18" ht="12.75">
      <c r="A230" s="40"/>
      <c r="B230" s="40"/>
      <c r="C230" s="41" t="s">
        <v>1245</v>
      </c>
      <c r="D230" s="51">
        <v>906</v>
      </c>
      <c r="E230" s="52">
        <v>101.49132598746905</v>
      </c>
      <c r="F230" s="52">
        <v>101.43513014089621</v>
      </c>
      <c r="G230" s="52">
        <v>102.22474314386585</v>
      </c>
      <c r="H230" s="52">
        <v>101.09299</v>
      </c>
      <c r="I230" s="52">
        <v>101.39731</v>
      </c>
      <c r="J230" s="52"/>
      <c r="K230" s="52">
        <v>0.72264023477981443</v>
      </c>
      <c r="L230" s="52">
        <v>271.6975822865644</v>
      </c>
      <c r="M230" s="52"/>
      <c r="N230" s="52">
        <v>0.77844135643458934</v>
      </c>
      <c r="O230" s="52">
        <v>-43.796393701585288</v>
      </c>
      <c r="P230" s="52"/>
      <c r="Q230" s="52">
        <v>0.30102616199516596</v>
      </c>
      <c r="R230" s="52">
        <v>-166.66235055846644</v>
      </c>
    </row>
    <row r="231" spans="1:18" ht="15" customHeight="1">
      <c r="A231" s="40"/>
      <c r="B231" s="40"/>
      <c r="C231" s="41"/>
      <c r="D231" s="51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</row>
    <row r="232" spans="1:18" ht="12.75">
      <c r="A232" s="40"/>
      <c r="B232" s="40" t="s">
        <v>1259</v>
      </c>
      <c r="C232" s="41"/>
      <c r="D232" s="51">
        <v>6</v>
      </c>
      <c r="E232" s="52">
        <v>99.537769239294292</v>
      </c>
      <c r="F232" s="52">
        <v>110.51266712539996</v>
      </c>
      <c r="G232" s="52">
        <v>110.51266712539996</v>
      </c>
      <c r="H232" s="52">
        <v>99.537769999999995</v>
      </c>
      <c r="I232" s="52">
        <v>110.51267</v>
      </c>
      <c r="J232" s="52"/>
      <c r="K232" s="52">
        <v>11.025862815672948</v>
      </c>
      <c r="L232" s="52">
        <v>26.925157334476758</v>
      </c>
      <c r="M232" s="52"/>
      <c r="N232" s="57" t="s">
        <v>1416</v>
      </c>
      <c r="O232" s="57" t="s">
        <v>1416</v>
      </c>
      <c r="P232" s="57"/>
      <c r="Q232" s="52">
        <v>11.025862815672948</v>
      </c>
      <c r="R232" s="52">
        <v>-39.804828606838171</v>
      </c>
    </row>
    <row r="233" spans="1:18" ht="12.75">
      <c r="A233" s="40"/>
      <c r="B233" s="40"/>
      <c r="C233" s="41" t="s">
        <v>1259</v>
      </c>
      <c r="D233" s="51">
        <v>6</v>
      </c>
      <c r="E233" s="52">
        <v>99.537769239294292</v>
      </c>
      <c r="F233" s="52">
        <v>110.51266712539996</v>
      </c>
      <c r="G233" s="52">
        <v>110.51266712539996</v>
      </c>
      <c r="H233" s="52">
        <v>99.537769999999995</v>
      </c>
      <c r="I233" s="52">
        <v>110.51267</v>
      </c>
      <c r="J233" s="52"/>
      <c r="K233" s="52">
        <v>11.025862815672948</v>
      </c>
      <c r="L233" s="52">
        <v>26.925157334476758</v>
      </c>
      <c r="M233" s="52"/>
      <c r="N233" s="57" t="s">
        <v>1416</v>
      </c>
      <c r="O233" s="57" t="s">
        <v>1416</v>
      </c>
      <c r="P233" s="57"/>
      <c r="Q233" s="52">
        <v>11.025862815672948</v>
      </c>
      <c r="R233" s="52">
        <v>-39.804828606838171</v>
      </c>
    </row>
    <row r="234" spans="1:18" ht="15" customHeight="1">
      <c r="A234" s="40"/>
      <c r="B234" s="40"/>
      <c r="C234" s="41"/>
      <c r="D234" s="51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</row>
    <row r="235" spans="1:18" ht="15" customHeight="1">
      <c r="A235" s="40"/>
      <c r="B235" s="40" t="s">
        <v>1266</v>
      </c>
      <c r="C235" s="41"/>
      <c r="D235" s="51">
        <v>2</v>
      </c>
      <c r="E235" s="52">
        <v>100.57138615163812</v>
      </c>
      <c r="F235" s="52">
        <v>99.289481621643802</v>
      </c>
      <c r="G235" s="52">
        <v>99.289481621643802</v>
      </c>
      <c r="H235" s="52">
        <v>100.57138999999999</v>
      </c>
      <c r="I235" s="52">
        <v>98.979150000000004</v>
      </c>
      <c r="J235" s="52"/>
      <c r="K235" s="52">
        <v>-1.2746215191479893</v>
      </c>
      <c r="L235" s="52">
        <v>-1.0483159392783965</v>
      </c>
      <c r="M235" s="52"/>
      <c r="N235" s="57" t="s">
        <v>1416</v>
      </c>
      <c r="O235" s="57" t="s">
        <v>1416</v>
      </c>
      <c r="P235" s="57"/>
      <c r="Q235" s="52">
        <v>-1.5831927302469295</v>
      </c>
      <c r="R235" s="52">
        <v>1.9249623443377388</v>
      </c>
    </row>
    <row r="236" spans="1:18" ht="15" customHeight="1">
      <c r="A236" s="40"/>
      <c r="B236" s="40"/>
      <c r="C236" s="41" t="s">
        <v>1266</v>
      </c>
      <c r="D236" s="51">
        <v>2</v>
      </c>
      <c r="E236" s="52">
        <v>100.57138615163812</v>
      </c>
      <c r="F236" s="52">
        <v>99.289481621643802</v>
      </c>
      <c r="G236" s="52">
        <v>99.289481621643802</v>
      </c>
      <c r="H236" s="52">
        <v>100.57138999999999</v>
      </c>
      <c r="I236" s="52">
        <v>98.979150000000004</v>
      </c>
      <c r="J236" s="52"/>
      <c r="K236" s="52">
        <v>-1.2746215191479893</v>
      </c>
      <c r="L236" s="52">
        <v>-1.0483159392783965</v>
      </c>
      <c r="M236" s="52"/>
      <c r="N236" s="57" t="s">
        <v>1416</v>
      </c>
      <c r="O236" s="57" t="s">
        <v>1416</v>
      </c>
      <c r="P236" s="57"/>
      <c r="Q236" s="52">
        <v>-1.5831927302469295</v>
      </c>
      <c r="R236" s="52">
        <v>1.9249623443377388</v>
      </c>
    </row>
    <row r="237" spans="1:18" ht="15" customHeight="1">
      <c r="A237" s="40"/>
      <c r="B237" s="40"/>
      <c r="C237" s="41"/>
      <c r="D237" s="51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</row>
    <row r="238" spans="1:18" ht="12.75">
      <c r="A238" s="40" t="s">
        <v>1272</v>
      </c>
      <c r="B238" s="40"/>
      <c r="C238" s="41"/>
      <c r="D238" s="51">
        <v>862</v>
      </c>
      <c r="E238" s="52">
        <v>99.950259342387767</v>
      </c>
      <c r="F238" s="52">
        <v>98.303608005913844</v>
      </c>
      <c r="G238" s="52">
        <v>98.326598015964919</v>
      </c>
      <c r="H238" s="52">
        <v>99.926209999999998</v>
      </c>
      <c r="I238" s="52">
        <v>98.469089999999994</v>
      </c>
      <c r="J238" s="52"/>
      <c r="K238" s="52">
        <v>-1.6244693481593742</v>
      </c>
      <c r="L238" s="52">
        <v>-572.28086314491804</v>
      </c>
      <c r="M238" s="52"/>
      <c r="N238" s="53">
        <v>2.3386740850561694E-2</v>
      </c>
      <c r="O238" s="52">
        <v>-1.2132276205022778</v>
      </c>
      <c r="P238" s="52"/>
      <c r="Q238" s="52">
        <v>-1.4581936409970075</v>
      </c>
      <c r="R238" s="52">
        <v>759.25190854060588</v>
      </c>
    </row>
    <row r="239" spans="1:18" ht="15" customHeight="1">
      <c r="A239" s="40"/>
      <c r="B239" s="40"/>
      <c r="C239" s="41"/>
      <c r="D239" s="51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</row>
    <row r="240" spans="1:18" ht="12.75">
      <c r="A240" s="40"/>
      <c r="B240" s="40" t="s">
        <v>1274</v>
      </c>
      <c r="C240" s="41"/>
      <c r="D240" s="51">
        <v>173</v>
      </c>
      <c r="E240" s="52">
        <v>97.173886937169954</v>
      </c>
      <c r="F240" s="52">
        <v>89.42335503231142</v>
      </c>
      <c r="G240" s="52">
        <v>89.537906411872385</v>
      </c>
      <c r="H240" s="52">
        <v>97.054050000000004</v>
      </c>
      <c r="I240" s="52">
        <v>90.247900000000001</v>
      </c>
      <c r="J240" s="52"/>
      <c r="K240" s="52">
        <v>-7.8580581326697541</v>
      </c>
      <c r="L240" s="52">
        <v>-540.15378849369222</v>
      </c>
      <c r="M240" s="52"/>
      <c r="N240" s="52">
        <v>0.1281000690698697</v>
      </c>
      <c r="O240" s="52">
        <v>-1.2132276205023316</v>
      </c>
      <c r="P240" s="52"/>
      <c r="Q240" s="52">
        <v>-7.0127420788290369</v>
      </c>
      <c r="R240" s="52">
        <v>711.75682116769531</v>
      </c>
    </row>
    <row r="241" spans="1:18" ht="12.75">
      <c r="A241" s="40"/>
      <c r="B241" s="40"/>
      <c r="C241" s="41" t="s">
        <v>1274</v>
      </c>
      <c r="D241" s="51">
        <v>173</v>
      </c>
      <c r="E241" s="52">
        <v>97.173886937169954</v>
      </c>
      <c r="F241" s="52">
        <v>89.42335503231142</v>
      </c>
      <c r="G241" s="52">
        <v>89.537906411872385</v>
      </c>
      <c r="H241" s="52">
        <v>97.054050000000004</v>
      </c>
      <c r="I241" s="52">
        <v>90.247900000000001</v>
      </c>
      <c r="J241" s="52"/>
      <c r="K241" s="52">
        <v>-7.8580581326697541</v>
      </c>
      <c r="L241" s="52">
        <v>-540.15378849369222</v>
      </c>
      <c r="M241" s="52"/>
      <c r="N241" s="52">
        <v>0.1281000690698697</v>
      </c>
      <c r="O241" s="52">
        <v>-1.2132276205023316</v>
      </c>
      <c r="P241" s="52"/>
      <c r="Q241" s="52">
        <v>-7.0127420788290369</v>
      </c>
      <c r="R241" s="52">
        <v>711.75682116769531</v>
      </c>
    </row>
    <row r="242" spans="1:18" ht="15" customHeight="1">
      <c r="A242" s="40"/>
      <c r="B242" s="40"/>
      <c r="C242" s="41"/>
      <c r="D242" s="51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</row>
    <row r="243" spans="1:18" ht="12.75">
      <c r="A243" s="40"/>
      <c r="B243" s="40" t="s">
        <v>1298</v>
      </c>
      <c r="C243" s="41"/>
      <c r="D243" s="51">
        <v>575</v>
      </c>
      <c r="E243" s="52">
        <v>99.654409043478253</v>
      </c>
      <c r="F243" s="52">
        <v>99.654409043478253</v>
      </c>
      <c r="G243" s="52">
        <v>99.654409043478253</v>
      </c>
      <c r="H243" s="52">
        <v>99.654409999999999</v>
      </c>
      <c r="I243" s="52">
        <v>99.654409999999999</v>
      </c>
      <c r="J243" s="52"/>
      <c r="K243" s="52" t="s">
        <v>1416</v>
      </c>
      <c r="L243" s="52" t="s">
        <v>1416</v>
      </c>
      <c r="M243" s="52"/>
      <c r="N243" s="57" t="s">
        <v>1416</v>
      </c>
      <c r="O243" s="57" t="s">
        <v>1416</v>
      </c>
      <c r="P243" s="57"/>
      <c r="Q243" s="52" t="s">
        <v>1416</v>
      </c>
      <c r="R243" s="52" t="s">
        <v>1416</v>
      </c>
    </row>
    <row r="244" spans="1:18" ht="12.75">
      <c r="A244" s="40"/>
      <c r="B244" s="40"/>
      <c r="C244" s="41" t="s">
        <v>1300</v>
      </c>
      <c r="D244" s="51">
        <v>557</v>
      </c>
      <c r="E244" s="52">
        <v>100</v>
      </c>
      <c r="F244" s="52">
        <v>100</v>
      </c>
      <c r="G244" s="52">
        <v>100</v>
      </c>
      <c r="H244" s="52">
        <v>100</v>
      </c>
      <c r="I244" s="52">
        <v>100</v>
      </c>
      <c r="J244" s="52"/>
      <c r="K244" s="57" t="s">
        <v>1416</v>
      </c>
      <c r="L244" s="57" t="s">
        <v>1416</v>
      </c>
      <c r="M244" s="57"/>
      <c r="N244" s="57" t="s">
        <v>1416</v>
      </c>
      <c r="O244" s="57" t="s">
        <v>1416</v>
      </c>
      <c r="P244" s="57"/>
      <c r="Q244" s="57" t="s">
        <v>1416</v>
      </c>
      <c r="R244" s="57" t="s">
        <v>1416</v>
      </c>
    </row>
    <row r="245" spans="1:18" ht="12.75">
      <c r="A245" s="40"/>
      <c r="B245" s="40"/>
      <c r="C245" s="41" t="s">
        <v>2064</v>
      </c>
      <c r="D245" s="51">
        <v>18</v>
      </c>
      <c r="E245" s="52">
        <v>88.960288888888897</v>
      </c>
      <c r="F245" s="52">
        <v>88.960288888888897</v>
      </c>
      <c r="G245" s="52">
        <v>88.960288888888897</v>
      </c>
      <c r="H245" s="52">
        <v>88.960290000000001</v>
      </c>
      <c r="I245" s="52">
        <v>88.960290000000001</v>
      </c>
      <c r="J245" s="52"/>
      <c r="K245" s="52" t="s">
        <v>1416</v>
      </c>
      <c r="L245" s="52" t="s">
        <v>1416</v>
      </c>
      <c r="M245" s="52"/>
      <c r="N245" s="57" t="s">
        <v>1416</v>
      </c>
      <c r="O245" s="57" t="s">
        <v>1416</v>
      </c>
      <c r="P245" s="57"/>
      <c r="Q245" s="52" t="s">
        <v>1416</v>
      </c>
      <c r="R245" s="52" t="s">
        <v>1416</v>
      </c>
    </row>
    <row r="246" spans="1:18" ht="15" customHeight="1">
      <c r="A246" s="40"/>
      <c r="B246" s="40"/>
      <c r="C246" s="41"/>
      <c r="D246" s="51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</row>
    <row r="247" spans="1:18" ht="12.75">
      <c r="A247" s="40"/>
      <c r="B247" s="40" t="s">
        <v>1314</v>
      </c>
      <c r="C247" s="41"/>
      <c r="D247" s="51">
        <v>48</v>
      </c>
      <c r="E247" s="52">
        <v>111.48020407194038</v>
      </c>
      <c r="F247" s="52">
        <v>109.84329922819039</v>
      </c>
      <c r="G247" s="52">
        <v>109.84329922819039</v>
      </c>
      <c r="H247" s="52">
        <v>111.4802</v>
      </c>
      <c r="I247" s="52">
        <v>109.8433</v>
      </c>
      <c r="J247" s="52"/>
      <c r="K247" s="57">
        <v>-1.4683367844336437</v>
      </c>
      <c r="L247" s="57">
        <v>-32.127074651206335</v>
      </c>
      <c r="M247" s="57"/>
      <c r="N247" s="57" t="s">
        <v>1416</v>
      </c>
      <c r="O247" s="57" t="s">
        <v>1416</v>
      </c>
      <c r="P247" s="57"/>
      <c r="Q247" s="52">
        <v>-1.4683367844336437</v>
      </c>
      <c r="R247" s="52">
        <v>47.49508737291152</v>
      </c>
    </row>
    <row r="248" spans="1:18" ht="12.75">
      <c r="A248" s="40"/>
      <c r="B248" s="40"/>
      <c r="C248" s="41" t="s">
        <v>1314</v>
      </c>
      <c r="D248" s="51">
        <v>48</v>
      </c>
      <c r="E248" s="52">
        <v>111.48020407194038</v>
      </c>
      <c r="F248" s="52">
        <v>109.84329922819039</v>
      </c>
      <c r="G248" s="52">
        <v>109.84329922819039</v>
      </c>
      <c r="H248" s="52">
        <v>111.4802</v>
      </c>
      <c r="I248" s="52">
        <v>109.8433</v>
      </c>
      <c r="J248" s="52"/>
      <c r="K248" s="57">
        <v>-1.4683367844336437</v>
      </c>
      <c r="L248" s="57">
        <v>-32.127074651206335</v>
      </c>
      <c r="M248" s="57"/>
      <c r="N248" s="57" t="s">
        <v>1416</v>
      </c>
      <c r="O248" s="57" t="s">
        <v>1416</v>
      </c>
      <c r="P248" s="57"/>
      <c r="Q248" s="52">
        <v>-1.4683367844336437</v>
      </c>
      <c r="R248" s="52">
        <v>47.49508737291152</v>
      </c>
    </row>
    <row r="249" spans="1:18" ht="15" customHeight="1">
      <c r="A249" s="40"/>
      <c r="B249" s="40"/>
      <c r="C249" s="41"/>
      <c r="D249" s="51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</row>
    <row r="250" spans="1:18" ht="12.75">
      <c r="A250" s="40"/>
      <c r="B250" s="40" t="s">
        <v>1333</v>
      </c>
      <c r="C250" s="41"/>
      <c r="D250" s="51">
        <v>66</v>
      </c>
      <c r="E250" s="52">
        <v>101.41978965991979</v>
      </c>
      <c r="F250" s="52">
        <v>101.41978965991979</v>
      </c>
      <c r="G250" s="52">
        <v>101.41978965991979</v>
      </c>
      <c r="H250" s="52">
        <v>101.41979000000001</v>
      </c>
      <c r="I250" s="52">
        <v>101.41979000000001</v>
      </c>
      <c r="J250" s="52"/>
      <c r="K250" s="57" t="s">
        <v>1416</v>
      </c>
      <c r="L250" s="57" t="s">
        <v>1416</v>
      </c>
      <c r="M250" s="57"/>
      <c r="N250" s="57" t="s">
        <v>1416</v>
      </c>
      <c r="O250" s="57" t="s">
        <v>1416</v>
      </c>
      <c r="P250" s="57"/>
      <c r="Q250" s="57" t="s">
        <v>1416</v>
      </c>
      <c r="R250" s="57" t="s">
        <v>1416</v>
      </c>
    </row>
    <row r="251" spans="1:18" ht="12.75">
      <c r="A251" s="40"/>
      <c r="B251" s="40"/>
      <c r="C251" s="41" t="s">
        <v>1335</v>
      </c>
      <c r="D251" s="51">
        <v>3</v>
      </c>
      <c r="E251" s="52">
        <v>131.23537251823532</v>
      </c>
      <c r="F251" s="52">
        <v>131.23537251823532</v>
      </c>
      <c r="G251" s="52">
        <v>131.23537251823532</v>
      </c>
      <c r="H251" s="52">
        <v>131.23536999999999</v>
      </c>
      <c r="I251" s="52">
        <v>131.23536999999999</v>
      </c>
      <c r="J251" s="52"/>
      <c r="K251" s="57" t="s">
        <v>1416</v>
      </c>
      <c r="L251" s="57" t="s">
        <v>1416</v>
      </c>
      <c r="M251" s="57"/>
      <c r="N251" s="57" t="s">
        <v>1416</v>
      </c>
      <c r="O251" s="57" t="s">
        <v>1416</v>
      </c>
      <c r="P251" s="57"/>
      <c r="Q251" s="57" t="s">
        <v>1416</v>
      </c>
      <c r="R251" s="57" t="s">
        <v>1416</v>
      </c>
    </row>
    <row r="252" spans="1:18" ht="12.75">
      <c r="A252" s="40"/>
      <c r="B252" s="40"/>
      <c r="C252" s="41" t="s">
        <v>1340</v>
      </c>
      <c r="D252" s="51">
        <v>63</v>
      </c>
      <c r="E252" s="52">
        <v>100</v>
      </c>
      <c r="F252" s="52">
        <v>100</v>
      </c>
      <c r="G252" s="52">
        <v>100</v>
      </c>
      <c r="H252" s="52">
        <v>100</v>
      </c>
      <c r="I252" s="52">
        <v>100</v>
      </c>
      <c r="J252" s="52"/>
      <c r="K252" s="57" t="s">
        <v>1416</v>
      </c>
      <c r="L252" s="57" t="s">
        <v>1416</v>
      </c>
      <c r="M252" s="57"/>
      <c r="N252" s="57" t="s">
        <v>1416</v>
      </c>
      <c r="O252" s="57" t="s">
        <v>1416</v>
      </c>
      <c r="P252" s="57"/>
      <c r="Q252" s="57" t="s">
        <v>1416</v>
      </c>
      <c r="R252" s="57" t="s">
        <v>1416</v>
      </c>
    </row>
    <row r="253" spans="1:18" ht="15" customHeight="1">
      <c r="A253" s="40"/>
      <c r="B253" s="40"/>
      <c r="C253" s="41"/>
      <c r="D253" s="51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</row>
    <row r="254" spans="1:18" ht="15" customHeight="1">
      <c r="A254" s="40" t="s">
        <v>1352</v>
      </c>
      <c r="B254" s="40"/>
      <c r="C254" s="41"/>
      <c r="D254" s="51">
        <v>185</v>
      </c>
      <c r="E254" s="52">
        <v>104.64526303277175</v>
      </c>
      <c r="F254" s="52">
        <v>109.43639772581454</v>
      </c>
      <c r="G254" s="52">
        <v>109.88978588448889</v>
      </c>
      <c r="H254" s="52">
        <v>105.44806</v>
      </c>
      <c r="I254" s="52">
        <v>110.76537</v>
      </c>
      <c r="J254" s="52"/>
      <c r="K254" s="52">
        <v>5.0117154849852685</v>
      </c>
      <c r="L254" s="52">
        <v>396.72011549373417</v>
      </c>
      <c r="M254" s="52"/>
      <c r="N254" s="52">
        <v>0.41429375244050881</v>
      </c>
      <c r="O254" s="52">
        <v>-5.134968262156141</v>
      </c>
      <c r="P254" s="52"/>
      <c r="Q254" s="52">
        <v>5.042590063684127</v>
      </c>
      <c r="R254" s="52">
        <v>-594.63163278237676</v>
      </c>
    </row>
    <row r="255" spans="1:18" ht="15" customHeight="1">
      <c r="A255" s="40"/>
      <c r="B255" s="40"/>
      <c r="C255" s="41"/>
      <c r="D255" s="51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</row>
    <row r="256" spans="1:18" ht="12.75">
      <c r="A256" s="40"/>
      <c r="B256" s="40" t="s">
        <v>1354</v>
      </c>
      <c r="C256" s="41"/>
      <c r="D256" s="51">
        <v>3</v>
      </c>
      <c r="E256" s="52">
        <v>149.57509379760643</v>
      </c>
      <c r="F256" s="52">
        <v>149.57509379760643</v>
      </c>
      <c r="G256" s="52">
        <v>149.57509379760643</v>
      </c>
      <c r="H256" s="52">
        <v>149.57508999999999</v>
      </c>
      <c r="I256" s="52">
        <v>149.57508999999999</v>
      </c>
      <c r="J256" s="52"/>
      <c r="K256" s="52" t="s">
        <v>1416</v>
      </c>
      <c r="L256" s="52" t="s">
        <v>1416</v>
      </c>
      <c r="M256" s="52"/>
      <c r="N256" s="57" t="s">
        <v>1416</v>
      </c>
      <c r="O256" s="57" t="s">
        <v>1416</v>
      </c>
      <c r="P256" s="57"/>
      <c r="Q256" s="52" t="s">
        <v>1416</v>
      </c>
      <c r="R256" s="52" t="s">
        <v>1416</v>
      </c>
    </row>
    <row r="257" spans="1:18" ht="12.75">
      <c r="A257" s="40"/>
      <c r="B257" s="40"/>
      <c r="C257" s="41" t="s">
        <v>1356</v>
      </c>
      <c r="D257" s="51">
        <v>3</v>
      </c>
      <c r="E257" s="52">
        <v>149.57509379760643</v>
      </c>
      <c r="F257" s="52">
        <v>149.57509379760643</v>
      </c>
      <c r="G257" s="52">
        <v>149.57509379760643</v>
      </c>
      <c r="H257" s="52">
        <v>149.57508999999999</v>
      </c>
      <c r="I257" s="52">
        <v>149.57508999999999</v>
      </c>
      <c r="J257" s="52"/>
      <c r="K257" s="52" t="s">
        <v>1416</v>
      </c>
      <c r="L257" s="52" t="s">
        <v>1416</v>
      </c>
      <c r="M257" s="52"/>
      <c r="N257" s="57" t="s">
        <v>1416</v>
      </c>
      <c r="O257" s="57" t="s">
        <v>1416</v>
      </c>
      <c r="P257" s="57"/>
      <c r="Q257" s="52" t="s">
        <v>1416</v>
      </c>
      <c r="R257" s="52" t="s">
        <v>1416</v>
      </c>
    </row>
    <row r="258" spans="1:18" ht="15" customHeight="1">
      <c r="A258" s="40"/>
      <c r="B258" s="40"/>
      <c r="C258" s="41"/>
      <c r="D258" s="51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</row>
    <row r="259" spans="1:18" ht="15" customHeight="1">
      <c r="A259" s="40"/>
      <c r="B259" s="40" t="s">
        <v>1362</v>
      </c>
      <c r="C259" s="41"/>
      <c r="D259" s="51">
        <v>171</v>
      </c>
      <c r="E259" s="52">
        <v>103.14124303955288</v>
      </c>
      <c r="F259" s="52">
        <v>108.32463437413132</v>
      </c>
      <c r="G259" s="52">
        <v>108.81514203117668</v>
      </c>
      <c r="H259" s="52">
        <v>104.00977</v>
      </c>
      <c r="I259" s="52">
        <v>109.76242000000001</v>
      </c>
      <c r="J259" s="52"/>
      <c r="K259" s="52">
        <v>5.5010961904426114</v>
      </c>
      <c r="L259" s="52">
        <v>396.72011549375782</v>
      </c>
      <c r="M259" s="52"/>
      <c r="N259" s="52">
        <v>0.45281265880103838</v>
      </c>
      <c r="O259" s="52">
        <v>-5.1349682621669901</v>
      </c>
      <c r="P259" s="52"/>
      <c r="Q259" s="52">
        <v>5.5308738872903218</v>
      </c>
      <c r="R259" s="52">
        <v>-594.63163278245474</v>
      </c>
    </row>
    <row r="260" spans="1:18" ht="15" customHeight="1">
      <c r="A260" s="40"/>
      <c r="B260" s="40"/>
      <c r="C260" s="41" t="s">
        <v>1362</v>
      </c>
      <c r="D260" s="51">
        <v>171</v>
      </c>
      <c r="E260" s="52">
        <v>103.14124303955288</v>
      </c>
      <c r="F260" s="52">
        <v>108.32463437413132</v>
      </c>
      <c r="G260" s="52">
        <v>108.81514203117668</v>
      </c>
      <c r="H260" s="52">
        <v>104.00977</v>
      </c>
      <c r="I260" s="52">
        <v>109.76242000000001</v>
      </c>
      <c r="J260" s="52"/>
      <c r="K260" s="52">
        <v>5.5010961904426114</v>
      </c>
      <c r="L260" s="52">
        <v>396.72011549375782</v>
      </c>
      <c r="M260" s="52"/>
      <c r="N260" s="52">
        <v>0.45281265880103838</v>
      </c>
      <c r="O260" s="52">
        <v>-5.1349682621669901</v>
      </c>
      <c r="P260" s="52"/>
      <c r="Q260" s="52">
        <v>5.5308738872903218</v>
      </c>
      <c r="R260" s="52">
        <v>-594.63163278245474</v>
      </c>
    </row>
    <row r="261" spans="1:18" ht="15" customHeight="1">
      <c r="A261" s="40"/>
      <c r="B261" s="40"/>
      <c r="C261" s="41"/>
      <c r="D261" s="51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</row>
    <row r="262" spans="1:18" ht="12.75">
      <c r="A262" s="40"/>
      <c r="B262" s="40" t="s">
        <v>2065</v>
      </c>
      <c r="C262" s="41"/>
      <c r="D262" s="51">
        <v>11</v>
      </c>
      <c r="E262" s="52">
        <v>115.77234726421945</v>
      </c>
      <c r="F262" s="52">
        <v>115.77234726421945</v>
      </c>
      <c r="G262" s="52">
        <v>115.77234726421945</v>
      </c>
      <c r="H262" s="52">
        <v>115.77235</v>
      </c>
      <c r="I262" s="52">
        <v>115.77235</v>
      </c>
      <c r="J262" s="52"/>
      <c r="K262" s="57" t="s">
        <v>1416</v>
      </c>
      <c r="L262" s="57" t="s">
        <v>1416</v>
      </c>
      <c r="M262" s="57"/>
      <c r="N262" s="57" t="s">
        <v>1416</v>
      </c>
      <c r="O262" s="57" t="s">
        <v>1416</v>
      </c>
      <c r="P262" s="57"/>
      <c r="Q262" s="57" t="s">
        <v>1416</v>
      </c>
      <c r="R262" s="57" t="s">
        <v>1416</v>
      </c>
    </row>
    <row r="263" spans="1:18" ht="12.75">
      <c r="A263" s="40"/>
      <c r="B263" s="40"/>
      <c r="C263" s="41" t="s">
        <v>2065</v>
      </c>
      <c r="D263" s="51">
        <v>11</v>
      </c>
      <c r="E263" s="52">
        <v>115.77234726421945</v>
      </c>
      <c r="F263" s="52">
        <v>115.77234726421945</v>
      </c>
      <c r="G263" s="52">
        <v>115.77234726421945</v>
      </c>
      <c r="H263" s="52">
        <v>115.77235</v>
      </c>
      <c r="I263" s="52">
        <v>115.77235</v>
      </c>
      <c r="J263" s="52"/>
      <c r="K263" s="57" t="s">
        <v>1416</v>
      </c>
      <c r="L263" s="57" t="s">
        <v>1416</v>
      </c>
      <c r="M263" s="57"/>
      <c r="N263" s="57" t="s">
        <v>1416</v>
      </c>
      <c r="O263" s="57" t="s">
        <v>1416</v>
      </c>
      <c r="P263" s="57"/>
      <c r="Q263" s="57" t="s">
        <v>1416</v>
      </c>
      <c r="R263" s="57" t="s">
        <v>1416</v>
      </c>
    </row>
    <row r="264" spans="1:18" ht="15" customHeight="1">
      <c r="A264" s="40"/>
      <c r="B264" s="40"/>
      <c r="C264" s="41"/>
      <c r="D264" s="51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</row>
    <row r="265" spans="1:18" ht="15" customHeight="1">
      <c r="A265" s="44" t="s">
        <v>1384</v>
      </c>
      <c r="B265" s="44"/>
      <c r="C265" s="44"/>
      <c r="D265" s="45">
        <v>594</v>
      </c>
      <c r="E265" s="46">
        <v>93.599295838936484</v>
      </c>
      <c r="F265" s="46">
        <v>90.349079947139188</v>
      </c>
      <c r="G265" s="46">
        <v>90.318265055003536</v>
      </c>
      <c r="H265" s="46">
        <v>93.653130000000004</v>
      </c>
      <c r="I265" s="46">
        <v>90.402150000000006</v>
      </c>
      <c r="J265" s="46"/>
      <c r="K265" s="46">
        <v>-3.5054011406014496</v>
      </c>
      <c r="L265" s="46">
        <v>-796.89896237316952</v>
      </c>
      <c r="M265" s="46"/>
      <c r="N265" s="397">
        <v>-3.4106481387230492E-2</v>
      </c>
      <c r="O265" s="46">
        <v>1.1205802370832534</v>
      </c>
      <c r="P265" s="46"/>
      <c r="Q265" s="46">
        <v>-3.4712908442552592</v>
      </c>
      <c r="R265" s="46">
        <v>1167.3033918278313</v>
      </c>
    </row>
    <row r="266" spans="1:18" ht="15" customHeight="1">
      <c r="A266" s="40"/>
      <c r="B266" s="40"/>
      <c r="C266" s="41"/>
      <c r="D266" s="51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</row>
    <row r="267" spans="1:18" ht="12.75">
      <c r="A267" s="40" t="s">
        <v>1386</v>
      </c>
      <c r="B267" s="40"/>
      <c r="C267" s="41"/>
      <c r="D267" s="51">
        <v>1</v>
      </c>
      <c r="E267" s="52">
        <v>153.78875362149171</v>
      </c>
      <c r="F267" s="52">
        <v>156.63733890940696</v>
      </c>
      <c r="G267" s="52">
        <v>156.23673015534945</v>
      </c>
      <c r="H267" s="52">
        <v>153.78874999999999</v>
      </c>
      <c r="I267" s="52">
        <v>156.58010999999999</v>
      </c>
      <c r="J267" s="52"/>
      <c r="K267" s="52">
        <v>1.5917786419428426</v>
      </c>
      <c r="L267" s="52">
        <v>1.0009531752857606</v>
      </c>
      <c r="M267" s="52"/>
      <c r="N267" s="57">
        <v>-0.25575559240680334</v>
      </c>
      <c r="O267" s="56">
        <v>2.4525411176894059E-2</v>
      </c>
      <c r="P267" s="57"/>
      <c r="Q267" s="52">
        <v>1.8150582537245441</v>
      </c>
      <c r="R267" s="52">
        <v>-1.6873266468968633</v>
      </c>
    </row>
    <row r="268" spans="1:18" ht="15" customHeight="1">
      <c r="A268" s="40"/>
      <c r="B268" s="40"/>
      <c r="C268" s="41"/>
      <c r="D268" s="51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</row>
    <row r="269" spans="1:18" ht="12.75">
      <c r="A269" s="40"/>
      <c r="B269" s="40" t="s">
        <v>1386</v>
      </c>
      <c r="C269" s="41"/>
      <c r="D269" s="51">
        <v>1</v>
      </c>
      <c r="E269" s="52">
        <v>153.78875362149171</v>
      </c>
      <c r="F269" s="52">
        <v>156.63733890940696</v>
      </c>
      <c r="G269" s="52">
        <v>156.23673015534945</v>
      </c>
      <c r="H269" s="52">
        <v>153.78874999999999</v>
      </c>
      <c r="I269" s="52">
        <v>156.58010999999999</v>
      </c>
      <c r="J269" s="52"/>
      <c r="K269" s="52">
        <v>1.5917786419428426</v>
      </c>
      <c r="L269" s="52">
        <v>1.0009531752857606</v>
      </c>
      <c r="M269" s="52"/>
      <c r="N269" s="57">
        <v>-0.25575559240680334</v>
      </c>
      <c r="O269" s="56">
        <v>2.4525411176894059E-2</v>
      </c>
      <c r="P269" s="57"/>
      <c r="Q269" s="52">
        <v>1.8150582537245441</v>
      </c>
      <c r="R269" s="52">
        <v>-1.6873266468968633</v>
      </c>
    </row>
    <row r="270" spans="1:18" ht="12.75">
      <c r="A270" s="40"/>
      <c r="B270" s="40"/>
      <c r="C270" s="41" t="s">
        <v>1386</v>
      </c>
      <c r="D270" s="51">
        <v>1</v>
      </c>
      <c r="E270" s="52">
        <v>153.78875362149171</v>
      </c>
      <c r="F270" s="52">
        <v>156.63733890940696</v>
      </c>
      <c r="G270" s="52">
        <v>156.23673015534945</v>
      </c>
      <c r="H270" s="52">
        <v>153.78874999999999</v>
      </c>
      <c r="I270" s="52">
        <v>156.58010999999999</v>
      </c>
      <c r="J270" s="52"/>
      <c r="K270" s="52">
        <v>1.5917786419428426</v>
      </c>
      <c r="L270" s="52">
        <v>1.0009531752857606</v>
      </c>
      <c r="M270" s="52"/>
      <c r="N270" s="57">
        <v>-0.25575559240680334</v>
      </c>
      <c r="O270" s="56">
        <v>2.4525411176894059E-2</v>
      </c>
      <c r="P270" s="57"/>
      <c r="Q270" s="52">
        <v>1.8150582537245441</v>
      </c>
      <c r="R270" s="52">
        <v>-1.6873266468968633</v>
      </c>
    </row>
    <row r="271" spans="1:18" ht="15" customHeight="1">
      <c r="A271" s="40"/>
      <c r="B271" s="40"/>
      <c r="C271" s="41"/>
      <c r="D271" s="51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</row>
    <row r="272" spans="1:18" ht="15" customHeight="1">
      <c r="A272" s="40" t="s">
        <v>1394</v>
      </c>
      <c r="B272" s="40"/>
      <c r="C272" s="41"/>
      <c r="D272" s="51">
        <v>34</v>
      </c>
      <c r="E272" s="52">
        <v>83.972933745217276</v>
      </c>
      <c r="F272" s="52">
        <v>81.025192080590472</v>
      </c>
      <c r="G272" s="52">
        <v>80.498620398986674</v>
      </c>
      <c r="H272" s="52">
        <v>84.913390000000007</v>
      </c>
      <c r="I272" s="52">
        <v>81.95411</v>
      </c>
      <c r="J272" s="52"/>
      <c r="K272" s="52">
        <v>-4.1374204654704982</v>
      </c>
      <c r="L272" s="52">
        <v>-48.300809890734143</v>
      </c>
      <c r="M272" s="52"/>
      <c r="N272" s="52">
        <v>-0.6498863724754278</v>
      </c>
      <c r="O272" s="52">
        <v>1.0960548259048977</v>
      </c>
      <c r="P272" s="52"/>
      <c r="Q272" s="52">
        <v>-3.4850513889903567</v>
      </c>
      <c r="R272" s="52">
        <v>60.820260865655065</v>
      </c>
    </row>
    <row r="273" spans="1:18" ht="15" customHeight="1">
      <c r="A273" s="40"/>
      <c r="B273" s="40"/>
      <c r="C273" s="41"/>
      <c r="D273" s="51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</row>
    <row r="274" spans="1:18" ht="15" customHeight="1">
      <c r="A274" s="40"/>
      <c r="B274" s="40" t="s">
        <v>1394</v>
      </c>
      <c r="C274" s="41"/>
      <c r="D274" s="51">
        <v>34</v>
      </c>
      <c r="E274" s="52">
        <v>83.972933745217276</v>
      </c>
      <c r="F274" s="52">
        <v>81.025192080590472</v>
      </c>
      <c r="G274" s="52">
        <v>80.498620398986674</v>
      </c>
      <c r="H274" s="52">
        <v>84.913390000000007</v>
      </c>
      <c r="I274" s="52">
        <v>81.95411</v>
      </c>
      <c r="J274" s="52"/>
      <c r="K274" s="52">
        <v>-4.1374204654704982</v>
      </c>
      <c r="L274" s="52">
        <v>-48.300809890734143</v>
      </c>
      <c r="M274" s="52"/>
      <c r="N274" s="52">
        <v>-0.6498863724754278</v>
      </c>
      <c r="O274" s="52">
        <v>1.0960548259048977</v>
      </c>
      <c r="P274" s="52"/>
      <c r="Q274" s="52">
        <v>-3.4850513889903567</v>
      </c>
      <c r="R274" s="52">
        <v>60.820260865655065</v>
      </c>
    </row>
    <row r="275" spans="1:18" ht="15" customHeight="1">
      <c r="A275" s="40"/>
      <c r="B275" s="40"/>
      <c r="C275" s="41" t="s">
        <v>1394</v>
      </c>
      <c r="D275" s="51">
        <v>34</v>
      </c>
      <c r="E275" s="52">
        <v>83.972933745217276</v>
      </c>
      <c r="F275" s="52">
        <v>81.025192080590472</v>
      </c>
      <c r="G275" s="52">
        <v>80.498620398986674</v>
      </c>
      <c r="H275" s="52">
        <v>84.913390000000007</v>
      </c>
      <c r="I275" s="52">
        <v>81.95411</v>
      </c>
      <c r="J275" s="52"/>
      <c r="K275" s="52">
        <v>-4.1374204654704982</v>
      </c>
      <c r="L275" s="52">
        <v>-48.300809890734143</v>
      </c>
      <c r="M275" s="52"/>
      <c r="N275" s="52">
        <v>-0.6498863724754278</v>
      </c>
      <c r="O275" s="52">
        <v>1.0960548259048977</v>
      </c>
      <c r="P275" s="52"/>
      <c r="Q275" s="52">
        <v>-3.4850513889903567</v>
      </c>
      <c r="R275" s="52">
        <v>60.820260865655065</v>
      </c>
    </row>
    <row r="276" spans="1:18" ht="15" customHeight="1">
      <c r="A276" s="40"/>
      <c r="B276" s="40"/>
      <c r="C276" s="41"/>
      <c r="D276" s="51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</row>
    <row r="277" spans="1:18" ht="12.75">
      <c r="A277" s="40" t="s">
        <v>1399</v>
      </c>
      <c r="B277" s="40"/>
      <c r="C277" s="41"/>
      <c r="D277" s="51">
        <v>559</v>
      </c>
      <c r="E277" s="52">
        <v>94.07712563035669</v>
      </c>
      <c r="F277" s="52">
        <v>90.797602180592492</v>
      </c>
      <c r="G277" s="52">
        <v>90.797602180592492</v>
      </c>
      <c r="H277" s="52">
        <v>94.077129999999997</v>
      </c>
      <c r="I277" s="52">
        <v>90.797600000000003</v>
      </c>
      <c r="J277" s="52"/>
      <c r="K277" s="52">
        <v>-3.4859945260763414</v>
      </c>
      <c r="L277" s="52">
        <v>-749.59910565770701</v>
      </c>
      <c r="M277" s="52"/>
      <c r="N277" s="52" t="s">
        <v>1416</v>
      </c>
      <c r="O277" s="52" t="s">
        <v>1416</v>
      </c>
      <c r="P277" s="52"/>
      <c r="Q277" s="52">
        <v>-3.4859945260763414</v>
      </c>
      <c r="R277" s="52">
        <v>1108.1704576091031</v>
      </c>
    </row>
    <row r="278" spans="1:18" ht="15" customHeight="1">
      <c r="A278" s="40"/>
      <c r="B278" s="40"/>
      <c r="C278" s="41"/>
      <c r="D278" s="51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</row>
    <row r="279" spans="1:18" ht="12.75">
      <c r="A279" s="40"/>
      <c r="B279" s="40" t="s">
        <v>1399</v>
      </c>
      <c r="C279" s="41"/>
      <c r="D279" s="51">
        <v>559</v>
      </c>
      <c r="E279" s="52">
        <v>94.07712563035669</v>
      </c>
      <c r="F279" s="52">
        <v>90.797602180592492</v>
      </c>
      <c r="G279" s="52">
        <v>90.797602180592492</v>
      </c>
      <c r="H279" s="52">
        <v>94.077129999999997</v>
      </c>
      <c r="I279" s="52">
        <v>90.797600000000003</v>
      </c>
      <c r="J279" s="52"/>
      <c r="K279" s="52">
        <v>-3.4859945260763414</v>
      </c>
      <c r="L279" s="52">
        <v>-749.59910565770701</v>
      </c>
      <c r="M279" s="52"/>
      <c r="N279" s="52" t="s">
        <v>1416</v>
      </c>
      <c r="O279" s="52" t="s">
        <v>1416</v>
      </c>
      <c r="P279" s="52"/>
      <c r="Q279" s="52">
        <v>-3.4859945260763414</v>
      </c>
      <c r="R279" s="52">
        <v>1108.1704576091031</v>
      </c>
    </row>
    <row r="280" spans="1:18" ht="12.75">
      <c r="A280" s="40"/>
      <c r="B280" s="40"/>
      <c r="C280" s="41" t="s">
        <v>1399</v>
      </c>
      <c r="D280" s="51">
        <v>559</v>
      </c>
      <c r="E280" s="52">
        <v>94.07712563035669</v>
      </c>
      <c r="F280" s="52">
        <v>90.797602180592492</v>
      </c>
      <c r="G280" s="52">
        <v>90.797602180592492</v>
      </c>
      <c r="H280" s="52">
        <v>94.077129999999997</v>
      </c>
      <c r="I280" s="52">
        <v>90.797600000000003</v>
      </c>
      <c r="J280" s="52"/>
      <c r="K280" s="52">
        <v>-3.4859945260763414</v>
      </c>
      <c r="L280" s="52">
        <v>-749.59910565770701</v>
      </c>
      <c r="M280" s="52"/>
      <c r="N280" s="52" t="s">
        <v>1416</v>
      </c>
      <c r="O280" s="52" t="s">
        <v>1416</v>
      </c>
      <c r="P280" s="52"/>
      <c r="Q280" s="52">
        <v>-3.4859945260763414</v>
      </c>
      <c r="R280" s="52">
        <v>1108.1704576091031</v>
      </c>
    </row>
    <row r="281" spans="1:18" ht="15" customHeight="1">
      <c r="A281" s="42"/>
      <c r="B281" s="42"/>
      <c r="C281" s="43"/>
      <c r="D281" s="58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</row>
    <row r="282" spans="1:18" ht="15" customHeight="1">
      <c r="A282" s="44" t="s">
        <v>1426</v>
      </c>
      <c r="B282" s="44"/>
      <c r="C282" s="44"/>
      <c r="D282" s="45">
        <v>664</v>
      </c>
      <c r="E282" s="46">
        <v>104.9324619138556</v>
      </c>
      <c r="F282" s="46">
        <v>105.65800861331437</v>
      </c>
      <c r="G282" s="46">
        <v>105.70435432674482</v>
      </c>
      <c r="H282" s="46">
        <v>105.89716</v>
      </c>
      <c r="I282" s="46">
        <v>104.65179000000001</v>
      </c>
      <c r="J282" s="46"/>
      <c r="K282" s="46">
        <v>0.7356087895113772</v>
      </c>
      <c r="L282" s="46">
        <v>209.57108544422169</v>
      </c>
      <c r="M282" s="46"/>
      <c r="N282" s="397">
        <v>4.3863890716155929E-2</v>
      </c>
      <c r="O282" s="46">
        <v>-1.8839679629256916</v>
      </c>
      <c r="P282" s="46"/>
      <c r="Q282" s="46">
        <v>-1.1760228631823022</v>
      </c>
      <c r="R282" s="46">
        <v>499.86438596379298</v>
      </c>
    </row>
    <row r="283" spans="1:18" ht="15" customHeight="1">
      <c r="A283" s="40"/>
      <c r="B283" s="40"/>
      <c r="C283" s="41"/>
      <c r="D283" s="51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</row>
    <row r="284" spans="1:18" ht="15" customHeight="1">
      <c r="A284" s="40" t="s">
        <v>2066</v>
      </c>
      <c r="B284" s="40"/>
      <c r="C284" s="41"/>
      <c r="D284" s="51">
        <v>59</v>
      </c>
      <c r="E284" s="52">
        <v>87.436657127253781</v>
      </c>
      <c r="F284" s="52">
        <v>94.854942374053337</v>
      </c>
      <c r="G284" s="52">
        <v>93.097247916964079</v>
      </c>
      <c r="H284" s="52">
        <v>87.41704</v>
      </c>
      <c r="I284" s="52">
        <v>89.325199999999995</v>
      </c>
      <c r="J284" s="52"/>
      <c r="K284" s="52">
        <v>6.4739332171310782</v>
      </c>
      <c r="L284" s="52">
        <v>136.5589859824224</v>
      </c>
      <c r="M284" s="52"/>
      <c r="N284" s="52">
        <v>-1.8530341309553111</v>
      </c>
      <c r="O284" s="52">
        <v>6.3487943085635461</v>
      </c>
      <c r="P284" s="52"/>
      <c r="Q284" s="52">
        <v>2.1828295508709017</v>
      </c>
      <c r="R284" s="52">
        <v>-68.053729468333174</v>
      </c>
    </row>
    <row r="285" spans="1:18" ht="15" customHeight="1">
      <c r="A285" s="40"/>
      <c r="B285" s="40"/>
      <c r="C285" s="41"/>
      <c r="D285" s="51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</row>
    <row r="286" spans="1:18" ht="12.75">
      <c r="A286" s="40"/>
      <c r="B286" s="40" t="s">
        <v>2067</v>
      </c>
      <c r="C286" s="41"/>
      <c r="D286" s="51">
        <v>23</v>
      </c>
      <c r="E286" s="52">
        <v>66.590914964323517</v>
      </c>
      <c r="F286" s="52">
        <v>79.673095343611621</v>
      </c>
      <c r="G286" s="52">
        <v>69.106053296682774</v>
      </c>
      <c r="H286" s="52">
        <v>66.590909999999994</v>
      </c>
      <c r="I286" s="52">
        <v>67.044589999999999</v>
      </c>
      <c r="J286" s="52"/>
      <c r="K286" s="52">
        <v>3.7769992103379169</v>
      </c>
      <c r="L286" s="52">
        <v>23.653544182509634</v>
      </c>
      <c r="M286" s="52"/>
      <c r="N286" s="52">
        <v>-13.262999261363706</v>
      </c>
      <c r="O286" s="52">
        <v>14.879116133841528</v>
      </c>
      <c r="P286" s="52"/>
      <c r="Q286" s="52">
        <v>0.68129209957479286</v>
      </c>
      <c r="R286" s="52">
        <v>-6.3075425765368784</v>
      </c>
    </row>
    <row r="287" spans="1:18" ht="12.75">
      <c r="A287" s="40"/>
      <c r="B287" s="40"/>
      <c r="C287" s="41" t="s">
        <v>1432</v>
      </c>
      <c r="D287" s="51">
        <v>21</v>
      </c>
      <c r="E287" s="52">
        <v>63.561618622564097</v>
      </c>
      <c r="F287" s="52">
        <v>77.889720942736773</v>
      </c>
      <c r="G287" s="52">
        <v>66.316293938957557</v>
      </c>
      <c r="H287" s="52">
        <v>63.561619999999998</v>
      </c>
      <c r="I287" s="52">
        <v>64.058499999999995</v>
      </c>
      <c r="J287" s="52"/>
      <c r="K287" s="52">
        <v>4.3338659022374326</v>
      </c>
      <c r="L287" s="52">
        <v>23.653544182509492</v>
      </c>
      <c r="M287" s="52"/>
      <c r="N287" s="52">
        <v>-14.858734713259258</v>
      </c>
      <c r="O287" s="52">
        <v>14.879116133841574</v>
      </c>
      <c r="P287" s="52"/>
      <c r="Q287" s="52">
        <v>0.78173926849907094</v>
      </c>
      <c r="R287" s="52">
        <v>-6.307542576537351</v>
      </c>
    </row>
    <row r="288" spans="1:18" ht="12.75">
      <c r="A288" s="40"/>
      <c r="B288" s="40"/>
      <c r="C288" s="41" t="s">
        <v>1443</v>
      </c>
      <c r="D288" s="51">
        <v>2</v>
      </c>
      <c r="E288" s="52">
        <v>98.398526552797534</v>
      </c>
      <c r="F288" s="52">
        <v>98.398526552797534</v>
      </c>
      <c r="G288" s="52">
        <v>98.398526552797534</v>
      </c>
      <c r="H288" s="52">
        <v>98.398529999999994</v>
      </c>
      <c r="I288" s="52">
        <v>98.398529999999994</v>
      </c>
      <c r="J288" s="52"/>
      <c r="K288" s="52" t="s">
        <v>1416</v>
      </c>
      <c r="L288" s="52" t="s">
        <v>1416</v>
      </c>
      <c r="M288" s="52"/>
      <c r="N288" s="57" t="s">
        <v>1416</v>
      </c>
      <c r="O288" s="57" t="s">
        <v>1416</v>
      </c>
      <c r="P288" s="57"/>
      <c r="Q288" s="52" t="s">
        <v>1416</v>
      </c>
      <c r="R288" s="52" t="s">
        <v>1416</v>
      </c>
    </row>
    <row r="289" spans="1:18" ht="15" customHeight="1">
      <c r="A289" s="40"/>
      <c r="B289" s="40"/>
      <c r="C289" s="41"/>
      <c r="D289" s="51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</row>
    <row r="290" spans="1:18" ht="12.75">
      <c r="A290" s="40"/>
      <c r="B290" s="40" t="s">
        <v>2068</v>
      </c>
      <c r="C290" s="41"/>
      <c r="D290" s="51">
        <v>2</v>
      </c>
      <c r="E290" s="52">
        <v>100</v>
      </c>
      <c r="F290" s="52">
        <v>100</v>
      </c>
      <c r="G290" s="52">
        <v>100</v>
      </c>
      <c r="H290" s="52">
        <v>100</v>
      </c>
      <c r="I290" s="52">
        <v>100</v>
      </c>
      <c r="J290" s="52"/>
      <c r="K290" s="57" t="s">
        <v>1416</v>
      </c>
      <c r="L290" s="57" t="s">
        <v>1416</v>
      </c>
      <c r="M290" s="57"/>
      <c r="N290" s="57" t="s">
        <v>1416</v>
      </c>
      <c r="O290" s="57" t="s">
        <v>1416</v>
      </c>
      <c r="P290" s="57"/>
      <c r="Q290" s="57" t="s">
        <v>1416</v>
      </c>
      <c r="R290" s="57" t="s">
        <v>1416</v>
      </c>
    </row>
    <row r="291" spans="1:18" ht="12.75">
      <c r="A291" s="40"/>
      <c r="B291" s="40"/>
      <c r="C291" s="41" t="s">
        <v>2068</v>
      </c>
      <c r="D291" s="51">
        <v>2</v>
      </c>
      <c r="E291" s="52">
        <v>100</v>
      </c>
      <c r="F291" s="52">
        <v>100</v>
      </c>
      <c r="G291" s="52">
        <v>100</v>
      </c>
      <c r="H291" s="52">
        <v>100</v>
      </c>
      <c r="I291" s="52">
        <v>100</v>
      </c>
      <c r="J291" s="52"/>
      <c r="K291" s="57" t="s">
        <v>1416</v>
      </c>
      <c r="L291" s="57" t="s">
        <v>1416</v>
      </c>
      <c r="M291" s="57"/>
      <c r="N291" s="57" t="s">
        <v>1416</v>
      </c>
      <c r="O291" s="57" t="s">
        <v>1416</v>
      </c>
      <c r="P291" s="57"/>
      <c r="Q291" s="57" t="s">
        <v>1416</v>
      </c>
      <c r="R291" s="57" t="s">
        <v>1416</v>
      </c>
    </row>
    <row r="292" spans="1:18" ht="15" customHeight="1">
      <c r="A292" s="40"/>
      <c r="B292" s="40"/>
      <c r="C292" s="41"/>
      <c r="D292" s="51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</row>
    <row r="293" spans="1:18" ht="15" customHeight="1">
      <c r="A293" s="40"/>
      <c r="B293" s="40" t="s">
        <v>1453</v>
      </c>
      <c r="C293" s="41"/>
      <c r="D293" s="51">
        <v>27</v>
      </c>
      <c r="E293" s="52">
        <v>103.917316555715</v>
      </c>
      <c r="F293" s="52">
        <v>106.60750242721089</v>
      </c>
      <c r="G293" s="52">
        <v>111.76816887577006</v>
      </c>
      <c r="H293" s="52">
        <v>103.76208</v>
      </c>
      <c r="I293" s="52">
        <v>106.09183</v>
      </c>
      <c r="J293" s="52"/>
      <c r="K293" s="52">
        <v>7.5549028595689238</v>
      </c>
      <c r="L293" s="52">
        <v>86.673649499442931</v>
      </c>
      <c r="M293" s="52"/>
      <c r="N293" s="52">
        <v>4.8408098220691143</v>
      </c>
      <c r="O293" s="52">
        <v>-8.5303218252775714</v>
      </c>
      <c r="P293" s="52"/>
      <c r="Q293" s="52">
        <v>2.2452896774680209</v>
      </c>
      <c r="R293" s="52">
        <v>-38.024088513065429</v>
      </c>
    </row>
    <row r="294" spans="1:18" ht="15" customHeight="1">
      <c r="A294" s="40"/>
      <c r="B294" s="40"/>
      <c r="C294" s="41" t="s">
        <v>2069</v>
      </c>
      <c r="D294" s="51">
        <v>27</v>
      </c>
      <c r="E294" s="52">
        <v>103.917316555715</v>
      </c>
      <c r="F294" s="52">
        <v>106.60750242721089</v>
      </c>
      <c r="G294" s="52">
        <v>111.76816887577006</v>
      </c>
      <c r="H294" s="52">
        <v>103.76208</v>
      </c>
      <c r="I294" s="52">
        <v>106.09183</v>
      </c>
      <c r="J294" s="52"/>
      <c r="K294" s="52">
        <v>7.5549028595689238</v>
      </c>
      <c r="L294" s="52">
        <v>86.673649499442931</v>
      </c>
      <c r="M294" s="52"/>
      <c r="N294" s="52">
        <v>4.8408098220691143</v>
      </c>
      <c r="O294" s="52">
        <v>-8.5303218252775714</v>
      </c>
      <c r="P294" s="52"/>
      <c r="Q294" s="52">
        <v>2.2452896774680209</v>
      </c>
      <c r="R294" s="52">
        <v>-38.024088513065429</v>
      </c>
    </row>
    <row r="295" spans="1:18" ht="15" customHeight="1">
      <c r="A295" s="40"/>
      <c r="B295" s="40"/>
      <c r="C295" s="41"/>
      <c r="D295" s="51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</row>
    <row r="296" spans="1:18" ht="15" customHeight="1">
      <c r="A296" s="40"/>
      <c r="B296" s="40" t="s">
        <v>1464</v>
      </c>
      <c r="C296" s="41"/>
      <c r="D296" s="51">
        <v>7</v>
      </c>
      <c r="E296" s="52">
        <v>88.772025617746777</v>
      </c>
      <c r="F296" s="52">
        <v>97.936834518769373</v>
      </c>
      <c r="G296" s="52">
        <v>97.936834518769373</v>
      </c>
      <c r="H296" s="52">
        <v>89.205430000000007</v>
      </c>
      <c r="I296" s="52">
        <v>94.811660000000003</v>
      </c>
      <c r="J296" s="52"/>
      <c r="K296" s="52">
        <v>10.323983076027066</v>
      </c>
      <c r="L296" s="52">
        <v>26.231792300469607</v>
      </c>
      <c r="M296" s="52"/>
      <c r="N296" s="57" t="s">
        <v>1416</v>
      </c>
      <c r="O296" s="57" t="s">
        <v>1416</v>
      </c>
      <c r="P296" s="57"/>
      <c r="Q296" s="52">
        <v>6.2846304501678274</v>
      </c>
      <c r="R296" s="52">
        <v>-23.722098378733801</v>
      </c>
    </row>
    <row r="297" spans="1:18" ht="15" customHeight="1">
      <c r="A297" s="40"/>
      <c r="B297" s="40"/>
      <c r="C297" s="41" t="s">
        <v>1466</v>
      </c>
      <c r="D297" s="51">
        <v>4</v>
      </c>
      <c r="E297" s="52">
        <v>80.351044831056868</v>
      </c>
      <c r="F297" s="52">
        <v>96.389460407846386</v>
      </c>
      <c r="G297" s="52">
        <v>96.389460407846386</v>
      </c>
      <c r="H297" s="52">
        <v>81.109499999999997</v>
      </c>
      <c r="I297" s="52">
        <v>90.920410000000004</v>
      </c>
      <c r="J297" s="52"/>
      <c r="K297" s="52">
        <v>19.960431890476691</v>
      </c>
      <c r="L297" s="52">
        <v>26.231792300469543</v>
      </c>
      <c r="M297" s="52"/>
      <c r="N297" s="57" t="s">
        <v>1416</v>
      </c>
      <c r="O297" s="57" t="s">
        <v>1416</v>
      </c>
      <c r="P297" s="57"/>
      <c r="Q297" s="52">
        <v>12.095876426676755</v>
      </c>
      <c r="R297" s="52">
        <v>-23.722098378733648</v>
      </c>
    </row>
    <row r="298" spans="1:18" ht="12.75">
      <c r="A298" s="40"/>
      <c r="B298" s="40"/>
      <c r="C298" s="41" t="s">
        <v>2070</v>
      </c>
      <c r="D298" s="51">
        <v>3</v>
      </c>
      <c r="E298" s="52">
        <v>100</v>
      </c>
      <c r="F298" s="52">
        <v>100</v>
      </c>
      <c r="G298" s="52">
        <v>100</v>
      </c>
      <c r="H298" s="52">
        <v>100</v>
      </c>
      <c r="I298" s="52">
        <v>100</v>
      </c>
      <c r="J298" s="52"/>
      <c r="K298" s="57" t="s">
        <v>1416</v>
      </c>
      <c r="L298" s="57" t="s">
        <v>1416</v>
      </c>
      <c r="M298" s="57"/>
      <c r="N298" s="57" t="s">
        <v>1416</v>
      </c>
      <c r="O298" s="57" t="s">
        <v>1416</v>
      </c>
      <c r="P298" s="57"/>
      <c r="Q298" s="57" t="s">
        <v>1416</v>
      </c>
      <c r="R298" s="57" t="s">
        <v>1416</v>
      </c>
    </row>
    <row r="299" spans="1:18" ht="15" customHeight="1">
      <c r="A299" s="40"/>
      <c r="B299" s="40"/>
      <c r="C299" s="41"/>
      <c r="D299" s="51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</row>
    <row r="300" spans="1:18" ht="15" customHeight="1">
      <c r="A300" s="40" t="s">
        <v>2071</v>
      </c>
      <c r="B300" s="40"/>
      <c r="C300" s="41"/>
      <c r="D300" s="51">
        <v>121</v>
      </c>
      <c r="E300" s="52">
        <v>109.53518766496546</v>
      </c>
      <c r="F300" s="52">
        <v>115.51121012736243</v>
      </c>
      <c r="G300" s="52">
        <v>112.78926413283496</v>
      </c>
      <c r="H300" s="52">
        <v>109.50633999999999</v>
      </c>
      <c r="I300" s="52">
        <v>112.29004999999999</v>
      </c>
      <c r="J300" s="52"/>
      <c r="K300" s="52">
        <v>2.9708046676500288</v>
      </c>
      <c r="L300" s="52">
        <v>160.99768666026685</v>
      </c>
      <c r="M300" s="52"/>
      <c r="N300" s="52">
        <v>-2.3564344893675759</v>
      </c>
      <c r="O300" s="52">
        <v>20.163259362017317</v>
      </c>
      <c r="P300" s="52"/>
      <c r="Q300" s="52">
        <v>2.5420573772175326</v>
      </c>
      <c r="R300" s="52">
        <v>-203.60760709179129</v>
      </c>
    </row>
    <row r="301" spans="1:18" ht="15" customHeight="1">
      <c r="A301" s="40"/>
      <c r="B301" s="40"/>
      <c r="C301" s="41"/>
      <c r="D301" s="51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</row>
    <row r="302" spans="1:18" ht="15" customHeight="1">
      <c r="A302" s="40"/>
      <c r="B302" s="40" t="s">
        <v>1476</v>
      </c>
      <c r="C302" s="41"/>
      <c r="D302" s="51">
        <v>40</v>
      </c>
      <c r="E302" s="52">
        <v>101.47643140511303</v>
      </c>
      <c r="F302" s="52">
        <v>100.41418577000549</v>
      </c>
      <c r="G302" s="52">
        <v>97.02604696925313</v>
      </c>
      <c r="H302" s="52">
        <v>101.08327</v>
      </c>
      <c r="I302" s="52">
        <v>100.12889</v>
      </c>
      <c r="J302" s="52"/>
      <c r="K302" s="52">
        <v>-4.3856335645989901</v>
      </c>
      <c r="L302" s="52">
        <v>-72.78871134107878</v>
      </c>
      <c r="M302" s="52"/>
      <c r="N302" s="52">
        <v>-3.3741634956960254</v>
      </c>
      <c r="O302" s="52">
        <v>8.2969227577886606</v>
      </c>
      <c r="P302" s="52"/>
      <c r="Q302" s="52">
        <v>-0.94414650842200576</v>
      </c>
      <c r="R302" s="52">
        <v>23.076113684188751</v>
      </c>
    </row>
    <row r="303" spans="1:18" ht="15" customHeight="1">
      <c r="A303" s="40"/>
      <c r="B303" s="40"/>
      <c r="C303" s="41" t="s">
        <v>1476</v>
      </c>
      <c r="D303" s="51">
        <v>40</v>
      </c>
      <c r="E303" s="52">
        <v>101.47643140511303</v>
      </c>
      <c r="F303" s="52">
        <v>100.41418577000549</v>
      </c>
      <c r="G303" s="52">
        <v>97.02604696925313</v>
      </c>
      <c r="H303" s="52">
        <v>101.08327</v>
      </c>
      <c r="I303" s="52">
        <v>100.12889</v>
      </c>
      <c r="J303" s="52"/>
      <c r="K303" s="52">
        <v>-4.3856335645989901</v>
      </c>
      <c r="L303" s="52">
        <v>-72.78871134107878</v>
      </c>
      <c r="M303" s="52"/>
      <c r="N303" s="52">
        <v>-3.3741634956960254</v>
      </c>
      <c r="O303" s="52">
        <v>8.2969227577886606</v>
      </c>
      <c r="P303" s="52"/>
      <c r="Q303" s="52">
        <v>-0.94414650842200576</v>
      </c>
      <c r="R303" s="52">
        <v>23.076113684188751</v>
      </c>
    </row>
    <row r="304" spans="1:18" ht="15" customHeight="1">
      <c r="A304" s="40"/>
      <c r="B304" s="40"/>
      <c r="C304" s="41"/>
      <c r="D304" s="51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1:18" ht="15" customHeight="1">
      <c r="A305" s="40"/>
      <c r="B305" s="40" t="s">
        <v>1489</v>
      </c>
      <c r="C305" s="41"/>
      <c r="D305" s="51">
        <v>21</v>
      </c>
      <c r="E305" s="52">
        <v>131.50612883214222</v>
      </c>
      <c r="F305" s="52">
        <v>174.35290356172325</v>
      </c>
      <c r="G305" s="52">
        <v>160.83028048516013</v>
      </c>
      <c r="H305" s="52">
        <v>131.50613000000001</v>
      </c>
      <c r="I305" s="52">
        <v>155.52081000000001</v>
      </c>
      <c r="J305" s="52"/>
      <c r="K305" s="52">
        <v>22.298695820061852</v>
      </c>
      <c r="L305" s="52">
        <v>251.79741242513353</v>
      </c>
      <c r="M305" s="52"/>
      <c r="N305" s="57">
        <v>-7.7558921017772615</v>
      </c>
      <c r="O305" s="57">
        <v>17.385056226184808</v>
      </c>
      <c r="P305" s="57"/>
      <c r="Q305" s="52">
        <v>18.2612666503559</v>
      </c>
      <c r="R305" s="52">
        <v>-304.84579311267879</v>
      </c>
    </row>
    <row r="306" spans="1:18" ht="15" customHeight="1">
      <c r="A306" s="40"/>
      <c r="B306" s="40"/>
      <c r="C306" s="41" t="s">
        <v>1491</v>
      </c>
      <c r="D306" s="51">
        <v>8</v>
      </c>
      <c r="E306" s="52">
        <v>103.49926818437338</v>
      </c>
      <c r="F306" s="52">
        <v>103.49926818437338</v>
      </c>
      <c r="G306" s="52">
        <v>103.49926818437338</v>
      </c>
      <c r="H306" s="52">
        <v>103.49927</v>
      </c>
      <c r="I306" s="52">
        <v>103.49927</v>
      </c>
      <c r="J306" s="52"/>
      <c r="K306" s="52" t="s">
        <v>1416</v>
      </c>
      <c r="L306" s="52" t="s">
        <v>1416</v>
      </c>
      <c r="M306" s="52"/>
      <c r="N306" s="57" t="s">
        <v>1416</v>
      </c>
      <c r="O306" s="57" t="s">
        <v>1416</v>
      </c>
      <c r="P306" s="57"/>
      <c r="Q306" s="52" t="s">
        <v>1416</v>
      </c>
      <c r="R306" s="52" t="s">
        <v>1416</v>
      </c>
    </row>
    <row r="307" spans="1:18" ht="15" customHeight="1">
      <c r="A307" s="40"/>
      <c r="B307" s="40"/>
      <c r="C307" s="41" t="s">
        <v>2072</v>
      </c>
      <c r="D307" s="51">
        <v>13</v>
      </c>
      <c r="E307" s="52">
        <v>148.74112</v>
      </c>
      <c r="F307" s="52">
        <v>217.9551407170155</v>
      </c>
      <c r="G307" s="52">
        <v>196.11090343949047</v>
      </c>
      <c r="H307" s="52">
        <v>148.74112</v>
      </c>
      <c r="I307" s="52">
        <v>187.53407000000001</v>
      </c>
      <c r="J307" s="52"/>
      <c r="K307" s="52">
        <v>31.847133757961487</v>
      </c>
      <c r="L307" s="52">
        <v>251.79741242513026</v>
      </c>
      <c r="M307" s="52"/>
      <c r="N307" s="57">
        <v>-10.02235469448587</v>
      </c>
      <c r="O307" s="57">
        <v>17.385056226184943</v>
      </c>
      <c r="P307" s="57"/>
      <c r="Q307" s="52">
        <v>26.08085272325502</v>
      </c>
      <c r="R307" s="52">
        <v>-304.8457931126801</v>
      </c>
    </row>
    <row r="308" spans="1:18" ht="15" customHeight="1">
      <c r="A308" s="40"/>
      <c r="B308" s="40"/>
      <c r="C308" s="41"/>
      <c r="D308" s="51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</row>
    <row r="309" spans="1:18" ht="12.75">
      <c r="A309" s="40"/>
      <c r="B309" s="40" t="s">
        <v>2073</v>
      </c>
      <c r="C309" s="41"/>
      <c r="D309" s="51">
        <v>19</v>
      </c>
      <c r="E309" s="52">
        <v>121.78594540182554</v>
      </c>
      <c r="F309" s="52">
        <v>121.78594540182554</v>
      </c>
      <c r="G309" s="52">
        <v>126.53042810183051</v>
      </c>
      <c r="H309" s="52">
        <v>121.78595</v>
      </c>
      <c r="I309" s="52">
        <v>122.46373</v>
      </c>
      <c r="J309" s="52"/>
      <c r="K309" s="57">
        <v>3.8957555277424172</v>
      </c>
      <c r="L309" s="57">
        <v>36.859460947259173</v>
      </c>
      <c r="M309" s="57"/>
      <c r="N309" s="57">
        <v>3.8957555277424172</v>
      </c>
      <c r="O309" s="57">
        <v>-5.5187196219539096</v>
      </c>
      <c r="P309" s="57"/>
      <c r="Q309" s="57">
        <v>0.55653650396250143</v>
      </c>
      <c r="R309" s="57">
        <v>-7.7844592237565458</v>
      </c>
    </row>
    <row r="310" spans="1:18" ht="12.75">
      <c r="A310" s="40"/>
      <c r="B310" s="40"/>
      <c r="C310" s="41" t="s">
        <v>1506</v>
      </c>
      <c r="D310" s="51">
        <v>13</v>
      </c>
      <c r="E310" s="52">
        <v>131.84099712574502</v>
      </c>
      <c r="F310" s="52">
        <v>131.84099712574502</v>
      </c>
      <c r="G310" s="52">
        <v>138.77524107190609</v>
      </c>
      <c r="H310" s="52">
        <v>131.84100000000001</v>
      </c>
      <c r="I310" s="52">
        <v>132.83160000000001</v>
      </c>
      <c r="J310" s="52"/>
      <c r="K310" s="57">
        <v>5.2595505930127295</v>
      </c>
      <c r="L310" s="57">
        <v>36.859460947258391</v>
      </c>
      <c r="M310" s="57"/>
      <c r="N310" s="57">
        <v>5.2595505930127295</v>
      </c>
      <c r="O310" s="57">
        <v>-5.5187196219537942</v>
      </c>
      <c r="P310" s="57"/>
      <c r="Q310" s="57">
        <v>0.75136437043039628</v>
      </c>
      <c r="R310" s="57">
        <v>-7.7844592237663548</v>
      </c>
    </row>
    <row r="311" spans="1:18" ht="12.75">
      <c r="A311" s="40"/>
      <c r="B311" s="40"/>
      <c r="C311" s="41" t="s">
        <v>1512</v>
      </c>
      <c r="D311" s="51">
        <v>6</v>
      </c>
      <c r="E311" s="52">
        <v>100</v>
      </c>
      <c r="F311" s="52">
        <v>100</v>
      </c>
      <c r="G311" s="52">
        <v>100</v>
      </c>
      <c r="H311" s="52">
        <v>100</v>
      </c>
      <c r="I311" s="52">
        <v>100</v>
      </c>
      <c r="J311" s="52"/>
      <c r="K311" s="57" t="s">
        <v>1416</v>
      </c>
      <c r="L311" s="57" t="s">
        <v>1416</v>
      </c>
      <c r="M311" s="57"/>
      <c r="N311" s="57" t="s">
        <v>1416</v>
      </c>
      <c r="O311" s="57" t="s">
        <v>1416</v>
      </c>
      <c r="P311" s="57"/>
      <c r="Q311" s="57" t="s">
        <v>1416</v>
      </c>
      <c r="R311" s="57" t="s">
        <v>1416</v>
      </c>
    </row>
    <row r="312" spans="1:18" ht="15" customHeight="1">
      <c r="A312" s="40"/>
      <c r="B312" s="40"/>
      <c r="C312" s="41"/>
      <c r="D312" s="51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</row>
    <row r="313" spans="1:18" ht="12.75">
      <c r="A313" s="40"/>
      <c r="B313" s="40" t="s">
        <v>1517</v>
      </c>
      <c r="C313" s="41"/>
      <c r="D313" s="51">
        <v>41</v>
      </c>
      <c r="E313" s="52">
        <v>100.46679958894217</v>
      </c>
      <c r="F313" s="52">
        <v>97.193781882433214</v>
      </c>
      <c r="G313" s="52">
        <v>97.193781882433214</v>
      </c>
      <c r="H313" s="52">
        <v>100.76524000000001</v>
      </c>
      <c r="I313" s="52">
        <v>97.297389999999993</v>
      </c>
      <c r="J313" s="52"/>
      <c r="K313" s="52">
        <v>-3.2578102615991367</v>
      </c>
      <c r="L313" s="52">
        <v>-54.870475371069347</v>
      </c>
      <c r="M313" s="52"/>
      <c r="N313" s="52" t="s">
        <v>1416</v>
      </c>
      <c r="O313" s="52" t="s">
        <v>1416</v>
      </c>
      <c r="P313" s="52"/>
      <c r="Q313" s="52">
        <v>-3.4415156366572663</v>
      </c>
      <c r="R313" s="52">
        <v>85.946531560453195</v>
      </c>
    </row>
    <row r="314" spans="1:18" ht="12.75">
      <c r="A314" s="40"/>
      <c r="B314" s="40"/>
      <c r="C314" s="41" t="s">
        <v>2074</v>
      </c>
      <c r="D314" s="51">
        <v>41</v>
      </c>
      <c r="E314" s="52">
        <v>100.46679958894217</v>
      </c>
      <c r="F314" s="52">
        <v>97.193781882433214</v>
      </c>
      <c r="G314" s="52">
        <v>97.193781882433214</v>
      </c>
      <c r="H314" s="52">
        <v>100.76524000000001</v>
      </c>
      <c r="I314" s="52">
        <v>97.297389999999993</v>
      </c>
      <c r="J314" s="52"/>
      <c r="K314" s="52">
        <v>-3.2578102615991367</v>
      </c>
      <c r="L314" s="52">
        <v>-54.870475371069347</v>
      </c>
      <c r="M314" s="52"/>
      <c r="N314" s="52" t="s">
        <v>1416</v>
      </c>
      <c r="O314" s="52" t="s">
        <v>1416</v>
      </c>
      <c r="P314" s="52"/>
      <c r="Q314" s="52">
        <v>-3.4415156366572663</v>
      </c>
      <c r="R314" s="52">
        <v>85.946531560453195</v>
      </c>
    </row>
    <row r="315" spans="1:18" ht="15" customHeight="1">
      <c r="A315" s="40"/>
      <c r="B315" s="40"/>
      <c r="C315" s="41"/>
      <c r="D315" s="51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</row>
    <row r="316" spans="1:18" ht="15" customHeight="1">
      <c r="A316" s="40" t="s">
        <v>2075</v>
      </c>
      <c r="B316" s="40"/>
      <c r="C316" s="41"/>
      <c r="D316" s="51">
        <v>298</v>
      </c>
      <c r="E316" s="52">
        <v>94.448118168093842</v>
      </c>
      <c r="F316" s="52">
        <v>94.587664096424348</v>
      </c>
      <c r="G316" s="52">
        <v>94.792240633965704</v>
      </c>
      <c r="H316" s="52">
        <v>96.87715</v>
      </c>
      <c r="I316" s="52">
        <v>94.055099999999996</v>
      </c>
      <c r="J316" s="52"/>
      <c r="K316" s="52">
        <v>0.36435079125605174</v>
      </c>
      <c r="L316" s="52">
        <v>41.931056160478498</v>
      </c>
      <c r="M316" s="52"/>
      <c r="N316" s="57">
        <v>0.21628247139378054</v>
      </c>
      <c r="O316" s="57">
        <v>-3.7322261372433143</v>
      </c>
      <c r="P316" s="57"/>
      <c r="Q316" s="52">
        <v>-2.9130169159418351</v>
      </c>
      <c r="R316" s="52">
        <v>508.35211683140011</v>
      </c>
    </row>
    <row r="317" spans="1:18" ht="15" customHeight="1">
      <c r="A317" s="40"/>
      <c r="B317" s="40"/>
      <c r="C317" s="41"/>
      <c r="D317" s="51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1:18" ht="12.75">
      <c r="A318" s="40"/>
      <c r="B318" s="40" t="s">
        <v>2076</v>
      </c>
      <c r="C318" s="41"/>
      <c r="D318" s="51">
        <v>17</v>
      </c>
      <c r="E318" s="52">
        <v>83.953435934881625</v>
      </c>
      <c r="F318" s="52">
        <v>77.954989136876222</v>
      </c>
      <c r="G318" s="52">
        <v>78.72622722223629</v>
      </c>
      <c r="H318" s="52">
        <v>84.443920000000006</v>
      </c>
      <c r="I318" s="52">
        <v>78.538520000000005</v>
      </c>
      <c r="J318" s="52"/>
      <c r="K318" s="52">
        <v>-6.2263189760330633</v>
      </c>
      <c r="L318" s="52">
        <v>-36.335009126708691</v>
      </c>
      <c r="M318" s="52"/>
      <c r="N318" s="57">
        <v>0.98933768563027602</v>
      </c>
      <c r="O318" s="57">
        <v>-0.80266301332990786</v>
      </c>
      <c r="P318" s="57"/>
      <c r="Q318" s="52">
        <v>-6.993278744013276</v>
      </c>
      <c r="R318" s="52">
        <v>60.68511378126221</v>
      </c>
    </row>
    <row r="319" spans="1:18" ht="12.75">
      <c r="A319" s="40"/>
      <c r="B319" s="40"/>
      <c r="C319" s="41" t="s">
        <v>2076</v>
      </c>
      <c r="D319" s="51">
        <v>17</v>
      </c>
      <c r="E319" s="52">
        <v>83.953435934881625</v>
      </c>
      <c r="F319" s="52">
        <v>77.954989136876222</v>
      </c>
      <c r="G319" s="52">
        <v>78.72622722223629</v>
      </c>
      <c r="H319" s="52">
        <v>84.443920000000006</v>
      </c>
      <c r="I319" s="52">
        <v>78.538520000000005</v>
      </c>
      <c r="J319" s="52"/>
      <c r="K319" s="52">
        <v>-6.2263189760330633</v>
      </c>
      <c r="L319" s="52">
        <v>-36.335009126708691</v>
      </c>
      <c r="M319" s="52"/>
      <c r="N319" s="57">
        <v>0.98933768563027602</v>
      </c>
      <c r="O319" s="57">
        <v>-0.80266301332990786</v>
      </c>
      <c r="P319" s="57"/>
      <c r="Q319" s="52">
        <v>-6.993278744013276</v>
      </c>
      <c r="R319" s="52">
        <v>60.68511378126221</v>
      </c>
    </row>
    <row r="320" spans="1:18" ht="15" customHeight="1">
      <c r="A320" s="40"/>
      <c r="B320" s="40"/>
      <c r="C320" s="41"/>
      <c r="D320" s="51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</row>
    <row r="321" spans="1:18" ht="15" customHeight="1">
      <c r="A321" s="40"/>
      <c r="B321" s="40" t="s">
        <v>1545</v>
      </c>
      <c r="C321" s="41"/>
      <c r="D321" s="51">
        <v>281</v>
      </c>
      <c r="E321" s="52">
        <v>95.083027769391379</v>
      </c>
      <c r="F321" s="52">
        <v>95.593911335969963</v>
      </c>
      <c r="G321" s="52">
        <v>95.764205858162853</v>
      </c>
      <c r="H321" s="52">
        <v>97.629339999999999</v>
      </c>
      <c r="I321" s="52">
        <v>94.993830000000003</v>
      </c>
      <c r="J321" s="52"/>
      <c r="K321" s="52">
        <v>0.71640344733612249</v>
      </c>
      <c r="L321" s="52">
        <v>78.266065287183366</v>
      </c>
      <c r="M321" s="52"/>
      <c r="N321" s="57">
        <v>0.17814369117545859</v>
      </c>
      <c r="O321" s="57">
        <v>-2.9295631239126099</v>
      </c>
      <c r="P321" s="57"/>
      <c r="Q321" s="52">
        <v>-2.6995066865442618</v>
      </c>
      <c r="R321" s="52">
        <v>447.66700305013802</v>
      </c>
    </row>
    <row r="322" spans="1:18" ht="12.75">
      <c r="A322" s="40"/>
      <c r="B322" s="40"/>
      <c r="C322" s="41" t="s">
        <v>1545</v>
      </c>
      <c r="D322" s="51">
        <v>14</v>
      </c>
      <c r="E322" s="52">
        <v>105.20317812452245</v>
      </c>
      <c r="F322" s="52">
        <v>105.20317812452245</v>
      </c>
      <c r="G322" s="52">
        <v>105.20317812452245</v>
      </c>
      <c r="H322" s="52">
        <v>105.20318</v>
      </c>
      <c r="I322" s="52">
        <v>105.20318</v>
      </c>
      <c r="J322" s="52"/>
      <c r="K322" s="57" t="s">
        <v>1416</v>
      </c>
      <c r="L322" s="57" t="s">
        <v>1416</v>
      </c>
      <c r="M322" s="57"/>
      <c r="N322" s="57" t="s">
        <v>1416</v>
      </c>
      <c r="O322" s="57" t="s">
        <v>1416</v>
      </c>
      <c r="P322" s="57"/>
      <c r="Q322" s="57" t="s">
        <v>1416</v>
      </c>
      <c r="R322" s="57" t="s">
        <v>1416</v>
      </c>
    </row>
    <row r="323" spans="1:18" ht="12.75">
      <c r="A323" s="40"/>
      <c r="B323" s="40"/>
      <c r="C323" s="41" t="s">
        <v>2077</v>
      </c>
      <c r="D323" s="51">
        <v>260</v>
      </c>
      <c r="E323" s="52">
        <v>94.233128834355796</v>
      </c>
      <c r="F323" s="52">
        <v>94.785276073619585</v>
      </c>
      <c r="G323" s="52">
        <v>94.9693251533742</v>
      </c>
      <c r="H323" s="52">
        <v>96.985100000000003</v>
      </c>
      <c r="I323" s="52">
        <v>94.136719999999997</v>
      </c>
      <c r="J323" s="52"/>
      <c r="K323" s="57">
        <v>0.78125</v>
      </c>
      <c r="L323" s="57">
        <v>78.26606528718203</v>
      </c>
      <c r="M323" s="57"/>
      <c r="N323" s="57">
        <v>0.19417475728156219</v>
      </c>
      <c r="O323" s="57">
        <v>-2.9295631239122537</v>
      </c>
      <c r="P323" s="57"/>
      <c r="Q323" s="57">
        <v>-2.9369239110791145</v>
      </c>
      <c r="R323" s="57">
        <v>447.66700305014001</v>
      </c>
    </row>
    <row r="324" spans="1:18" ht="15" customHeight="1">
      <c r="A324" s="40"/>
      <c r="B324" s="40"/>
      <c r="C324" s="41" t="s">
        <v>2078</v>
      </c>
      <c r="D324" s="51">
        <v>7</v>
      </c>
      <c r="E324" s="52">
        <v>106.41040178902173</v>
      </c>
      <c r="F324" s="52">
        <v>106.41040178902173</v>
      </c>
      <c r="G324" s="52">
        <v>106.41040178902173</v>
      </c>
      <c r="H324" s="52">
        <v>106.4104</v>
      </c>
      <c r="I324" s="52">
        <v>106.4104</v>
      </c>
      <c r="J324" s="52"/>
      <c r="K324" s="52" t="s">
        <v>1416</v>
      </c>
      <c r="L324" s="52" t="s">
        <v>1416</v>
      </c>
      <c r="M324" s="52"/>
      <c r="N324" s="57" t="s">
        <v>1416</v>
      </c>
      <c r="O324" s="57" t="s">
        <v>1416</v>
      </c>
      <c r="P324" s="57"/>
      <c r="Q324" s="52" t="s">
        <v>1416</v>
      </c>
      <c r="R324" s="52" t="s">
        <v>1416</v>
      </c>
    </row>
    <row r="325" spans="1:18" ht="15" customHeight="1">
      <c r="A325" s="40"/>
      <c r="B325" s="40"/>
      <c r="C325" s="41"/>
      <c r="D325" s="51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</row>
    <row r="326" spans="1:18" ht="15" customHeight="1">
      <c r="A326" s="40" t="s">
        <v>1559</v>
      </c>
      <c r="B326" s="40"/>
      <c r="C326" s="41"/>
      <c r="D326" s="51">
        <v>107</v>
      </c>
      <c r="E326" s="52">
        <v>110.23164343390705</v>
      </c>
      <c r="F326" s="52">
        <v>111.91755597790066</v>
      </c>
      <c r="G326" s="52">
        <v>112.02235260387255</v>
      </c>
      <c r="H326" s="52">
        <v>110.63879</v>
      </c>
      <c r="I326" s="52">
        <v>110.67897000000001</v>
      </c>
      <c r="J326" s="52"/>
      <c r="K326" s="52">
        <v>1.6244964823006525</v>
      </c>
      <c r="L326" s="52">
        <v>78.345732699788712</v>
      </c>
      <c r="M326" s="52"/>
      <c r="N326" s="52">
        <v>9.3637343182062516E-2</v>
      </c>
      <c r="O326" s="52">
        <v>-0.68647850003056587</v>
      </c>
      <c r="P326" s="52"/>
      <c r="Q326" s="53">
        <v>3.6322032678559601E-2</v>
      </c>
      <c r="R326" s="52">
        <v>-2.5992338526032857</v>
      </c>
    </row>
    <row r="327" spans="1:18" ht="15" customHeight="1">
      <c r="A327" s="40"/>
      <c r="B327" s="40"/>
      <c r="C327" s="41"/>
      <c r="D327" s="51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</row>
    <row r="328" spans="1:18" ht="15" customHeight="1">
      <c r="A328" s="40"/>
      <c r="B328" s="40" t="s">
        <v>1561</v>
      </c>
      <c r="C328" s="41"/>
      <c r="D328" s="51">
        <v>48</v>
      </c>
      <c r="E328" s="52">
        <v>106.66808340388862</v>
      </c>
      <c r="F328" s="52">
        <v>106.66808340388862</v>
      </c>
      <c r="G328" s="52">
        <v>106.83120469412533</v>
      </c>
      <c r="H328" s="52">
        <v>106.69181</v>
      </c>
      <c r="I328" s="52">
        <v>106.69139</v>
      </c>
      <c r="J328" s="52"/>
      <c r="K328" s="52">
        <v>0.15292417847085904</v>
      </c>
      <c r="L328" s="52">
        <v>3.2015360505669612</v>
      </c>
      <c r="M328" s="52"/>
      <c r="N328" s="57">
        <v>0.15292417847085904</v>
      </c>
      <c r="O328" s="57">
        <v>-0.47934449849762412</v>
      </c>
      <c r="P328" s="57"/>
      <c r="Q328" s="55">
        <v>-3.9976613777081837E-4</v>
      </c>
      <c r="R328" s="53">
        <v>1.2375488657477143E-2</v>
      </c>
    </row>
    <row r="329" spans="1:18" ht="14.1" customHeight="1">
      <c r="A329" s="40"/>
      <c r="B329" s="40"/>
      <c r="C329" s="41" t="s">
        <v>1561</v>
      </c>
      <c r="D329" s="51">
        <v>48</v>
      </c>
      <c r="E329" s="52">
        <v>106.66808340388862</v>
      </c>
      <c r="F329" s="52">
        <v>106.66808340388862</v>
      </c>
      <c r="G329" s="52">
        <v>106.83120469412533</v>
      </c>
      <c r="H329" s="52">
        <v>106.69181</v>
      </c>
      <c r="I329" s="52">
        <v>106.69139</v>
      </c>
      <c r="J329" s="52"/>
      <c r="K329" s="52">
        <v>0.15292417847085904</v>
      </c>
      <c r="L329" s="52">
        <v>3.2015360505669612</v>
      </c>
      <c r="M329" s="52"/>
      <c r="N329" s="57">
        <v>0.15292417847085904</v>
      </c>
      <c r="O329" s="57">
        <v>-0.47934449849762412</v>
      </c>
      <c r="P329" s="57"/>
      <c r="Q329" s="55">
        <v>-3.9976613777081837E-4</v>
      </c>
      <c r="R329" s="53">
        <v>1.2375488657477143E-2</v>
      </c>
    </row>
    <row r="330" spans="1:18" ht="15" customHeight="1">
      <c r="A330" s="40"/>
      <c r="B330" s="40"/>
      <c r="C330" s="41"/>
      <c r="D330" s="51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1:18" ht="12.75">
      <c r="A331" s="40"/>
      <c r="B331" s="40" t="s">
        <v>2079</v>
      </c>
      <c r="C331" s="41"/>
      <c r="D331" s="51">
        <v>9</v>
      </c>
      <c r="E331" s="52">
        <v>148.12188237030776</v>
      </c>
      <c r="F331" s="52">
        <v>148.12188237030776</v>
      </c>
      <c r="G331" s="52">
        <v>148.12188237030776</v>
      </c>
      <c r="H331" s="52">
        <v>148.12188</v>
      </c>
      <c r="I331" s="52">
        <v>148.12188</v>
      </c>
      <c r="J331" s="52"/>
      <c r="K331" s="52" t="s">
        <v>1416</v>
      </c>
      <c r="L331" s="52" t="s">
        <v>1416</v>
      </c>
      <c r="M331" s="52"/>
      <c r="N331" s="52" t="s">
        <v>1416</v>
      </c>
      <c r="O331" s="52" t="s">
        <v>1416</v>
      </c>
      <c r="P331" s="52"/>
      <c r="Q331" s="52" t="s">
        <v>1416</v>
      </c>
      <c r="R331" s="52" t="s">
        <v>1416</v>
      </c>
    </row>
    <row r="332" spans="1:18" ht="12.75">
      <c r="A332" s="40"/>
      <c r="B332" s="40"/>
      <c r="C332" s="41" t="s">
        <v>2080</v>
      </c>
      <c r="D332" s="51">
        <v>6</v>
      </c>
      <c r="E332" s="52">
        <v>167.70509831248424</v>
      </c>
      <c r="F332" s="52">
        <v>167.70509831248424</v>
      </c>
      <c r="G332" s="52">
        <v>167.70509831248424</v>
      </c>
      <c r="H332" s="52">
        <v>167.70509999999999</v>
      </c>
      <c r="I332" s="52">
        <v>167.70509999999999</v>
      </c>
      <c r="J332" s="52"/>
      <c r="K332" s="57" t="s">
        <v>1416</v>
      </c>
      <c r="L332" s="57" t="s">
        <v>1416</v>
      </c>
      <c r="M332" s="57"/>
      <c r="N332" s="57" t="s">
        <v>1416</v>
      </c>
      <c r="O332" s="57" t="s">
        <v>1416</v>
      </c>
      <c r="P332" s="57"/>
      <c r="Q332" s="57" t="s">
        <v>1416</v>
      </c>
      <c r="R332" s="57" t="s">
        <v>1416</v>
      </c>
    </row>
    <row r="333" spans="1:18" ht="12.75">
      <c r="A333" s="40"/>
      <c r="B333" s="40"/>
      <c r="C333" s="41" t="s">
        <v>1582</v>
      </c>
      <c r="D333" s="51">
        <v>3</v>
      </c>
      <c r="E333" s="52">
        <v>108.95545048595473</v>
      </c>
      <c r="F333" s="52">
        <v>108.95545048595473</v>
      </c>
      <c r="G333" s="52">
        <v>108.95545048595473</v>
      </c>
      <c r="H333" s="52">
        <v>108.95545</v>
      </c>
      <c r="I333" s="52">
        <v>108.95545</v>
      </c>
      <c r="J333" s="52"/>
      <c r="K333" s="52" t="s">
        <v>1416</v>
      </c>
      <c r="L333" s="52" t="s">
        <v>1416</v>
      </c>
      <c r="M333" s="52"/>
      <c r="N333" s="52" t="s">
        <v>1416</v>
      </c>
      <c r="O333" s="52" t="s">
        <v>1416</v>
      </c>
      <c r="P333" s="52"/>
      <c r="Q333" s="52" t="s">
        <v>1416</v>
      </c>
      <c r="R333" s="52" t="s">
        <v>1416</v>
      </c>
    </row>
    <row r="334" spans="1:18" ht="15.75" customHeight="1">
      <c r="A334" s="40"/>
      <c r="B334" s="40"/>
      <c r="C334" s="41"/>
      <c r="D334" s="51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</row>
    <row r="335" spans="1:18" ht="15" customHeight="1">
      <c r="A335" s="40"/>
      <c r="B335" s="40" t="s">
        <v>1588</v>
      </c>
      <c r="C335" s="41"/>
      <c r="D335" s="51">
        <v>50</v>
      </c>
      <c r="E335" s="52">
        <v>106.83241805417263</v>
      </c>
      <c r="F335" s="52">
        <v>110.44027089831894</v>
      </c>
      <c r="G335" s="52">
        <v>110.50793923927152</v>
      </c>
      <c r="H335" s="52">
        <v>107.68093</v>
      </c>
      <c r="I335" s="52">
        <v>107.76734</v>
      </c>
      <c r="J335" s="52"/>
      <c r="K335" s="52">
        <v>3.440454921871372</v>
      </c>
      <c r="L335" s="52">
        <v>75.144196649187222</v>
      </c>
      <c r="M335" s="52"/>
      <c r="N335" s="57">
        <v>6.1271436951937375E-2</v>
      </c>
      <c r="O335" s="57">
        <v>-0.20713400153138622</v>
      </c>
      <c r="P335" s="57"/>
      <c r="Q335" s="52">
        <v>8.0244522536054852E-2</v>
      </c>
      <c r="R335" s="52">
        <v>-2.6116093412913184</v>
      </c>
    </row>
    <row r="336" spans="1:18" ht="14.1" customHeight="1">
      <c r="A336" s="40"/>
      <c r="B336" s="40"/>
      <c r="C336" s="41" t="s">
        <v>1588</v>
      </c>
      <c r="D336" s="51">
        <v>50</v>
      </c>
      <c r="E336" s="52">
        <v>106.83241805417263</v>
      </c>
      <c r="F336" s="52">
        <v>110.44027089831894</v>
      </c>
      <c r="G336" s="52">
        <v>110.50793923927152</v>
      </c>
      <c r="H336" s="52">
        <v>107.68093</v>
      </c>
      <c r="I336" s="52">
        <v>107.76734</v>
      </c>
      <c r="J336" s="52"/>
      <c r="K336" s="52">
        <v>3.440454921871372</v>
      </c>
      <c r="L336" s="52">
        <v>75.144196649187222</v>
      </c>
      <c r="M336" s="52"/>
      <c r="N336" s="57">
        <v>6.1271436951937375E-2</v>
      </c>
      <c r="O336" s="57">
        <v>-0.20713400153138622</v>
      </c>
      <c r="P336" s="57"/>
      <c r="Q336" s="52">
        <v>8.0244522536054852E-2</v>
      </c>
      <c r="R336" s="52">
        <v>-2.6116093412913184</v>
      </c>
    </row>
    <row r="337" spans="1:18" ht="15.75" customHeight="1">
      <c r="A337" s="42"/>
      <c r="B337" s="42"/>
      <c r="C337" s="43"/>
      <c r="D337" s="58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</row>
    <row r="338" spans="1:18" ht="15" customHeight="1">
      <c r="A338" s="40" t="s">
        <v>2081</v>
      </c>
      <c r="B338" s="40"/>
      <c r="C338" s="41"/>
      <c r="D338" s="51">
        <v>79</v>
      </c>
      <c r="E338" s="52">
        <v>143.32036925710509</v>
      </c>
      <c r="F338" s="52">
        <v>131.91540890368233</v>
      </c>
      <c r="G338" s="52">
        <v>136.87307909175331</v>
      </c>
      <c r="H338" s="52">
        <v>141.77347</v>
      </c>
      <c r="I338" s="52">
        <v>136.20803000000001</v>
      </c>
      <c r="J338" s="52"/>
      <c r="K338" s="52">
        <v>-4.4985162951862723</v>
      </c>
      <c r="L338" s="52">
        <v>-208.26237605862715</v>
      </c>
      <c r="M338" s="52"/>
      <c r="N338" s="52">
        <v>3.7582191718716018</v>
      </c>
      <c r="O338" s="52">
        <v>-23.977316996216153</v>
      </c>
      <c r="P338" s="52"/>
      <c r="Q338" s="52">
        <v>-3.9255860548421451</v>
      </c>
      <c r="R338" s="52">
        <v>265.77283954528963</v>
      </c>
    </row>
    <row r="339" spans="1:18" ht="15" customHeight="1">
      <c r="A339" s="40"/>
      <c r="B339" s="40"/>
      <c r="C339" s="41"/>
      <c r="D339" s="51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</row>
    <row r="340" spans="1:18" ht="15" customHeight="1">
      <c r="A340" s="40"/>
      <c r="B340" s="40" t="s">
        <v>1618</v>
      </c>
      <c r="C340" s="41"/>
      <c r="D340" s="51">
        <v>79</v>
      </c>
      <c r="E340" s="52">
        <v>143.32036925710509</v>
      </c>
      <c r="F340" s="52">
        <v>131.91540890368233</v>
      </c>
      <c r="G340" s="52">
        <v>136.87307909175331</v>
      </c>
      <c r="H340" s="52">
        <v>141.77347</v>
      </c>
      <c r="I340" s="52">
        <v>136.20803000000001</v>
      </c>
      <c r="J340" s="52"/>
      <c r="K340" s="52">
        <v>-4.4985162951862723</v>
      </c>
      <c r="L340" s="52">
        <v>-208.26237605862715</v>
      </c>
      <c r="M340" s="52"/>
      <c r="N340" s="52">
        <v>3.7582191718716018</v>
      </c>
      <c r="O340" s="52">
        <v>-23.977316996216153</v>
      </c>
      <c r="P340" s="52"/>
      <c r="Q340" s="52">
        <v>-3.9255860548421451</v>
      </c>
      <c r="R340" s="52">
        <v>265.77283954528963</v>
      </c>
    </row>
    <row r="341" spans="1:18" ht="15" customHeight="1">
      <c r="A341" s="40"/>
      <c r="B341" s="40"/>
      <c r="C341" s="41" t="s">
        <v>1618</v>
      </c>
      <c r="D341" s="51">
        <v>79</v>
      </c>
      <c r="E341" s="52">
        <v>143.32036925710509</v>
      </c>
      <c r="F341" s="52">
        <v>131.91540890368233</v>
      </c>
      <c r="G341" s="52">
        <v>136.87307909175331</v>
      </c>
      <c r="H341" s="52">
        <v>141.77347</v>
      </c>
      <c r="I341" s="52">
        <v>136.20803000000001</v>
      </c>
      <c r="J341" s="52"/>
      <c r="K341" s="52">
        <v>-4.4985162951862723</v>
      </c>
      <c r="L341" s="52">
        <v>-208.26237605862715</v>
      </c>
      <c r="M341" s="52"/>
      <c r="N341" s="52">
        <v>3.7582191718716018</v>
      </c>
      <c r="O341" s="52">
        <v>-23.977316996216153</v>
      </c>
      <c r="P341" s="52"/>
      <c r="Q341" s="52">
        <v>-3.9255860548421451</v>
      </c>
      <c r="R341" s="52">
        <v>265.77283954528963</v>
      </c>
    </row>
    <row r="342" spans="1:18" ht="15" customHeight="1">
      <c r="A342" s="40"/>
      <c r="B342" s="40"/>
      <c r="C342" s="41"/>
      <c r="D342" s="51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</row>
    <row r="343" spans="1:18" ht="12.75">
      <c r="A343" s="44" t="s">
        <v>1639</v>
      </c>
      <c r="B343" s="44"/>
      <c r="C343" s="44"/>
      <c r="D343" s="45">
        <v>696</v>
      </c>
      <c r="E343" s="46">
        <v>106.59201725457365</v>
      </c>
      <c r="F343" s="46">
        <v>106.87600422612755</v>
      </c>
      <c r="G343" s="46">
        <v>106.87600422612755</v>
      </c>
      <c r="H343" s="46">
        <v>106.59202000000001</v>
      </c>
      <c r="I343" s="46">
        <v>106.86727</v>
      </c>
      <c r="J343" s="46"/>
      <c r="K343" s="46">
        <v>0.26642423970244522</v>
      </c>
      <c r="L343" s="46">
        <v>80.819129293836795</v>
      </c>
      <c r="M343" s="46"/>
      <c r="N343" s="62" t="s">
        <v>1416</v>
      </c>
      <c r="O343" s="62" t="s">
        <v>1416</v>
      </c>
      <c r="P343" s="62"/>
      <c r="Q343" s="46">
        <v>0.25822609348373771</v>
      </c>
      <c r="R343" s="46">
        <v>-115.80253482071967</v>
      </c>
    </row>
    <row r="344" spans="1:18" ht="15" customHeight="1">
      <c r="A344" s="40"/>
      <c r="B344" s="40"/>
      <c r="C344" s="41"/>
      <c r="D344" s="51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</row>
    <row r="345" spans="1:18" ht="12.75">
      <c r="A345" s="40" t="s">
        <v>1641</v>
      </c>
      <c r="B345" s="40"/>
      <c r="C345" s="41"/>
      <c r="D345" s="51">
        <v>289</v>
      </c>
      <c r="E345" s="52">
        <v>110.11689933729342</v>
      </c>
      <c r="F345" s="52">
        <v>110.11689933729342</v>
      </c>
      <c r="G345" s="52">
        <v>110.11689933729342</v>
      </c>
      <c r="H345" s="52">
        <v>110.1169</v>
      </c>
      <c r="I345" s="52">
        <v>110.09585</v>
      </c>
      <c r="J345" s="52"/>
      <c r="K345" s="52" t="s">
        <v>1416</v>
      </c>
      <c r="L345" s="52" t="s">
        <v>1416</v>
      </c>
      <c r="M345" s="52"/>
      <c r="N345" s="57" t="s">
        <v>1416</v>
      </c>
      <c r="O345" s="57" t="s">
        <v>1416</v>
      </c>
      <c r="P345" s="57"/>
      <c r="Q345" s="53">
        <v>-1.9111631545809527E-2</v>
      </c>
      <c r="R345" s="52">
        <v>3.6764917910728405</v>
      </c>
    </row>
    <row r="346" spans="1:18" ht="15" customHeight="1">
      <c r="A346" s="40"/>
      <c r="B346" s="40"/>
      <c r="C346" s="41"/>
      <c r="D346" s="51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</row>
    <row r="347" spans="1:18" ht="12.75">
      <c r="A347" s="40"/>
      <c r="B347" s="40" t="s">
        <v>2082</v>
      </c>
      <c r="C347" s="41"/>
      <c r="D347" s="51">
        <v>289</v>
      </c>
      <c r="E347" s="52">
        <v>110.11689933729342</v>
      </c>
      <c r="F347" s="52">
        <v>110.11689933729342</v>
      </c>
      <c r="G347" s="52">
        <v>110.11689933729342</v>
      </c>
      <c r="H347" s="52">
        <v>110.1169</v>
      </c>
      <c r="I347" s="52">
        <v>110.09585</v>
      </c>
      <c r="J347" s="52"/>
      <c r="K347" s="52" t="s">
        <v>1416</v>
      </c>
      <c r="L347" s="52" t="s">
        <v>1416</v>
      </c>
      <c r="M347" s="52"/>
      <c r="N347" s="57" t="s">
        <v>1416</v>
      </c>
      <c r="O347" s="57" t="s">
        <v>1416</v>
      </c>
      <c r="P347" s="57"/>
      <c r="Q347" s="53">
        <v>-1.9111631545809527E-2</v>
      </c>
      <c r="R347" s="52">
        <v>3.6764917910728405</v>
      </c>
    </row>
    <row r="348" spans="1:18" ht="12.75">
      <c r="A348" s="40"/>
      <c r="B348" s="40"/>
      <c r="C348" s="41" t="s">
        <v>1644</v>
      </c>
      <c r="D348" s="51">
        <v>95</v>
      </c>
      <c r="E348" s="52">
        <v>100.59078981008355</v>
      </c>
      <c r="F348" s="52">
        <v>100.59078981008355</v>
      </c>
      <c r="G348" s="52">
        <v>100.59078981008355</v>
      </c>
      <c r="H348" s="52">
        <v>100.59079</v>
      </c>
      <c r="I348" s="52">
        <v>100.59079</v>
      </c>
      <c r="J348" s="52"/>
      <c r="K348" s="52" t="s">
        <v>1416</v>
      </c>
      <c r="L348" s="52" t="s">
        <v>1416</v>
      </c>
      <c r="M348" s="52"/>
      <c r="N348" s="57" t="s">
        <v>1416</v>
      </c>
      <c r="O348" s="57" t="s">
        <v>1416</v>
      </c>
      <c r="P348" s="57"/>
      <c r="Q348" s="52" t="s">
        <v>1416</v>
      </c>
      <c r="R348" s="52" t="s">
        <v>1416</v>
      </c>
    </row>
    <row r="349" spans="1:18" ht="12.75">
      <c r="A349" s="40"/>
      <c r="B349" s="40"/>
      <c r="C349" s="41" t="s">
        <v>1649</v>
      </c>
      <c r="D349" s="51">
        <v>194</v>
      </c>
      <c r="E349" s="52">
        <v>114.78174678618485</v>
      </c>
      <c r="F349" s="52">
        <v>114.78174678618485</v>
      </c>
      <c r="G349" s="52">
        <v>114.78174678618485</v>
      </c>
      <c r="H349" s="52">
        <v>114.78175</v>
      </c>
      <c r="I349" s="52">
        <v>114.7504</v>
      </c>
      <c r="J349" s="52"/>
      <c r="K349" s="52" t="s">
        <v>1416</v>
      </c>
      <c r="L349" s="52" t="s">
        <v>1416</v>
      </c>
      <c r="M349" s="52"/>
      <c r="N349" s="57" t="s">
        <v>1416</v>
      </c>
      <c r="O349" s="57" t="s">
        <v>1416</v>
      </c>
      <c r="P349" s="57"/>
      <c r="Q349" s="53">
        <v>-2.7313353228008985E-2</v>
      </c>
      <c r="R349" s="52">
        <v>3.6764917910911978</v>
      </c>
    </row>
    <row r="350" spans="1:18" ht="15" customHeight="1">
      <c r="A350" s="40"/>
      <c r="B350" s="40"/>
      <c r="C350" s="41"/>
      <c r="D350" s="51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</row>
    <row r="351" spans="1:18" ht="12.75">
      <c r="A351" s="40" t="s">
        <v>1656</v>
      </c>
      <c r="B351" s="40"/>
      <c r="C351" s="41"/>
      <c r="D351" s="51">
        <v>156</v>
      </c>
      <c r="E351" s="52">
        <v>102.70437679552759</v>
      </c>
      <c r="F351" s="52">
        <v>102.70437679552759</v>
      </c>
      <c r="G351" s="52">
        <v>102.70437679552759</v>
      </c>
      <c r="H351" s="52">
        <v>102.70438</v>
      </c>
      <c r="I351" s="52">
        <v>102.70438</v>
      </c>
      <c r="J351" s="52"/>
      <c r="K351" s="52" t="s">
        <v>1416</v>
      </c>
      <c r="L351" s="52" t="s">
        <v>1416</v>
      </c>
      <c r="M351" s="52"/>
      <c r="N351" s="57" t="s">
        <v>1416</v>
      </c>
      <c r="O351" s="57" t="s">
        <v>1416</v>
      </c>
      <c r="P351" s="57"/>
      <c r="Q351" s="52" t="s">
        <v>1416</v>
      </c>
      <c r="R351" s="52" t="s">
        <v>1416</v>
      </c>
    </row>
    <row r="352" spans="1:18" ht="15" customHeight="1">
      <c r="A352" s="40"/>
      <c r="B352" s="40"/>
      <c r="C352" s="41"/>
      <c r="D352" s="51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</row>
    <row r="353" spans="1:18" ht="12.75">
      <c r="A353" s="40"/>
      <c r="B353" s="40" t="s">
        <v>1656</v>
      </c>
      <c r="C353" s="41"/>
      <c r="D353" s="51">
        <v>156</v>
      </c>
      <c r="E353" s="52">
        <v>102.70437679552759</v>
      </c>
      <c r="F353" s="52">
        <v>102.70437679552759</v>
      </c>
      <c r="G353" s="52">
        <v>102.70437679552759</v>
      </c>
      <c r="H353" s="52">
        <v>102.70438</v>
      </c>
      <c r="I353" s="52">
        <v>102.70438</v>
      </c>
      <c r="J353" s="52"/>
      <c r="K353" s="52" t="s">
        <v>1416</v>
      </c>
      <c r="L353" s="52" t="s">
        <v>1416</v>
      </c>
      <c r="M353" s="52"/>
      <c r="N353" s="57" t="s">
        <v>1416</v>
      </c>
      <c r="O353" s="57" t="s">
        <v>1416</v>
      </c>
      <c r="P353" s="57"/>
      <c r="Q353" s="52" t="s">
        <v>1416</v>
      </c>
      <c r="R353" s="52" t="s">
        <v>1416</v>
      </c>
    </row>
    <row r="354" spans="1:18" ht="12.75">
      <c r="A354" s="40"/>
      <c r="B354" s="40"/>
      <c r="C354" s="41" t="s">
        <v>1656</v>
      </c>
      <c r="D354" s="51">
        <v>156</v>
      </c>
      <c r="E354" s="52">
        <v>102.70437679552759</v>
      </c>
      <c r="F354" s="52">
        <v>102.70437679552759</v>
      </c>
      <c r="G354" s="52">
        <v>102.70437679552759</v>
      </c>
      <c r="H354" s="52">
        <v>102.70438</v>
      </c>
      <c r="I354" s="52">
        <v>102.70438</v>
      </c>
      <c r="J354" s="52"/>
      <c r="K354" s="52" t="s">
        <v>1416</v>
      </c>
      <c r="L354" s="52" t="s">
        <v>1416</v>
      </c>
      <c r="M354" s="52"/>
      <c r="N354" s="57" t="s">
        <v>1416</v>
      </c>
      <c r="O354" s="57" t="s">
        <v>1416</v>
      </c>
      <c r="P354" s="57"/>
      <c r="Q354" s="52" t="s">
        <v>1416</v>
      </c>
      <c r="R354" s="52" t="s">
        <v>1416</v>
      </c>
    </row>
    <row r="355" spans="1:18" ht="15" customHeight="1">
      <c r="A355" s="40"/>
      <c r="B355" s="40"/>
      <c r="C355" s="41"/>
      <c r="D355" s="51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</row>
    <row r="356" spans="1:18" ht="12.75">
      <c r="A356" s="40" t="s">
        <v>1669</v>
      </c>
      <c r="B356" s="40"/>
      <c r="C356" s="41"/>
      <c r="D356" s="51">
        <v>8</v>
      </c>
      <c r="E356" s="52">
        <v>91.178737430999703</v>
      </c>
      <c r="F356" s="52">
        <v>91.178737430999703</v>
      </c>
      <c r="G356" s="52">
        <v>91.178737430999703</v>
      </c>
      <c r="H356" s="52">
        <v>91.178740000000005</v>
      </c>
      <c r="I356" s="52">
        <v>91.178740000000005</v>
      </c>
      <c r="J356" s="52"/>
      <c r="K356" s="57" t="s">
        <v>1416</v>
      </c>
      <c r="L356" s="57" t="s">
        <v>1416</v>
      </c>
      <c r="M356" s="57"/>
      <c r="N356" s="57" t="s">
        <v>1416</v>
      </c>
      <c r="O356" s="57" t="s">
        <v>1416</v>
      </c>
      <c r="P356" s="57"/>
      <c r="Q356" s="52" t="s">
        <v>1416</v>
      </c>
      <c r="R356" s="52" t="s">
        <v>1416</v>
      </c>
    </row>
    <row r="357" spans="1:18" ht="15" customHeight="1">
      <c r="A357" s="40"/>
      <c r="B357" s="40"/>
      <c r="C357" s="41"/>
      <c r="D357" s="51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</row>
    <row r="358" spans="1:18" ht="12.75">
      <c r="A358" s="40"/>
      <c r="B358" s="40" t="s">
        <v>1669</v>
      </c>
      <c r="C358" s="41"/>
      <c r="D358" s="51">
        <v>8</v>
      </c>
      <c r="E358" s="52">
        <v>91.178737430999703</v>
      </c>
      <c r="F358" s="52">
        <v>91.178737430999703</v>
      </c>
      <c r="G358" s="52">
        <v>91.178737430999703</v>
      </c>
      <c r="H358" s="52">
        <v>91.178740000000005</v>
      </c>
      <c r="I358" s="52">
        <v>91.178740000000005</v>
      </c>
      <c r="J358" s="52"/>
      <c r="K358" s="57" t="s">
        <v>1416</v>
      </c>
      <c r="L358" s="57" t="s">
        <v>1416</v>
      </c>
      <c r="M358" s="57"/>
      <c r="N358" s="57" t="s">
        <v>1416</v>
      </c>
      <c r="O358" s="57" t="s">
        <v>1416</v>
      </c>
      <c r="P358" s="57"/>
      <c r="Q358" s="52" t="s">
        <v>1416</v>
      </c>
      <c r="R358" s="52" t="s">
        <v>1416</v>
      </c>
    </row>
    <row r="359" spans="1:18" ht="12.75">
      <c r="A359" s="40"/>
      <c r="B359" s="40"/>
      <c r="C359" s="41" t="s">
        <v>1669</v>
      </c>
      <c r="D359" s="51">
        <v>8</v>
      </c>
      <c r="E359" s="52">
        <v>91.178737430999703</v>
      </c>
      <c r="F359" s="52">
        <v>91.178737430999703</v>
      </c>
      <c r="G359" s="52">
        <v>91.178737430999703</v>
      </c>
      <c r="H359" s="52">
        <v>91.178740000000005</v>
      </c>
      <c r="I359" s="52">
        <v>91.178740000000005</v>
      </c>
      <c r="J359" s="52"/>
      <c r="K359" s="57" t="s">
        <v>1416</v>
      </c>
      <c r="L359" s="57" t="s">
        <v>1416</v>
      </c>
      <c r="M359" s="57"/>
      <c r="N359" s="57" t="s">
        <v>1416</v>
      </c>
      <c r="O359" s="57" t="s">
        <v>1416</v>
      </c>
      <c r="P359" s="57"/>
      <c r="Q359" s="52" t="s">
        <v>1416</v>
      </c>
      <c r="R359" s="52" t="s">
        <v>1416</v>
      </c>
    </row>
    <row r="360" spans="1:18" ht="15" customHeight="1">
      <c r="A360" s="40"/>
      <c r="B360" s="40"/>
      <c r="C360" s="41"/>
      <c r="D360" s="51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</row>
    <row r="361" spans="1:18" ht="12.75">
      <c r="A361" s="40" t="s">
        <v>1676</v>
      </c>
      <c r="B361" s="40"/>
      <c r="C361" s="41"/>
      <c r="D361" s="51">
        <v>230</v>
      </c>
      <c r="E361" s="52">
        <v>105.70846704850067</v>
      </c>
      <c r="F361" s="52">
        <v>106.56783631894208</v>
      </c>
      <c r="G361" s="52">
        <v>106.56783631894208</v>
      </c>
      <c r="H361" s="52">
        <v>105.70847000000001</v>
      </c>
      <c r="I361" s="52">
        <v>106.56784</v>
      </c>
      <c r="J361" s="52"/>
      <c r="K361" s="52">
        <v>0.81296162401702787</v>
      </c>
      <c r="L361" s="52">
        <v>80.819129293773074</v>
      </c>
      <c r="M361" s="52"/>
      <c r="N361" s="57" t="s">
        <v>1416</v>
      </c>
      <c r="O361" s="57" t="s">
        <v>1416</v>
      </c>
      <c r="P361" s="57"/>
      <c r="Q361" s="52">
        <v>0.81296162401702787</v>
      </c>
      <c r="R361" s="52">
        <v>-119.47902661178816</v>
      </c>
    </row>
    <row r="362" spans="1:18" ht="15" customHeight="1">
      <c r="A362" s="40"/>
      <c r="B362" s="40"/>
      <c r="C362" s="41"/>
      <c r="D362" s="51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</row>
    <row r="363" spans="1:18" ht="12.75">
      <c r="A363" s="40"/>
      <c r="B363" s="40" t="s">
        <v>1676</v>
      </c>
      <c r="C363" s="41"/>
      <c r="D363" s="51">
        <v>230</v>
      </c>
      <c r="E363" s="52">
        <v>105.70846704850067</v>
      </c>
      <c r="F363" s="52">
        <v>106.56783631894208</v>
      </c>
      <c r="G363" s="52">
        <v>106.56783631894208</v>
      </c>
      <c r="H363" s="52">
        <v>105.70847000000001</v>
      </c>
      <c r="I363" s="52">
        <v>106.56784</v>
      </c>
      <c r="J363" s="52"/>
      <c r="K363" s="52">
        <v>0.81296162401702787</v>
      </c>
      <c r="L363" s="52">
        <v>80.819129293773074</v>
      </c>
      <c r="M363" s="52"/>
      <c r="N363" s="57" t="s">
        <v>1416</v>
      </c>
      <c r="O363" s="57" t="s">
        <v>1416</v>
      </c>
      <c r="P363" s="57"/>
      <c r="Q363" s="52">
        <v>0.81296162401702787</v>
      </c>
      <c r="R363" s="52">
        <v>-119.47902661178816</v>
      </c>
    </row>
    <row r="364" spans="1:18" ht="12.75">
      <c r="A364" s="40"/>
      <c r="B364" s="40"/>
      <c r="C364" s="41" t="s">
        <v>1676</v>
      </c>
      <c r="D364" s="51">
        <v>230</v>
      </c>
      <c r="E364" s="52">
        <v>105.70846704850067</v>
      </c>
      <c r="F364" s="52">
        <v>106.56783631894208</v>
      </c>
      <c r="G364" s="52">
        <v>106.56783631894208</v>
      </c>
      <c r="H364" s="52">
        <v>105.70847000000001</v>
      </c>
      <c r="I364" s="52">
        <v>106.56784</v>
      </c>
      <c r="J364" s="52"/>
      <c r="K364" s="52">
        <v>0.81296162401702787</v>
      </c>
      <c r="L364" s="52">
        <v>80.819129293773074</v>
      </c>
      <c r="M364" s="52"/>
      <c r="N364" s="57" t="s">
        <v>1416</v>
      </c>
      <c r="O364" s="57" t="s">
        <v>1416</v>
      </c>
      <c r="P364" s="57"/>
      <c r="Q364" s="52">
        <v>0.81296162401702787</v>
      </c>
      <c r="R364" s="52">
        <v>-119.47902661178816</v>
      </c>
    </row>
    <row r="365" spans="1:18" ht="15" customHeight="1">
      <c r="A365" s="40"/>
      <c r="B365" s="40"/>
      <c r="C365" s="41"/>
      <c r="D365" s="51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</row>
    <row r="366" spans="1:18" ht="12.75">
      <c r="A366" s="40" t="s">
        <v>1685</v>
      </c>
      <c r="B366" s="40"/>
      <c r="C366" s="41"/>
      <c r="D366" s="51">
        <v>13</v>
      </c>
      <c r="E366" s="52">
        <v>100</v>
      </c>
      <c r="F366" s="52">
        <v>100</v>
      </c>
      <c r="G366" s="52">
        <v>100</v>
      </c>
      <c r="H366" s="52">
        <v>100</v>
      </c>
      <c r="I366" s="52">
        <v>100</v>
      </c>
      <c r="J366" s="52"/>
      <c r="K366" s="57" t="s">
        <v>1416</v>
      </c>
      <c r="L366" s="57" t="s">
        <v>1416</v>
      </c>
      <c r="M366" s="57"/>
      <c r="N366" s="57" t="s">
        <v>1416</v>
      </c>
      <c r="O366" s="57" t="s">
        <v>1416</v>
      </c>
      <c r="P366" s="57"/>
      <c r="Q366" s="57" t="s">
        <v>1416</v>
      </c>
      <c r="R366" s="57" t="s">
        <v>1416</v>
      </c>
    </row>
    <row r="367" spans="1:18" ht="15" customHeight="1">
      <c r="A367" s="40"/>
      <c r="B367" s="40"/>
      <c r="C367" s="41"/>
      <c r="D367" s="51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</row>
    <row r="368" spans="1:18" ht="12.75">
      <c r="A368" s="40"/>
      <c r="B368" s="40" t="s">
        <v>1685</v>
      </c>
      <c r="C368" s="41"/>
      <c r="D368" s="51">
        <v>13</v>
      </c>
      <c r="E368" s="52">
        <v>100</v>
      </c>
      <c r="F368" s="52">
        <v>100</v>
      </c>
      <c r="G368" s="52">
        <v>100</v>
      </c>
      <c r="H368" s="52">
        <v>100</v>
      </c>
      <c r="I368" s="52">
        <v>100</v>
      </c>
      <c r="J368" s="52"/>
      <c r="K368" s="57" t="s">
        <v>1416</v>
      </c>
      <c r="L368" s="57" t="s">
        <v>1416</v>
      </c>
      <c r="M368" s="57"/>
      <c r="N368" s="57" t="s">
        <v>1416</v>
      </c>
      <c r="O368" s="57" t="s">
        <v>1416</v>
      </c>
      <c r="P368" s="57"/>
      <c r="Q368" s="57" t="s">
        <v>1416</v>
      </c>
      <c r="R368" s="57" t="s">
        <v>1416</v>
      </c>
    </row>
    <row r="369" spans="1:18" ht="12.75">
      <c r="A369" s="40"/>
      <c r="B369" s="40"/>
      <c r="C369" s="41" t="s">
        <v>1685</v>
      </c>
      <c r="D369" s="51">
        <v>13</v>
      </c>
      <c r="E369" s="52">
        <v>100</v>
      </c>
      <c r="F369" s="52">
        <v>100</v>
      </c>
      <c r="G369" s="52">
        <v>100</v>
      </c>
      <c r="H369" s="52">
        <v>100</v>
      </c>
      <c r="I369" s="52">
        <v>100</v>
      </c>
      <c r="J369" s="52"/>
      <c r="K369" s="57" t="s">
        <v>1416</v>
      </c>
      <c r="L369" s="57" t="s">
        <v>1416</v>
      </c>
      <c r="M369" s="57"/>
      <c r="N369" s="57" t="s">
        <v>1416</v>
      </c>
      <c r="O369" s="57" t="s">
        <v>1416</v>
      </c>
      <c r="P369" s="57"/>
      <c r="Q369" s="57" t="s">
        <v>1416</v>
      </c>
      <c r="R369" s="57" t="s">
        <v>1416</v>
      </c>
    </row>
    <row r="370" spans="1:18" ht="15" customHeight="1">
      <c r="A370" s="40"/>
      <c r="B370" s="40"/>
      <c r="C370" s="41"/>
      <c r="D370" s="51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</row>
    <row r="371" spans="1:18" ht="15" customHeight="1">
      <c r="A371" s="44" t="s">
        <v>1691</v>
      </c>
      <c r="B371" s="44"/>
      <c r="C371" s="44"/>
      <c r="D371" s="45">
        <v>1069</v>
      </c>
      <c r="E371" s="46">
        <v>110.72053978275059</v>
      </c>
      <c r="F371" s="46">
        <v>111.22068920071868</v>
      </c>
      <c r="G371" s="46">
        <v>111.34889378660858</v>
      </c>
      <c r="H371" s="46">
        <v>110.5835</v>
      </c>
      <c r="I371" s="46">
        <v>111.15434</v>
      </c>
      <c r="J371" s="46"/>
      <c r="K371" s="46">
        <v>0.5675134939649995</v>
      </c>
      <c r="L371" s="46">
        <v>274.65569159113983</v>
      </c>
      <c r="M371" s="46"/>
      <c r="N371" s="62">
        <v>0.11527044726240554</v>
      </c>
      <c r="O371" s="62">
        <v>-8.3902930036958914</v>
      </c>
      <c r="P371" s="62"/>
      <c r="Q371" s="46">
        <v>0.51620449325826545</v>
      </c>
      <c r="R371" s="46">
        <v>-368.8704233061257</v>
      </c>
    </row>
    <row r="372" spans="1:18" ht="15" customHeight="1">
      <c r="A372" s="40"/>
      <c r="B372" s="40"/>
      <c r="C372" s="41"/>
      <c r="D372" s="51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</row>
    <row r="373" spans="1:18" ht="12.75">
      <c r="A373" s="40" t="s">
        <v>1693</v>
      </c>
      <c r="B373" s="40"/>
      <c r="C373" s="41"/>
      <c r="D373" s="51">
        <v>1025</v>
      </c>
      <c r="E373" s="52">
        <v>112.33225396433828</v>
      </c>
      <c r="F373" s="52">
        <v>112.68321526146664</v>
      </c>
      <c r="G373" s="52">
        <v>112.73794259046528</v>
      </c>
      <c r="H373" s="52">
        <v>112.21357</v>
      </c>
      <c r="I373" s="52">
        <v>112.64986</v>
      </c>
      <c r="J373" s="52"/>
      <c r="K373" s="52">
        <v>0.3611506150813959</v>
      </c>
      <c r="L373" s="52">
        <v>170.02908144949276</v>
      </c>
      <c r="M373" s="52"/>
      <c r="N373" s="56">
        <v>4.8567418733136414E-2</v>
      </c>
      <c r="O373" s="57">
        <v>-3.4341873174521718</v>
      </c>
      <c r="P373" s="57"/>
      <c r="Q373" s="52">
        <v>0.38880552553384184</v>
      </c>
      <c r="R373" s="52">
        <v>-270.32467670776674</v>
      </c>
    </row>
    <row r="374" spans="1:18" ht="15" customHeight="1">
      <c r="A374" s="40"/>
      <c r="B374" s="40"/>
      <c r="C374" s="41"/>
      <c r="D374" s="51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</row>
    <row r="375" spans="1:18" ht="12.75">
      <c r="A375" s="40"/>
      <c r="B375" s="40" t="s">
        <v>2083</v>
      </c>
      <c r="C375" s="41"/>
      <c r="D375" s="51">
        <v>1025</v>
      </c>
      <c r="E375" s="52">
        <v>112.33225396433828</v>
      </c>
      <c r="F375" s="52">
        <v>112.68321526146664</v>
      </c>
      <c r="G375" s="52">
        <v>112.73794259046528</v>
      </c>
      <c r="H375" s="52">
        <v>112.21357</v>
      </c>
      <c r="I375" s="52">
        <v>112.64986</v>
      </c>
      <c r="J375" s="52"/>
      <c r="K375" s="52">
        <v>0.3611506150813959</v>
      </c>
      <c r="L375" s="52">
        <v>170.02908144949276</v>
      </c>
      <c r="M375" s="52"/>
      <c r="N375" s="56">
        <v>4.8567418733136414E-2</v>
      </c>
      <c r="O375" s="57">
        <v>-3.4341873174521718</v>
      </c>
      <c r="P375" s="57"/>
      <c r="Q375" s="52">
        <v>0.38880552553384184</v>
      </c>
      <c r="R375" s="52">
        <v>-270.32467670776674</v>
      </c>
    </row>
    <row r="376" spans="1:18" ht="15" customHeight="1">
      <c r="A376" s="40"/>
      <c r="B376" s="40"/>
      <c r="C376" s="41" t="s">
        <v>1697</v>
      </c>
      <c r="D376" s="51">
        <v>403</v>
      </c>
      <c r="E376" s="52">
        <v>106.69973073152977</v>
      </c>
      <c r="F376" s="52">
        <v>107.25925720526715</v>
      </c>
      <c r="G376" s="52">
        <v>107.39845202468052</v>
      </c>
      <c r="H376" s="52">
        <v>106.54953</v>
      </c>
      <c r="I376" s="52">
        <v>107.26148999999999</v>
      </c>
      <c r="J376" s="52"/>
      <c r="K376" s="52">
        <v>0.65484822535220033</v>
      </c>
      <c r="L376" s="52">
        <v>115.13716606371385</v>
      </c>
      <c r="M376" s="52"/>
      <c r="N376" s="57">
        <v>0.12977417804378444</v>
      </c>
      <c r="O376" s="57">
        <v>-3.4341873175069169</v>
      </c>
      <c r="P376" s="57"/>
      <c r="Q376" s="52">
        <v>0.66820034882197898</v>
      </c>
      <c r="R376" s="52">
        <v>-173.43921043369889</v>
      </c>
    </row>
    <row r="377" spans="1:18" ht="12.75">
      <c r="A377" s="40"/>
      <c r="B377" s="40"/>
      <c r="C377" s="41" t="s">
        <v>1740</v>
      </c>
      <c r="D377" s="51">
        <v>180</v>
      </c>
      <c r="E377" s="52">
        <v>101.95582690850614</v>
      </c>
      <c r="F377" s="52">
        <v>101.95582690850614</v>
      </c>
      <c r="G377" s="52">
        <v>101.95582690850614</v>
      </c>
      <c r="H377" s="52">
        <v>101.95583000000001</v>
      </c>
      <c r="I377" s="52">
        <v>101.95583000000001</v>
      </c>
      <c r="J377" s="52"/>
      <c r="K377" s="57" t="s">
        <v>1416</v>
      </c>
      <c r="L377" s="57" t="s">
        <v>1416</v>
      </c>
      <c r="M377" s="57"/>
      <c r="N377" s="57" t="s">
        <v>1416</v>
      </c>
      <c r="O377" s="57" t="s">
        <v>1416</v>
      </c>
      <c r="P377" s="57"/>
      <c r="Q377" s="57" t="s">
        <v>1416</v>
      </c>
      <c r="R377" s="57" t="s">
        <v>1416</v>
      </c>
    </row>
    <row r="378" spans="1:18" ht="12.75">
      <c r="A378" s="40"/>
      <c r="B378" s="40"/>
      <c r="C378" s="41" t="s">
        <v>1749</v>
      </c>
      <c r="D378" s="51">
        <v>108</v>
      </c>
      <c r="E378" s="52">
        <v>105.51285145166976</v>
      </c>
      <c r="F378" s="52">
        <v>105.51285145166976</v>
      </c>
      <c r="G378" s="52">
        <v>105.51285145166976</v>
      </c>
      <c r="H378" s="52">
        <v>104.94694</v>
      </c>
      <c r="I378" s="52">
        <v>105.51285</v>
      </c>
      <c r="J378" s="52"/>
      <c r="K378" s="57" t="s">
        <v>1416</v>
      </c>
      <c r="L378" s="57" t="s">
        <v>1416</v>
      </c>
      <c r="M378" s="57"/>
      <c r="N378" s="57" t="s">
        <v>1416</v>
      </c>
      <c r="O378" s="57" t="s">
        <v>1416</v>
      </c>
      <c r="P378" s="57"/>
      <c r="Q378" s="52">
        <v>0.53923974260940977</v>
      </c>
      <c r="R378" s="52">
        <v>-36.945319867706225</v>
      </c>
    </row>
    <row r="379" spans="1:18" ht="12.75">
      <c r="A379" s="40"/>
      <c r="B379" s="40"/>
      <c r="C379" s="41" t="s">
        <v>1756</v>
      </c>
      <c r="D379" s="51">
        <v>334</v>
      </c>
      <c r="E379" s="52">
        <v>126.92554499499646</v>
      </c>
      <c r="F379" s="52">
        <v>127.32747960769225</v>
      </c>
      <c r="G379" s="52">
        <v>127.32747960769225</v>
      </c>
      <c r="H379" s="52">
        <v>126.92554</v>
      </c>
      <c r="I379" s="52">
        <v>127.22243</v>
      </c>
      <c r="J379" s="52"/>
      <c r="K379" s="52">
        <v>0.31666959768565928</v>
      </c>
      <c r="L379" s="52">
        <v>54.891915385837109</v>
      </c>
      <c r="M379" s="52"/>
      <c r="N379" s="57" t="s">
        <v>1416</v>
      </c>
      <c r="O379" s="57" t="s">
        <v>1416</v>
      </c>
      <c r="P379" s="57"/>
      <c r="Q379" s="52">
        <v>0.23390433780505759</v>
      </c>
      <c r="R379" s="52">
        <v>-59.940146406133429</v>
      </c>
    </row>
    <row r="380" spans="1:18" ht="15" customHeight="1">
      <c r="A380" s="40"/>
      <c r="B380" s="40"/>
      <c r="C380" s="41"/>
      <c r="D380" s="51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</row>
    <row r="381" spans="1:18" ht="15" customHeight="1">
      <c r="A381" s="40" t="s">
        <v>2084</v>
      </c>
      <c r="B381" s="40"/>
      <c r="C381" s="41"/>
      <c r="D381" s="51">
        <v>44</v>
      </c>
      <c r="E381" s="52">
        <v>73.174925325310213</v>
      </c>
      <c r="F381" s="52">
        <v>77.150479831021741</v>
      </c>
      <c r="G381" s="52">
        <v>78.990370514946903</v>
      </c>
      <c r="H381" s="52">
        <v>72.610259999999997</v>
      </c>
      <c r="I381" s="52">
        <v>76.315380000000005</v>
      </c>
      <c r="J381" s="52"/>
      <c r="K381" s="52">
        <v>7.9473196095291687</v>
      </c>
      <c r="L381" s="52">
        <v>104.62661014164627</v>
      </c>
      <c r="M381" s="52"/>
      <c r="N381" s="57">
        <v>2.3848078300420239</v>
      </c>
      <c r="O381" s="57">
        <v>-4.9561056861974198</v>
      </c>
      <c r="P381" s="57"/>
      <c r="Q381" s="52">
        <v>5.1027367868166973</v>
      </c>
      <c r="R381" s="52">
        <v>-98.54574659878341</v>
      </c>
    </row>
    <row r="382" spans="1:18" ht="15" customHeight="1">
      <c r="A382" s="40"/>
      <c r="B382" s="40"/>
      <c r="C382" s="41"/>
      <c r="D382" s="51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</row>
    <row r="383" spans="1:18" ht="15" customHeight="1">
      <c r="A383" s="40"/>
      <c r="B383" s="40" t="s">
        <v>2084</v>
      </c>
      <c r="C383" s="41"/>
      <c r="D383" s="51">
        <v>44</v>
      </c>
      <c r="E383" s="52">
        <v>73.174925325310213</v>
      </c>
      <c r="F383" s="52">
        <v>77.150479831021741</v>
      </c>
      <c r="G383" s="52">
        <v>78.990370514946903</v>
      </c>
      <c r="H383" s="52">
        <v>72.610259999999997</v>
      </c>
      <c r="I383" s="52">
        <v>76.315380000000005</v>
      </c>
      <c r="J383" s="52"/>
      <c r="K383" s="52">
        <v>7.9473196095291687</v>
      </c>
      <c r="L383" s="52">
        <v>104.62661014164627</v>
      </c>
      <c r="M383" s="52"/>
      <c r="N383" s="57">
        <v>2.3848078300420239</v>
      </c>
      <c r="O383" s="57">
        <v>-4.9561056861974198</v>
      </c>
      <c r="P383" s="57"/>
      <c r="Q383" s="52">
        <v>5.1027367868166973</v>
      </c>
      <c r="R383" s="52">
        <v>-98.54574659878341</v>
      </c>
    </row>
    <row r="384" spans="1:18" ht="15" customHeight="1">
      <c r="A384" s="40"/>
      <c r="B384" s="40"/>
      <c r="C384" s="41" t="s">
        <v>2084</v>
      </c>
      <c r="D384" s="51">
        <v>44</v>
      </c>
      <c r="E384" s="52">
        <v>73.174925325310213</v>
      </c>
      <c r="F384" s="52">
        <v>77.150479831021741</v>
      </c>
      <c r="G384" s="52">
        <v>78.990370514946903</v>
      </c>
      <c r="H384" s="52">
        <v>72.610259999999997</v>
      </c>
      <c r="I384" s="52">
        <v>76.315380000000005</v>
      </c>
      <c r="J384" s="52"/>
      <c r="K384" s="52">
        <v>7.9473196095291687</v>
      </c>
      <c r="L384" s="52">
        <v>104.62661014164627</v>
      </c>
      <c r="M384" s="52"/>
      <c r="N384" s="57">
        <v>2.3848078300420239</v>
      </c>
      <c r="O384" s="57">
        <v>-4.9561056861974198</v>
      </c>
      <c r="P384" s="57"/>
      <c r="Q384" s="52">
        <v>5.1027367868166973</v>
      </c>
      <c r="R384" s="52">
        <v>-98.54574659878341</v>
      </c>
    </row>
    <row r="385" spans="1:18" ht="15" customHeight="1">
      <c r="A385" s="42"/>
      <c r="B385" s="42"/>
      <c r="C385" s="43"/>
      <c r="D385" s="58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</row>
    <row r="386" spans="1:18" ht="15" customHeight="1">
      <c r="A386" s="44" t="s">
        <v>1769</v>
      </c>
      <c r="B386" s="44"/>
      <c r="C386" s="44"/>
      <c r="D386" s="61">
        <v>767</v>
      </c>
      <c r="E386" s="46">
        <v>126.44552881025128</v>
      </c>
      <c r="F386" s="46">
        <v>125.69139647215708</v>
      </c>
      <c r="G386" s="46">
        <v>125.17876409511572</v>
      </c>
      <c r="H386" s="46">
        <v>126.25218</v>
      </c>
      <c r="I386" s="46">
        <v>125.6544</v>
      </c>
      <c r="J386" s="46"/>
      <c r="K386" s="46">
        <v>-1.0018264204786242</v>
      </c>
      <c r="L386" s="46">
        <v>-397.28103447980095</v>
      </c>
      <c r="M386" s="46"/>
      <c r="N386" s="62">
        <v>-0.40785001315071234</v>
      </c>
      <c r="O386" s="62">
        <v>24.071173212168723</v>
      </c>
      <c r="P386" s="62"/>
      <c r="Q386" s="46">
        <v>-0.47348091855226038</v>
      </c>
      <c r="R386" s="46">
        <v>277.15374333919397</v>
      </c>
    </row>
    <row r="387" spans="1:18" ht="15" customHeight="1">
      <c r="A387" s="40"/>
      <c r="B387" s="40"/>
      <c r="C387" s="41"/>
      <c r="D387" s="51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</row>
    <row r="388" spans="1:18" ht="15" customHeight="1">
      <c r="A388" s="40" t="s">
        <v>1771</v>
      </c>
      <c r="B388" s="40"/>
      <c r="C388" s="41"/>
      <c r="D388" s="51">
        <v>235</v>
      </c>
      <c r="E388" s="52">
        <v>101.98107186645701</v>
      </c>
      <c r="F388" s="52">
        <v>102.14990891588974</v>
      </c>
      <c r="G388" s="52">
        <v>100.23030787467036</v>
      </c>
      <c r="H388" s="52">
        <v>101.71518</v>
      </c>
      <c r="I388" s="52">
        <v>101.57237000000001</v>
      </c>
      <c r="J388" s="52"/>
      <c r="K388" s="52">
        <v>-1.7167538639715429</v>
      </c>
      <c r="L388" s="52">
        <v>-168.22943228487694</v>
      </c>
      <c r="M388" s="52"/>
      <c r="N388" s="52">
        <v>-1.8791999538644633</v>
      </c>
      <c r="O388" s="52">
        <v>27.61688561055287</v>
      </c>
      <c r="P388" s="52"/>
      <c r="Q388" s="52">
        <v>-0.14039748530213503</v>
      </c>
      <c r="R388" s="52">
        <v>20.286025408203351</v>
      </c>
    </row>
    <row r="389" spans="1:18" ht="15" customHeight="1">
      <c r="A389" s="40"/>
      <c r="B389" s="40"/>
      <c r="C389" s="41"/>
      <c r="D389" s="51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</row>
    <row r="390" spans="1:18" ht="12.75">
      <c r="A390" s="40"/>
      <c r="B390" s="40" t="s">
        <v>1773</v>
      </c>
      <c r="C390" s="41"/>
      <c r="D390" s="51">
        <v>23</v>
      </c>
      <c r="E390" s="52">
        <v>116.61178601499817</v>
      </c>
      <c r="F390" s="52">
        <v>115.51426846132215</v>
      </c>
      <c r="G390" s="52">
        <v>115.51426846132215</v>
      </c>
      <c r="H390" s="52">
        <v>116.61179</v>
      </c>
      <c r="I390" s="52">
        <v>116.14142</v>
      </c>
      <c r="J390" s="52"/>
      <c r="K390" s="52">
        <v>-0.941172064318474</v>
      </c>
      <c r="L390" s="52">
        <v>-10.321571427287441</v>
      </c>
      <c r="M390" s="52"/>
      <c r="N390" s="52" t="s">
        <v>1416</v>
      </c>
      <c r="O390" s="52" t="s">
        <v>1416</v>
      </c>
      <c r="P390" s="52"/>
      <c r="Q390" s="52">
        <v>-0.40335945613636515</v>
      </c>
      <c r="R390" s="52">
        <v>6.5395301371216323</v>
      </c>
    </row>
    <row r="391" spans="1:18" ht="12.75">
      <c r="A391" s="40"/>
      <c r="B391" s="40"/>
      <c r="C391" s="41" t="s">
        <v>1775</v>
      </c>
      <c r="D391" s="51">
        <v>12</v>
      </c>
      <c r="E391" s="52">
        <v>111.18876953671709</v>
      </c>
      <c r="F391" s="52">
        <v>109.08519422550468</v>
      </c>
      <c r="G391" s="52">
        <v>109.08519422550468</v>
      </c>
      <c r="H391" s="52">
        <v>111.18877000000001</v>
      </c>
      <c r="I391" s="52">
        <v>110.28724</v>
      </c>
      <c r="J391" s="52"/>
      <c r="K391" s="52">
        <v>-1.8918954854674874</v>
      </c>
      <c r="L391" s="52">
        <v>-10.321571427285804</v>
      </c>
      <c r="M391" s="52"/>
      <c r="N391" s="52" t="s">
        <v>1416</v>
      </c>
      <c r="O391" s="52" t="s">
        <v>1416</v>
      </c>
      <c r="P391" s="52"/>
      <c r="Q391" s="52">
        <v>-0.81081235091490234</v>
      </c>
      <c r="R391" s="52">
        <v>6.5395301371247339</v>
      </c>
    </row>
    <row r="392" spans="1:18" ht="12.75">
      <c r="A392" s="40"/>
      <c r="B392" s="40"/>
      <c r="C392" s="41" t="s">
        <v>1781</v>
      </c>
      <c r="D392" s="51">
        <v>11</v>
      </c>
      <c r="E392" s="52">
        <v>122.52780399130482</v>
      </c>
      <c r="F392" s="52">
        <v>122.52780399130482</v>
      </c>
      <c r="G392" s="52">
        <v>122.52780399130482</v>
      </c>
      <c r="H392" s="52">
        <v>122.5278</v>
      </c>
      <c r="I392" s="52">
        <v>122.5278</v>
      </c>
      <c r="J392" s="52"/>
      <c r="K392" s="57" t="s">
        <v>1416</v>
      </c>
      <c r="L392" s="57" t="s">
        <v>1416</v>
      </c>
      <c r="M392" s="57"/>
      <c r="N392" s="57" t="s">
        <v>1416</v>
      </c>
      <c r="O392" s="57" t="s">
        <v>1416</v>
      </c>
      <c r="P392" s="57"/>
      <c r="Q392" s="57" t="s">
        <v>1416</v>
      </c>
      <c r="R392" s="57" t="s">
        <v>1416</v>
      </c>
    </row>
    <row r="393" spans="1:18" ht="15" customHeight="1">
      <c r="A393" s="40"/>
      <c r="B393" s="40"/>
      <c r="C393" s="41"/>
      <c r="D393" s="51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</row>
    <row r="394" spans="1:18" ht="15" customHeight="1">
      <c r="A394" s="40"/>
      <c r="B394" s="40" t="s">
        <v>1785</v>
      </c>
      <c r="C394" s="41"/>
      <c r="D394" s="51">
        <v>212</v>
      </c>
      <c r="E394" s="52">
        <v>100.39377740694547</v>
      </c>
      <c r="F394" s="52">
        <v>100.70000198407395</v>
      </c>
      <c r="G394" s="52">
        <v>98.572142339326064</v>
      </c>
      <c r="H394" s="52">
        <v>100.09903</v>
      </c>
      <c r="I394" s="52">
        <v>99.991770000000002</v>
      </c>
      <c r="J394" s="52"/>
      <c r="K394" s="52">
        <v>-1.814490015885073</v>
      </c>
      <c r="L394" s="52">
        <v>-157.90786085751199</v>
      </c>
      <c r="M394" s="52"/>
      <c r="N394" s="52">
        <v>-2.1130681259414752</v>
      </c>
      <c r="O394" s="52">
        <v>27.616885610544113</v>
      </c>
      <c r="P394" s="52"/>
      <c r="Q394" s="52">
        <v>-0.10716234769374555</v>
      </c>
      <c r="R394" s="52">
        <v>13.74649527102004</v>
      </c>
    </row>
    <row r="395" spans="1:18" ht="12.75">
      <c r="A395" s="40"/>
      <c r="B395" s="40"/>
      <c r="C395" s="41" t="s">
        <v>2085</v>
      </c>
      <c r="D395" s="51">
        <v>7</v>
      </c>
      <c r="E395" s="52">
        <v>85.571001976564119</v>
      </c>
      <c r="F395" s="52">
        <v>85.691586625924757</v>
      </c>
      <c r="G395" s="52">
        <v>73.427220208595941</v>
      </c>
      <c r="H395" s="52">
        <v>85.596459999999993</v>
      </c>
      <c r="I395" s="52">
        <v>83.939530000000005</v>
      </c>
      <c r="J395" s="52"/>
      <c r="K395" s="52">
        <v>-14.191468473507074</v>
      </c>
      <c r="L395" s="52">
        <v>-34.758298238387475</v>
      </c>
      <c r="M395" s="52"/>
      <c r="N395" s="52">
        <v>-14.312217686979423</v>
      </c>
      <c r="O395" s="52">
        <v>5.2558022837382863</v>
      </c>
      <c r="P395" s="52"/>
      <c r="Q395" s="52">
        <v>-1.9357452398338415</v>
      </c>
      <c r="R395" s="52">
        <v>7.011098728441219</v>
      </c>
    </row>
    <row r="396" spans="1:18" ht="15" customHeight="1">
      <c r="A396" s="40"/>
      <c r="B396" s="40"/>
      <c r="C396" s="41" t="s">
        <v>2086</v>
      </c>
      <c r="D396" s="51">
        <v>83</v>
      </c>
      <c r="E396" s="52">
        <v>105.19139067874367</v>
      </c>
      <c r="F396" s="52">
        <v>104.88705944073361</v>
      </c>
      <c r="G396" s="52">
        <v>104.69566072984482</v>
      </c>
      <c r="H396" s="52">
        <v>104.44866</v>
      </c>
      <c r="I396" s="52">
        <v>104.9504</v>
      </c>
      <c r="J396" s="52"/>
      <c r="K396" s="52">
        <v>-0.47126475436850557</v>
      </c>
      <c r="L396" s="52">
        <v>-16.824019407240705</v>
      </c>
      <c r="M396" s="52"/>
      <c r="N396" s="52">
        <v>-0.18248076732206853</v>
      </c>
      <c r="O396" s="52">
        <v>0.97255229439109581</v>
      </c>
      <c r="P396" s="52"/>
      <c r="Q396" s="52">
        <v>0.48037229451418639</v>
      </c>
      <c r="R396" s="52">
        <v>-25.173460282679056</v>
      </c>
    </row>
    <row r="397" spans="1:18" ht="15" customHeight="1">
      <c r="A397" s="40"/>
      <c r="B397" s="40"/>
      <c r="C397" s="41" t="s">
        <v>1820</v>
      </c>
      <c r="D397" s="51">
        <v>49</v>
      </c>
      <c r="E397" s="52">
        <v>99.405295154697725</v>
      </c>
      <c r="F397" s="52">
        <v>105.03444072408877</v>
      </c>
      <c r="G397" s="52">
        <v>97.727615633649904</v>
      </c>
      <c r="H397" s="52">
        <v>99.130650000000003</v>
      </c>
      <c r="I397" s="52">
        <v>99.974310000000003</v>
      </c>
      <c r="J397" s="52"/>
      <c r="K397" s="52">
        <v>-1.6877164525661681</v>
      </c>
      <c r="L397" s="52">
        <v>-33.613334279754199</v>
      </c>
      <c r="M397" s="52"/>
      <c r="N397" s="52">
        <v>-6.9565992259939868</v>
      </c>
      <c r="O397" s="52">
        <v>21.918995799131515</v>
      </c>
      <c r="P397" s="52"/>
      <c r="Q397" s="52">
        <v>0.85105843005865989</v>
      </c>
      <c r="R397" s="52">
        <v>-24.988916068675607</v>
      </c>
    </row>
    <row r="398" spans="1:18" ht="15" customHeight="1">
      <c r="A398" s="40"/>
      <c r="B398" s="40"/>
      <c r="C398" s="41" t="s">
        <v>1848</v>
      </c>
      <c r="D398" s="51">
        <v>73</v>
      </c>
      <c r="E398" s="52">
        <v>97.023820650966869</v>
      </c>
      <c r="F398" s="52">
        <v>94.46912034494477</v>
      </c>
      <c r="G398" s="52">
        <v>94.587816819876579</v>
      </c>
      <c r="H398" s="52">
        <v>97.194249999999997</v>
      </c>
      <c r="I398" s="52">
        <v>95.904839999999993</v>
      </c>
      <c r="J398" s="52"/>
      <c r="K398" s="52">
        <v>-2.5107275870464574</v>
      </c>
      <c r="L398" s="52">
        <v>-72.712208932179351</v>
      </c>
      <c r="M398" s="52"/>
      <c r="N398" s="52">
        <v>0.12564579250700092</v>
      </c>
      <c r="O398" s="52">
        <v>-0.53046476671499954</v>
      </c>
      <c r="P398" s="52"/>
      <c r="Q398" s="52">
        <v>-1.3266239593075824</v>
      </c>
      <c r="R398" s="52">
        <v>56.897772893900154</v>
      </c>
    </row>
    <row r="399" spans="1:18" ht="15" customHeight="1">
      <c r="A399" s="40"/>
      <c r="B399" s="40"/>
      <c r="C399" s="41"/>
      <c r="D399" s="51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</row>
    <row r="400" spans="1:18" ht="15" customHeight="1">
      <c r="A400" s="40" t="s">
        <v>2087</v>
      </c>
      <c r="B400" s="40"/>
      <c r="C400" s="41"/>
      <c r="D400" s="51">
        <v>55</v>
      </c>
      <c r="E400" s="52">
        <v>116.98458754630479</v>
      </c>
      <c r="F400" s="52">
        <v>122.93785968191811</v>
      </c>
      <c r="G400" s="52">
        <v>123.99089989093321</v>
      </c>
      <c r="H400" s="52">
        <v>115.48759</v>
      </c>
      <c r="I400" s="52">
        <v>125.02588</v>
      </c>
      <c r="J400" s="52"/>
      <c r="K400" s="52">
        <v>5.98909009432953</v>
      </c>
      <c r="L400" s="52">
        <v>157.56461592964291</v>
      </c>
      <c r="M400" s="52"/>
      <c r="N400" s="52">
        <v>0.85656299185585816</v>
      </c>
      <c r="O400" s="52">
        <v>-3.5457123983581029</v>
      </c>
      <c r="P400" s="52"/>
      <c r="Q400" s="52">
        <v>8.2591444583258742</v>
      </c>
      <c r="R400" s="52">
        <v>-317.11523586258278</v>
      </c>
    </row>
    <row r="401" spans="1:18" ht="15" customHeight="1">
      <c r="A401" s="40"/>
      <c r="B401" s="40"/>
      <c r="C401" s="41"/>
      <c r="D401" s="51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</row>
    <row r="402" spans="1:18" ht="15" customHeight="1">
      <c r="A402" s="40"/>
      <c r="B402" s="40" t="s">
        <v>1874</v>
      </c>
      <c r="C402" s="41"/>
      <c r="D402" s="51">
        <v>7</v>
      </c>
      <c r="E402" s="52">
        <v>200.02266522231957</v>
      </c>
      <c r="F402" s="52">
        <v>237.46359938136604</v>
      </c>
      <c r="G402" s="52">
        <v>235.34317854007455</v>
      </c>
      <c r="H402" s="52">
        <v>193.25313</v>
      </c>
      <c r="I402" s="52">
        <v>261.70657999999997</v>
      </c>
      <c r="J402" s="52"/>
      <c r="K402" s="52">
        <v>17.658255517442068</v>
      </c>
      <c r="L402" s="52">
        <v>101.09543791949007</v>
      </c>
      <c r="M402" s="52"/>
      <c r="N402" s="52">
        <v>-0.89294563327393384</v>
      </c>
      <c r="O402" s="52">
        <v>0.90869045500768209</v>
      </c>
      <c r="P402" s="52"/>
      <c r="Q402" s="52">
        <v>35.421652591194785</v>
      </c>
      <c r="R402" s="52">
        <v>-289.65259126301203</v>
      </c>
    </row>
    <row r="403" spans="1:18" ht="15" customHeight="1">
      <c r="A403" s="40"/>
      <c r="B403" s="40"/>
      <c r="C403" s="41" t="s">
        <v>1876</v>
      </c>
      <c r="D403" s="51">
        <v>4</v>
      </c>
      <c r="E403" s="52">
        <v>285.21165566646084</v>
      </c>
      <c r="F403" s="52">
        <v>350.73329044479215</v>
      </c>
      <c r="G403" s="52">
        <v>347.02255397253202</v>
      </c>
      <c r="H403" s="52">
        <v>273.46789000000001</v>
      </c>
      <c r="I403" s="52">
        <v>393.26143000000002</v>
      </c>
      <c r="J403" s="52"/>
      <c r="K403" s="52">
        <v>21.671939795600558</v>
      </c>
      <c r="L403" s="52">
        <v>101.09543791948965</v>
      </c>
      <c r="M403" s="52"/>
      <c r="N403" s="52">
        <v>-1.0579938013737133</v>
      </c>
      <c r="O403" s="52">
        <v>0.90869045500785084</v>
      </c>
      <c r="P403" s="52"/>
      <c r="Q403" s="52">
        <v>43.805340981404072</v>
      </c>
      <c r="R403" s="52">
        <v>-289.65259126301441</v>
      </c>
    </row>
    <row r="404" spans="1:18" ht="15" customHeight="1">
      <c r="A404" s="40"/>
      <c r="B404" s="40"/>
      <c r="C404" s="41" t="s">
        <v>2088</v>
      </c>
      <c r="D404" s="51">
        <v>3</v>
      </c>
      <c r="E404" s="52">
        <v>86.437344630131193</v>
      </c>
      <c r="F404" s="52">
        <v>86.437344630131193</v>
      </c>
      <c r="G404" s="52">
        <v>86.437344630131193</v>
      </c>
      <c r="H404" s="52">
        <v>86.300120000000007</v>
      </c>
      <c r="I404" s="52">
        <v>86.300120000000007</v>
      </c>
      <c r="J404" s="52"/>
      <c r="K404" s="52" t="s">
        <v>1416</v>
      </c>
      <c r="L404" s="52" t="s">
        <v>1416</v>
      </c>
      <c r="M404" s="52"/>
      <c r="N404" s="57" t="s">
        <v>1416</v>
      </c>
      <c r="O404" s="57" t="s">
        <v>1416</v>
      </c>
      <c r="P404" s="57"/>
      <c r="Q404" s="52" t="s">
        <v>1416</v>
      </c>
      <c r="R404" s="52" t="s">
        <v>1416</v>
      </c>
    </row>
    <row r="405" spans="1:18" ht="15" customHeight="1">
      <c r="A405" s="40"/>
      <c r="B405" s="40"/>
      <c r="C405" s="41"/>
      <c r="D405" s="51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</row>
    <row r="406" spans="1:18" ht="15" customHeight="1">
      <c r="A406" s="40"/>
      <c r="B406" s="40" t="s">
        <v>1887</v>
      </c>
      <c r="C406" s="41"/>
      <c r="D406" s="51">
        <v>48</v>
      </c>
      <c r="E406" s="52">
        <v>104.87486788521932</v>
      </c>
      <c r="F406" s="52">
        <v>106.23618930908196</v>
      </c>
      <c r="G406" s="52">
        <v>107.75202592126676</v>
      </c>
      <c r="H406" s="52">
        <v>104.14679</v>
      </c>
      <c r="I406" s="52">
        <v>105.09327999999999</v>
      </c>
      <c r="J406" s="52"/>
      <c r="K406" s="52">
        <v>2.7434199385089286</v>
      </c>
      <c r="L406" s="52">
        <v>56.469178010172904</v>
      </c>
      <c r="M406" s="52"/>
      <c r="N406" s="52">
        <v>1.4268552195286777</v>
      </c>
      <c r="O406" s="52">
        <v>-4.4544028533669371</v>
      </c>
      <c r="P406" s="52"/>
      <c r="Q406" s="52">
        <v>0.90880607478940334</v>
      </c>
      <c r="R406" s="52">
        <v>-27.462644599548042</v>
      </c>
    </row>
    <row r="407" spans="1:18" ht="15" customHeight="1">
      <c r="A407" s="40"/>
      <c r="B407" s="40"/>
      <c r="C407" s="41" t="s">
        <v>1889</v>
      </c>
      <c r="D407" s="51">
        <v>37</v>
      </c>
      <c r="E407" s="52">
        <v>106.02833333813108</v>
      </c>
      <c r="F407" s="52">
        <v>105.67813390711514</v>
      </c>
      <c r="G407" s="52">
        <v>109.39677871919119</v>
      </c>
      <c r="H407" s="52">
        <v>105.0838</v>
      </c>
      <c r="I407" s="52">
        <v>104.79033</v>
      </c>
      <c r="J407" s="52"/>
      <c r="K407" s="52">
        <v>3.176929481969526</v>
      </c>
      <c r="L407" s="52">
        <v>50.96097694267673</v>
      </c>
      <c r="M407" s="52"/>
      <c r="N407" s="52">
        <v>3.5188403452927064</v>
      </c>
      <c r="O407" s="52">
        <v>-8.4233003103072956</v>
      </c>
      <c r="P407" s="52"/>
      <c r="Q407" s="52">
        <v>-0.27927131661216187</v>
      </c>
      <c r="R407" s="52">
        <v>6.5636865240562061</v>
      </c>
    </row>
    <row r="408" spans="1:18" ht="12.75">
      <c r="A408" s="40"/>
      <c r="B408" s="40"/>
      <c r="C408" s="41" t="s">
        <v>1904</v>
      </c>
      <c r="D408" s="51">
        <v>11</v>
      </c>
      <c r="E408" s="52">
        <v>100.99502954360702</v>
      </c>
      <c r="F408" s="52">
        <v>108.11328475206132</v>
      </c>
      <c r="G408" s="52">
        <v>102.21967560097551</v>
      </c>
      <c r="H408" s="52">
        <v>100.99503</v>
      </c>
      <c r="I408" s="52">
        <v>106.1123</v>
      </c>
      <c r="J408" s="52"/>
      <c r="K408" s="52">
        <v>1.2125805229258546</v>
      </c>
      <c r="L408" s="52">
        <v>5.5082010674858992</v>
      </c>
      <c r="M408" s="52"/>
      <c r="N408" s="57">
        <v>-5.451327433627573</v>
      </c>
      <c r="O408" s="57">
        <v>3.9688974569405642</v>
      </c>
      <c r="P408" s="57"/>
      <c r="Q408" s="52">
        <v>5.0668543279384748</v>
      </c>
      <c r="R408" s="52">
        <v>-34.026331123616927</v>
      </c>
    </row>
    <row r="409" spans="1:18" ht="15" customHeight="1">
      <c r="A409" s="40"/>
      <c r="B409" s="40"/>
      <c r="C409" s="41"/>
      <c r="D409" s="51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</row>
    <row r="410" spans="1:18" ht="12.75">
      <c r="A410" s="40" t="s">
        <v>1908</v>
      </c>
      <c r="B410" s="40"/>
      <c r="C410" s="41"/>
      <c r="D410" s="51">
        <v>422</v>
      </c>
      <c r="E410" s="52">
        <v>144.0360940596392</v>
      </c>
      <c r="F410" s="52">
        <v>141.8231387237266</v>
      </c>
      <c r="G410" s="52">
        <v>141.8231387237266</v>
      </c>
      <c r="H410" s="52">
        <v>144.03609</v>
      </c>
      <c r="I410" s="52">
        <v>141.79388</v>
      </c>
      <c r="J410" s="52"/>
      <c r="K410" s="52">
        <v>-1.5363894379111009</v>
      </c>
      <c r="L410" s="52">
        <v>-381.8489588914922</v>
      </c>
      <c r="M410" s="52"/>
      <c r="N410" s="57" t="s">
        <v>1416</v>
      </c>
      <c r="O410" s="57" t="s">
        <v>1416</v>
      </c>
      <c r="P410" s="57"/>
      <c r="Q410" s="52">
        <v>-1.5567000367759265</v>
      </c>
      <c r="R410" s="52">
        <v>571.96933047074788</v>
      </c>
    </row>
    <row r="411" spans="1:18" ht="15" customHeight="1">
      <c r="A411" s="40"/>
      <c r="B411" s="40"/>
      <c r="C411" s="41"/>
      <c r="D411" s="51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</row>
    <row r="412" spans="1:18" ht="12.75">
      <c r="A412" s="40"/>
      <c r="B412" s="40" t="s">
        <v>1908</v>
      </c>
      <c r="C412" s="41"/>
      <c r="D412" s="51">
        <v>422</v>
      </c>
      <c r="E412" s="52">
        <v>144.0360940596392</v>
      </c>
      <c r="F412" s="52">
        <v>141.8231387237266</v>
      </c>
      <c r="G412" s="52">
        <v>141.8231387237266</v>
      </c>
      <c r="H412" s="52">
        <v>144.03609</v>
      </c>
      <c r="I412" s="52">
        <v>141.79388</v>
      </c>
      <c r="J412" s="52"/>
      <c r="K412" s="52">
        <v>-1.5363894379111009</v>
      </c>
      <c r="L412" s="52">
        <v>-381.8489588914922</v>
      </c>
      <c r="M412" s="52"/>
      <c r="N412" s="57" t="s">
        <v>1416</v>
      </c>
      <c r="O412" s="57" t="s">
        <v>1416</v>
      </c>
      <c r="P412" s="57"/>
      <c r="Q412" s="52">
        <v>-1.5567000367759265</v>
      </c>
      <c r="R412" s="52">
        <v>571.96933047074788</v>
      </c>
    </row>
    <row r="413" spans="1:18" ht="12.75">
      <c r="A413" s="40"/>
      <c r="B413" s="40"/>
      <c r="C413" s="41" t="s">
        <v>1908</v>
      </c>
      <c r="D413" s="51">
        <v>422</v>
      </c>
      <c r="E413" s="52">
        <v>144.0360940596392</v>
      </c>
      <c r="F413" s="52">
        <v>141.8231387237266</v>
      </c>
      <c r="G413" s="52">
        <v>141.8231387237266</v>
      </c>
      <c r="H413" s="52">
        <v>144.03609</v>
      </c>
      <c r="I413" s="52">
        <v>141.79388</v>
      </c>
      <c r="J413" s="52"/>
      <c r="K413" s="52">
        <v>-1.5363894379111009</v>
      </c>
      <c r="L413" s="52">
        <v>-381.8489588914922</v>
      </c>
      <c r="M413" s="52"/>
      <c r="N413" s="57" t="s">
        <v>1416</v>
      </c>
      <c r="O413" s="57" t="s">
        <v>1416</v>
      </c>
      <c r="P413" s="57"/>
      <c r="Q413" s="52">
        <v>-1.5567000367759265</v>
      </c>
      <c r="R413" s="52">
        <v>571.96933047074788</v>
      </c>
    </row>
    <row r="414" spans="1:18" ht="15" customHeight="1">
      <c r="A414" s="40"/>
      <c r="B414" s="40"/>
      <c r="C414" s="41"/>
      <c r="D414" s="51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</row>
    <row r="415" spans="1:18" ht="12.75">
      <c r="A415" s="40" t="s">
        <v>1919</v>
      </c>
      <c r="B415" s="40"/>
      <c r="C415" s="41"/>
      <c r="D415" s="51">
        <v>2</v>
      </c>
      <c r="E415" s="52">
        <v>78.297013827481877</v>
      </c>
      <c r="F415" s="52">
        <v>72.467501008211826</v>
      </c>
      <c r="G415" s="52">
        <v>72.467501008211826</v>
      </c>
      <c r="H415" s="52">
        <v>76.557580000000002</v>
      </c>
      <c r="I415" s="52">
        <v>74.891999999999996</v>
      </c>
      <c r="J415" s="52"/>
      <c r="K415" s="52">
        <v>-7.4453833349439673</v>
      </c>
      <c r="L415" s="52">
        <v>-4.7672592331788364</v>
      </c>
      <c r="M415" s="52"/>
      <c r="N415" s="57" t="s">
        <v>1416</v>
      </c>
      <c r="O415" s="57" t="s">
        <v>1416</v>
      </c>
      <c r="P415" s="57"/>
      <c r="Q415" s="52">
        <v>-2.1755848719425264</v>
      </c>
      <c r="R415" s="52">
        <v>2.0136233225388782</v>
      </c>
    </row>
    <row r="416" spans="1:18" ht="15" customHeight="1">
      <c r="A416" s="40"/>
      <c r="B416" s="40"/>
      <c r="C416" s="41"/>
      <c r="D416" s="51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</row>
    <row r="417" spans="1:18" ht="12.75">
      <c r="A417" s="40"/>
      <c r="B417" s="40" t="s">
        <v>1919</v>
      </c>
      <c r="C417" s="41"/>
      <c r="D417" s="51">
        <v>2</v>
      </c>
      <c r="E417" s="52">
        <v>78.297013827481877</v>
      </c>
      <c r="F417" s="52">
        <v>72.467501008211826</v>
      </c>
      <c r="G417" s="52">
        <v>72.467501008211826</v>
      </c>
      <c r="H417" s="52">
        <v>76.557580000000002</v>
      </c>
      <c r="I417" s="52">
        <v>74.891999999999996</v>
      </c>
      <c r="J417" s="52"/>
      <c r="K417" s="52">
        <v>-7.4453833349439673</v>
      </c>
      <c r="L417" s="52">
        <v>-4.7672592331788364</v>
      </c>
      <c r="M417" s="52"/>
      <c r="N417" s="57" t="s">
        <v>1416</v>
      </c>
      <c r="O417" s="57" t="s">
        <v>1416</v>
      </c>
      <c r="P417" s="57"/>
      <c r="Q417" s="52">
        <v>-2.1755848719425264</v>
      </c>
      <c r="R417" s="52">
        <v>2.0136233225388782</v>
      </c>
    </row>
    <row r="418" spans="1:18" ht="12.75">
      <c r="A418" s="40"/>
      <c r="B418" s="40"/>
      <c r="C418" s="41" t="s">
        <v>1919</v>
      </c>
      <c r="D418" s="51">
        <v>2</v>
      </c>
      <c r="E418" s="52">
        <v>78.297013827481877</v>
      </c>
      <c r="F418" s="52">
        <v>72.467501008211826</v>
      </c>
      <c r="G418" s="52">
        <v>72.467501008211826</v>
      </c>
      <c r="H418" s="52">
        <v>76.557580000000002</v>
      </c>
      <c r="I418" s="52">
        <v>74.891999999999996</v>
      </c>
      <c r="J418" s="52"/>
      <c r="K418" s="52">
        <v>-7.4453833349439673</v>
      </c>
      <c r="L418" s="52">
        <v>-4.7672592331788364</v>
      </c>
      <c r="M418" s="52"/>
      <c r="N418" s="57" t="s">
        <v>1416</v>
      </c>
      <c r="O418" s="57" t="s">
        <v>1416</v>
      </c>
      <c r="P418" s="57"/>
      <c r="Q418" s="52">
        <v>-2.1755848719425264</v>
      </c>
      <c r="R418" s="52">
        <v>2.0136233225388782</v>
      </c>
    </row>
    <row r="419" spans="1:18" ht="15" customHeight="1">
      <c r="A419" s="40"/>
      <c r="B419" s="40"/>
      <c r="C419" s="41"/>
      <c r="D419" s="51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</row>
    <row r="420" spans="1:18" ht="12.75">
      <c r="A420" s="40" t="s">
        <v>2089</v>
      </c>
      <c r="B420" s="40"/>
      <c r="C420" s="41"/>
      <c r="D420" s="51">
        <v>47</v>
      </c>
      <c r="E420" s="52">
        <v>102.43683171608609</v>
      </c>
      <c r="F420" s="52">
        <v>102.43683171608609</v>
      </c>
      <c r="G420" s="52">
        <v>102.43683171608609</v>
      </c>
      <c r="H420" s="52">
        <v>102.43683</v>
      </c>
      <c r="I420" s="52">
        <v>102.43683</v>
      </c>
      <c r="J420" s="52"/>
      <c r="K420" s="52" t="s">
        <v>1416</v>
      </c>
      <c r="L420" s="52" t="s">
        <v>1416</v>
      </c>
      <c r="M420" s="52"/>
      <c r="N420" s="57" t="s">
        <v>1416</v>
      </c>
      <c r="O420" s="57" t="s">
        <v>1416</v>
      </c>
      <c r="P420" s="57"/>
      <c r="Q420" s="52" t="s">
        <v>1416</v>
      </c>
      <c r="R420" s="52" t="s">
        <v>1416</v>
      </c>
    </row>
    <row r="421" spans="1:18" ht="15" customHeight="1">
      <c r="A421" s="40"/>
      <c r="B421" s="40"/>
      <c r="C421" s="41"/>
      <c r="D421" s="51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</row>
    <row r="422" spans="1:18" ht="12.75">
      <c r="A422" s="40"/>
      <c r="B422" s="40" t="s">
        <v>2089</v>
      </c>
      <c r="C422" s="41"/>
      <c r="D422" s="51">
        <v>47</v>
      </c>
      <c r="E422" s="52">
        <v>102.43683171608609</v>
      </c>
      <c r="F422" s="52">
        <v>102.43683171608609</v>
      </c>
      <c r="G422" s="52">
        <v>102.43683171608609</v>
      </c>
      <c r="H422" s="52">
        <v>102.43683</v>
      </c>
      <c r="I422" s="52">
        <v>102.43683</v>
      </c>
      <c r="J422" s="52"/>
      <c r="K422" s="52" t="s">
        <v>1416</v>
      </c>
      <c r="L422" s="52" t="s">
        <v>1416</v>
      </c>
      <c r="M422" s="52"/>
      <c r="N422" s="57" t="s">
        <v>1416</v>
      </c>
      <c r="O422" s="57" t="s">
        <v>1416</v>
      </c>
      <c r="P422" s="57"/>
      <c r="Q422" s="52" t="s">
        <v>1416</v>
      </c>
      <c r="R422" s="52" t="s">
        <v>1416</v>
      </c>
    </row>
    <row r="423" spans="1:18" ht="12.75">
      <c r="A423" s="40"/>
      <c r="B423" s="40"/>
      <c r="C423" s="41" t="s">
        <v>2089</v>
      </c>
      <c r="D423" s="51">
        <v>47</v>
      </c>
      <c r="E423" s="52">
        <v>102.43683171608609</v>
      </c>
      <c r="F423" s="52">
        <v>102.43683171608609</v>
      </c>
      <c r="G423" s="52">
        <v>102.43683171608609</v>
      </c>
      <c r="H423" s="52">
        <v>102.43683</v>
      </c>
      <c r="I423" s="52">
        <v>102.43683</v>
      </c>
      <c r="J423" s="52"/>
      <c r="K423" s="52" t="s">
        <v>1416</v>
      </c>
      <c r="L423" s="52" t="s">
        <v>1416</v>
      </c>
      <c r="M423" s="52"/>
      <c r="N423" s="57" t="s">
        <v>1416</v>
      </c>
      <c r="O423" s="57" t="s">
        <v>1416</v>
      </c>
      <c r="P423" s="57"/>
      <c r="Q423" s="52" t="s">
        <v>1416</v>
      </c>
      <c r="R423" s="52" t="s">
        <v>1416</v>
      </c>
    </row>
    <row r="424" spans="1:18" ht="15" customHeight="1">
      <c r="A424" s="40"/>
      <c r="B424" s="40"/>
      <c r="C424" s="41"/>
      <c r="D424" s="51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</row>
    <row r="425" spans="1:18" ht="12.75">
      <c r="A425" s="40" t="s">
        <v>1948</v>
      </c>
      <c r="B425" s="40"/>
      <c r="C425" s="41"/>
      <c r="D425" s="51">
        <v>6</v>
      </c>
      <c r="E425" s="52">
        <v>138.27659705329992</v>
      </c>
      <c r="F425" s="52">
        <v>138.27659705329992</v>
      </c>
      <c r="G425" s="52">
        <v>138.27659705329992</v>
      </c>
      <c r="H425" s="52">
        <v>138.2766</v>
      </c>
      <c r="I425" s="52">
        <v>138.2766</v>
      </c>
      <c r="J425" s="52"/>
      <c r="K425" s="52" t="s">
        <v>1416</v>
      </c>
      <c r="L425" s="52" t="s">
        <v>1416</v>
      </c>
      <c r="M425" s="52"/>
      <c r="N425" s="57" t="s">
        <v>1416</v>
      </c>
      <c r="O425" s="57" t="s">
        <v>1416</v>
      </c>
      <c r="P425" s="57"/>
      <c r="Q425" s="52" t="s">
        <v>1416</v>
      </c>
      <c r="R425" s="52" t="s">
        <v>1416</v>
      </c>
    </row>
    <row r="426" spans="1:18" ht="15" customHeight="1">
      <c r="A426" s="40"/>
      <c r="B426" s="40"/>
      <c r="C426" s="41"/>
      <c r="D426" s="51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</row>
    <row r="427" spans="1:18" ht="12.75">
      <c r="A427" s="40"/>
      <c r="B427" s="40" t="s">
        <v>1948</v>
      </c>
      <c r="C427" s="41"/>
      <c r="D427" s="51">
        <v>6</v>
      </c>
      <c r="E427" s="52">
        <v>138.27659705329992</v>
      </c>
      <c r="F427" s="52">
        <v>138.27659705329992</v>
      </c>
      <c r="G427" s="52">
        <v>138.27659705329992</v>
      </c>
      <c r="H427" s="52">
        <v>138.2766</v>
      </c>
      <c r="I427" s="52">
        <v>138.2766</v>
      </c>
      <c r="J427" s="52"/>
      <c r="K427" s="52" t="s">
        <v>1416</v>
      </c>
      <c r="L427" s="52" t="s">
        <v>1416</v>
      </c>
      <c r="M427" s="52"/>
      <c r="N427" s="57" t="s">
        <v>1416</v>
      </c>
      <c r="O427" s="57" t="s">
        <v>1416</v>
      </c>
      <c r="P427" s="57"/>
      <c r="Q427" s="52" t="s">
        <v>1416</v>
      </c>
      <c r="R427" s="52" t="s">
        <v>1416</v>
      </c>
    </row>
    <row r="428" spans="1:18" ht="12.75">
      <c r="A428" s="40"/>
      <c r="B428" s="40"/>
      <c r="C428" s="41" t="s">
        <v>1948</v>
      </c>
      <c r="D428" s="51">
        <v>6</v>
      </c>
      <c r="E428" s="52">
        <v>138.27659705329992</v>
      </c>
      <c r="F428" s="52">
        <v>138.27659705329992</v>
      </c>
      <c r="G428" s="52">
        <v>138.27659705329992</v>
      </c>
      <c r="H428" s="52">
        <v>138.2766</v>
      </c>
      <c r="I428" s="52">
        <v>138.2766</v>
      </c>
      <c r="J428" s="52"/>
      <c r="K428" s="52" t="s">
        <v>1416</v>
      </c>
      <c r="L428" s="52" t="s">
        <v>1416</v>
      </c>
      <c r="M428" s="52"/>
      <c r="N428" s="57" t="s">
        <v>1416</v>
      </c>
      <c r="O428" s="57" t="s">
        <v>1416</v>
      </c>
      <c r="P428" s="57"/>
      <c r="Q428" s="52" t="s">
        <v>1416</v>
      </c>
      <c r="R428" s="52" t="s">
        <v>1416</v>
      </c>
    </row>
    <row r="429" spans="1:18" ht="12.75" customHeight="1">
      <c r="A429" s="42"/>
      <c r="B429" s="42"/>
      <c r="C429" s="43"/>
      <c r="D429" s="26"/>
      <c r="E429" s="27"/>
      <c r="F429" s="27"/>
      <c r="G429" s="27"/>
      <c r="H429" s="27"/>
      <c r="I429" s="27"/>
      <c r="J429" s="63"/>
      <c r="K429" s="27"/>
      <c r="L429" s="27"/>
      <c r="M429" s="27"/>
      <c r="N429" s="27"/>
      <c r="O429" s="27"/>
      <c r="P429" s="27"/>
      <c r="Q429" s="27"/>
      <c r="R429" s="27"/>
    </row>
    <row r="430" spans="1:18" ht="12.75" customHeight="1">
      <c r="A430" s="40"/>
      <c r="B430" s="40"/>
      <c r="C430" s="41"/>
      <c r="D430" s="25"/>
      <c r="E430" s="65"/>
      <c r="F430" s="65"/>
      <c r="G430" s="65"/>
      <c r="H430" s="25"/>
      <c r="I430" s="25"/>
      <c r="J430" s="41"/>
      <c r="K430" s="28"/>
      <c r="L430" s="330"/>
      <c r="M430" s="28"/>
      <c r="N430" s="28"/>
      <c r="O430" s="28"/>
      <c r="P430" s="28"/>
      <c r="Q430" s="380"/>
      <c r="R430" s="28"/>
    </row>
    <row r="431" spans="1:18" ht="12.75" customHeight="1">
      <c r="A431" s="19" t="s">
        <v>2090</v>
      </c>
      <c r="B431" s="19"/>
      <c r="C431" s="13"/>
      <c r="D431" s="25"/>
      <c r="H431" s="25"/>
      <c r="I431" s="25"/>
      <c r="J431" s="41"/>
      <c r="K431" s="28"/>
      <c r="L431" s="330"/>
      <c r="M431" s="28"/>
      <c r="N431" s="28"/>
      <c r="O431" s="28"/>
      <c r="P431" s="28"/>
      <c r="Q431" s="28"/>
      <c r="R431" s="28"/>
    </row>
    <row r="432" spans="1:18" ht="12.75" customHeight="1">
      <c r="A432" s="19"/>
      <c r="B432" s="19"/>
      <c r="C432" s="13"/>
      <c r="D432" s="25"/>
      <c r="E432" s="25"/>
      <c r="F432" s="25"/>
      <c r="G432" s="25"/>
      <c r="H432" s="25"/>
      <c r="I432" s="25"/>
      <c r="J432" s="41"/>
      <c r="K432" s="28"/>
      <c r="L432" s="330"/>
      <c r="M432" s="28"/>
      <c r="N432" s="28"/>
      <c r="O432" s="28"/>
      <c r="P432" s="28"/>
      <c r="Q432" s="28"/>
      <c r="R432" s="28"/>
    </row>
    <row r="433" spans="1:18" ht="12.75" customHeight="1">
      <c r="A433" s="19"/>
      <c r="B433" s="13" t="s">
        <v>2091</v>
      </c>
      <c r="C433" s="13"/>
      <c r="D433" s="25"/>
      <c r="E433" s="25"/>
      <c r="F433" s="25"/>
      <c r="G433" s="25"/>
      <c r="H433" s="25"/>
      <c r="I433" s="25"/>
      <c r="J433" s="41"/>
      <c r="K433" s="28"/>
      <c r="L433" s="330"/>
      <c r="M433" s="28"/>
      <c r="N433" s="28"/>
      <c r="O433" s="28"/>
      <c r="P433" s="28"/>
      <c r="Q433" s="28"/>
      <c r="R433" s="28"/>
    </row>
    <row r="434" spans="1:18" ht="12.75" customHeight="1">
      <c r="A434" s="19"/>
      <c r="B434" s="19"/>
      <c r="C434" s="13"/>
      <c r="D434" s="25"/>
      <c r="E434" s="25"/>
      <c r="F434" s="25"/>
      <c r="G434" s="25"/>
      <c r="H434" s="25"/>
      <c r="I434" s="25"/>
      <c r="J434" s="41"/>
      <c r="K434" s="28"/>
      <c r="L434" s="330"/>
      <c r="M434" s="28"/>
      <c r="N434" s="28"/>
      <c r="O434" s="28"/>
      <c r="P434" s="28"/>
      <c r="Q434" s="28"/>
      <c r="R434" s="28"/>
    </row>
    <row r="435" spans="1:18" ht="12.75" customHeight="1">
      <c r="A435" s="19"/>
      <c r="B435" s="13" t="s">
        <v>2162</v>
      </c>
      <c r="C435" s="13"/>
      <c r="D435" s="25"/>
      <c r="E435" s="25"/>
      <c r="F435" s="25"/>
      <c r="G435" s="25"/>
      <c r="H435" s="25"/>
      <c r="I435" s="25"/>
      <c r="J435" s="41"/>
      <c r="K435" s="28"/>
      <c r="L435" s="330"/>
      <c r="M435" s="28"/>
      <c r="N435" s="28"/>
      <c r="O435" s="28"/>
      <c r="P435" s="28"/>
      <c r="Q435" s="28"/>
      <c r="R435" s="28"/>
    </row>
    <row r="436" spans="1:18" ht="12.75" customHeight="1">
      <c r="A436" s="19"/>
      <c r="B436" s="19"/>
      <c r="C436" s="390" t="s">
        <v>2182</v>
      </c>
      <c r="D436" s="25"/>
      <c r="E436" s="25"/>
      <c r="F436" s="25"/>
      <c r="G436" s="25"/>
      <c r="H436" s="25"/>
      <c r="I436" s="25"/>
      <c r="J436" s="41"/>
      <c r="K436" s="28"/>
      <c r="L436" s="330"/>
      <c r="M436" s="28"/>
      <c r="N436" s="28"/>
      <c r="O436" s="28"/>
      <c r="P436" s="28"/>
      <c r="Q436" s="28"/>
      <c r="R436" s="28"/>
    </row>
    <row r="437" spans="1:18" ht="12.75" customHeight="1">
      <c r="A437" s="19"/>
      <c r="B437" s="19"/>
      <c r="C437" s="390"/>
      <c r="D437" s="25"/>
      <c r="E437" s="25"/>
      <c r="F437" s="25"/>
      <c r="G437" s="25"/>
      <c r="H437" s="25"/>
      <c r="I437" s="25"/>
      <c r="J437" s="41"/>
      <c r="K437" s="28"/>
      <c r="L437" s="330"/>
      <c r="M437" s="28"/>
      <c r="N437" s="28"/>
      <c r="O437" s="28"/>
      <c r="P437" s="28"/>
      <c r="Q437" s="28"/>
      <c r="R437" s="28"/>
    </row>
    <row r="438" spans="1:18" ht="12.75">
      <c r="A438" s="19"/>
      <c r="B438" s="19"/>
      <c r="C438" s="13"/>
      <c r="D438" s="25"/>
      <c r="E438" s="25"/>
      <c r="F438" s="25"/>
      <c r="G438" s="25"/>
      <c r="H438" s="25"/>
      <c r="I438" s="25"/>
      <c r="J438" s="41"/>
      <c r="K438" s="28"/>
      <c r="L438" s="330"/>
      <c r="M438" s="28"/>
      <c r="N438" s="28"/>
      <c r="O438" s="28"/>
      <c r="P438" s="28"/>
      <c r="Q438" s="28"/>
      <c r="R438" s="28"/>
    </row>
    <row r="439" spans="1:18">
      <c r="E439" s="25"/>
      <c r="F439" s="25"/>
      <c r="G439" s="25"/>
      <c r="K439" s="72"/>
      <c r="M439" s="72"/>
      <c r="N439" s="72"/>
      <c r="O439" s="72"/>
      <c r="P439" s="72"/>
      <c r="Q439" s="72"/>
      <c r="R439" s="72"/>
    </row>
    <row r="440" spans="1:18">
      <c r="E440" s="25"/>
      <c r="F440" s="25"/>
      <c r="G440" s="25"/>
    </row>
  </sheetData>
  <sheetProtection algorithmName="SHA-512" hashValue="bxSXqOm6U6T3cVTUbssq/c1zAg5RzCHJY7udHJY7ZX5ymcHjO1oeUxlV0oUV0og7ca+G3K9HjTyPAOgY1+YRuA==" saltValue="Rn69iqgs1dYq5j3+ys1pxQ==" spinCount="100000" sheet="1" objects="1" scenario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54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4224-4A59-46CC-B1F0-5EEAE12415AB}">
  <sheetPr codeName="Sheet16"/>
  <dimension ref="A1:AL429"/>
  <sheetViews>
    <sheetView zoomScale="83" zoomScaleNormal="100" workbookViewId="0">
      <selection sqref="A1:A2"/>
    </sheetView>
  </sheetViews>
  <sheetFormatPr defaultColWidth="9" defaultRowHeight="15"/>
  <cols>
    <col min="1" max="2" width="9" style="48"/>
    <col min="3" max="3" width="27.28515625" style="48" customWidth="1"/>
    <col min="4" max="4" width="11" style="48" bestFit="1" customWidth="1"/>
    <col min="5" max="9" width="9" style="48"/>
    <col min="10" max="10" width="0.42578125" style="48" customWidth="1"/>
    <col min="11" max="12" width="9" style="102"/>
    <col min="13" max="13" width="0.42578125" style="102" customWidth="1"/>
    <col min="14" max="14" width="9" style="102"/>
    <col min="15" max="15" width="9" style="102" customWidth="1"/>
    <col min="16" max="16" width="0.140625" style="102" customWidth="1"/>
    <col min="17" max="18" width="9" style="102"/>
    <col min="19" max="20" width="9" style="48"/>
    <col min="21" max="21" width="11.28515625" style="48" customWidth="1"/>
    <col min="22" max="22" width="12.28515625" style="48" customWidth="1"/>
    <col min="23" max="23" width="13" style="48" customWidth="1"/>
    <col min="24" max="24" width="1" style="48" customWidth="1"/>
    <col min="25" max="27" width="9.28515625" bestFit="1" customWidth="1"/>
    <col min="30" max="30" width="10" customWidth="1"/>
    <col min="33" max="33" width="11.5703125" customWidth="1"/>
  </cols>
  <sheetData>
    <row r="1" spans="1:38" s="48" customFormat="1"/>
    <row r="2" spans="1:38" s="48" customFormat="1" ht="18.75">
      <c r="C2" s="73" t="s">
        <v>2163</v>
      </c>
    </row>
    <row r="3" spans="1:38" s="48" customFormat="1" ht="21.75" thickBot="1">
      <c r="T3" s="74" t="s">
        <v>2022</v>
      </c>
      <c r="AH3"/>
      <c r="AI3"/>
    </row>
    <row r="4" spans="1:38" s="48" customFormat="1" ht="15.75" thickBot="1">
      <c r="A4" s="75"/>
      <c r="B4" s="75"/>
      <c r="C4" s="75"/>
      <c r="D4" s="75"/>
      <c r="E4" s="75"/>
      <c r="F4" s="75"/>
      <c r="G4" s="75"/>
      <c r="H4" s="76"/>
      <c r="I4" s="76"/>
      <c r="J4" s="76"/>
      <c r="K4" s="425" t="s">
        <v>1955</v>
      </c>
      <c r="L4" s="426"/>
      <c r="M4" s="77"/>
      <c r="N4" s="425" t="s">
        <v>1956</v>
      </c>
      <c r="O4" s="426"/>
      <c r="P4" s="77"/>
      <c r="Q4" s="427" t="s">
        <v>1957</v>
      </c>
      <c r="R4" s="428"/>
    </row>
    <row r="5" spans="1:38" s="48" customFormat="1" ht="30">
      <c r="A5" s="1" t="s">
        <v>1965</v>
      </c>
      <c r="B5" s="1" t="s">
        <v>1958</v>
      </c>
      <c r="C5" s="1" t="s">
        <v>1959</v>
      </c>
      <c r="D5" s="1" t="s">
        <v>1960</v>
      </c>
      <c r="E5" s="78" t="s">
        <v>1979</v>
      </c>
      <c r="F5" s="78" t="s">
        <v>2023</v>
      </c>
      <c r="G5" s="78" t="s">
        <v>1984</v>
      </c>
      <c r="H5" s="79" t="s">
        <v>2024</v>
      </c>
      <c r="I5" s="80" t="s">
        <v>2025</v>
      </c>
      <c r="J5" s="81"/>
      <c r="K5" s="82" t="s">
        <v>1988</v>
      </c>
      <c r="L5" s="83" t="s">
        <v>1989</v>
      </c>
      <c r="M5" s="84"/>
      <c r="N5" s="82" t="s">
        <v>1988</v>
      </c>
      <c r="O5" s="83" t="s">
        <v>1989</v>
      </c>
      <c r="P5" s="84"/>
      <c r="Q5" s="82" t="s">
        <v>1988</v>
      </c>
      <c r="R5" s="83" t="s">
        <v>1989</v>
      </c>
      <c r="T5" s="85" t="s">
        <v>1965</v>
      </c>
      <c r="U5" s="86" t="s">
        <v>1958</v>
      </c>
      <c r="V5" s="86" t="s">
        <v>1959</v>
      </c>
      <c r="W5" s="87" t="s">
        <v>1960</v>
      </c>
      <c r="X5" s="88"/>
      <c r="Y5" s="86" t="s">
        <v>1979</v>
      </c>
      <c r="Z5" s="86" t="s">
        <v>2023</v>
      </c>
      <c r="AA5" s="86" t="s">
        <v>1984</v>
      </c>
      <c r="AB5" s="89" t="s">
        <v>1961</v>
      </c>
      <c r="AC5" s="86" t="s">
        <v>2</v>
      </c>
      <c r="AD5" s="90" t="s">
        <v>1962</v>
      </c>
      <c r="AE5" s="86" t="s">
        <v>1961</v>
      </c>
      <c r="AF5" s="86" t="s">
        <v>2</v>
      </c>
      <c r="AG5" s="90" t="s">
        <v>1962</v>
      </c>
      <c r="AH5" s="91">
        <v>2023</v>
      </c>
      <c r="AI5" s="92">
        <v>2024</v>
      </c>
      <c r="AJ5" s="84" t="s">
        <v>1988</v>
      </c>
      <c r="AK5" s="84" t="s">
        <v>2</v>
      </c>
      <c r="AL5" s="83" t="s">
        <v>1989</v>
      </c>
    </row>
    <row r="6" spans="1:38" s="48" customFormat="1" ht="15.75" thickBot="1">
      <c r="A6" s="93"/>
      <c r="B6" s="93"/>
      <c r="C6" s="93"/>
      <c r="D6" s="93"/>
      <c r="E6" s="93"/>
      <c r="F6" s="93"/>
      <c r="G6" s="93"/>
      <c r="H6" s="76"/>
      <c r="I6" s="76"/>
      <c r="J6" s="76"/>
      <c r="K6" s="94"/>
      <c r="L6" s="95"/>
      <c r="M6" s="96"/>
      <c r="N6" s="94"/>
      <c r="O6" s="95"/>
      <c r="P6" s="96"/>
      <c r="Q6" s="97"/>
      <c r="R6" s="98"/>
      <c r="T6" s="334"/>
      <c r="U6" s="1"/>
      <c r="V6" s="1"/>
      <c r="W6" s="335"/>
      <c r="X6" s="1"/>
      <c r="Y6" s="1"/>
      <c r="Z6" s="1"/>
      <c r="AA6" s="1"/>
      <c r="AB6" s="336" t="s">
        <v>2026</v>
      </c>
      <c r="AC6" s="1"/>
      <c r="AD6" s="161"/>
      <c r="AE6" s="1" t="s">
        <v>2027</v>
      </c>
      <c r="AF6" s="1"/>
      <c r="AG6" s="1"/>
      <c r="AH6" s="337"/>
      <c r="AI6" s="338"/>
      <c r="AJ6" s="1" t="s">
        <v>2028</v>
      </c>
      <c r="AK6" s="1"/>
      <c r="AL6" s="339"/>
    </row>
    <row r="7" spans="1:38" s="48" customFormat="1"/>
    <row r="8" spans="1:38" s="48" customFormat="1">
      <c r="G8" s="254"/>
    </row>
    <row r="9" spans="1:38" s="48" customFormat="1">
      <c r="A9" s="32" t="s">
        <v>3</v>
      </c>
      <c r="B9" s="47" t="s">
        <v>5</v>
      </c>
      <c r="C9" s="48" t="s">
        <v>1963</v>
      </c>
      <c r="D9" s="49">
        <v>10000</v>
      </c>
      <c r="E9" s="50" t="e">
        <f t="array" ref="E9">INDEX(Y$9:Y$294,MATCH($A9&amp;$B9,$T$9:$T$294&amp;$U$9:$U$294,0))</f>
        <v>#REF!</v>
      </c>
      <c r="F9" s="50">
        <f t="array" ref="F9">INDEX($Z$9:$Z$294,MATCH($A9&amp;$B9,$T$9:$T$294&amp;$U$9:$U$294,0))</f>
        <v>0</v>
      </c>
      <c r="G9" s="50">
        <f t="array" ref="G9">INDEX($AA$9:$AA$294,MATCH($A9&amp;$B9,$T$9:$T$294&amp;$U$9:$U$294,0))</f>
        <v>0</v>
      </c>
      <c r="H9" s="50" t="e">
        <f t="array" ref="H9">INDEX($AH$9:$AH$294,MATCH($A9&amp;$B9,$T$9:$T$294&amp;$U$9:$U$294,0))</f>
        <v>#REF!</v>
      </c>
      <c r="I9" s="50">
        <f t="array" ref="I9">INDEX($AI$9:$AI$294,MATCH($A9&amp;$B9,$T$9:$T$294&amp;$U$9:$U$294,0))</f>
        <v>0</v>
      </c>
      <c r="J9" s="50"/>
      <c r="K9" s="50">
        <f t="array" ref="K9">INDEX($AB$9:$AB$294,MATCH($A9&amp;$B9,$T$9:$T$294&amp;$U$9:$U$294,0))</f>
        <v>0</v>
      </c>
      <c r="L9" s="50">
        <f t="array" ref="L9">INDEX($AD$9:$AD$294,MATCH($A9&amp;$B9,$T$9:$T$294&amp;$U$9:$U$294,0))</f>
        <v>0</v>
      </c>
      <c r="M9" s="50"/>
      <c r="N9" s="50">
        <f t="array" ref="N9">INDEX($AE$9:$AE$294,MATCH($A9&amp;$B9,$T$9:$T$294&amp;$U$9:$U$294,0))</f>
        <v>0</v>
      </c>
      <c r="O9" s="50">
        <f t="array" ref="O9">INDEX($AG$9:$AG$294,MATCH($A9&amp;$B9,$T$9:$T$294&amp;$U$9:$U$294,0))</f>
        <v>0</v>
      </c>
      <c r="P9" s="50"/>
      <c r="Q9" s="50">
        <f t="array" ref="Q9">INDEX($AJ$9:$AJ$294,MATCH($A9&amp;$B9,$T$9:$T$294&amp;$U$9:$U$294,0))</f>
        <v>0</v>
      </c>
      <c r="R9" s="50">
        <f t="array" ref="R9">INDEX($AL$9:$AL$294,MATCH($A9&amp;$B9,$T$9:$T$294&amp;$U$9:$U$294,0))</f>
        <v>0</v>
      </c>
      <c r="T9" s="349" t="s">
        <v>3</v>
      </c>
      <c r="U9" s="350" t="s">
        <v>5</v>
      </c>
      <c r="V9" s="351" t="s">
        <v>6</v>
      </c>
      <c r="W9" s="352">
        <v>10000</v>
      </c>
      <c r="X9" s="343" t="s">
        <v>4</v>
      </c>
      <c r="Y9" s="344" t="e" cm="1">
        <f t="array" ref="Y9">_xlfn.XLOOKUP('SubClass (Annex_Working)'!U9,#REF!,#REF!,"",0,1)</f>
        <v>#REF!</v>
      </c>
      <c r="Z9" s="344"/>
      <c r="AA9" s="344"/>
      <c r="AB9" s="345"/>
      <c r="AC9" s="346"/>
      <c r="AD9" s="347"/>
      <c r="AE9" s="345"/>
      <c r="AF9" s="346"/>
      <c r="AG9" s="347"/>
      <c r="AH9" s="348" t="e" cm="1">
        <f t="array" ref="AH9">_xlfn.XLOOKUP('SubClass (Annex_Working)'!U9,#REF!,#REF!,"",0,1)</f>
        <v>#REF!</v>
      </c>
      <c r="AI9" s="348"/>
      <c r="AJ9" s="348"/>
      <c r="AK9" s="348"/>
      <c r="AL9" s="348"/>
    </row>
    <row r="10" spans="1:38" s="48" customFormat="1">
      <c r="A10" s="32"/>
      <c r="B10" s="47"/>
      <c r="D10" s="49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T10" s="316" t="s">
        <v>7</v>
      </c>
      <c r="U10" s="317" t="s">
        <v>8</v>
      </c>
      <c r="V10" s="317" t="s">
        <v>9</v>
      </c>
      <c r="W10" s="319">
        <v>1883</v>
      </c>
      <c r="X10" s="318" t="s">
        <v>4</v>
      </c>
      <c r="Y10" s="344" t="e" cm="1">
        <f t="array" ref="Y10">_xlfn.XLOOKUP('SubClass (Annex_Working)'!U10,#REF!,#REF!,"",0,1)</f>
        <v>#REF!</v>
      </c>
      <c r="Z10" s="329"/>
      <c r="AA10" s="329"/>
      <c r="AB10" s="322"/>
      <c r="AC10" s="323"/>
      <c r="AD10" s="324"/>
      <c r="AE10" s="322"/>
      <c r="AF10" s="323"/>
      <c r="AG10" s="324"/>
      <c r="AH10" s="348" t="e" cm="1">
        <f t="array" ref="AH10">_xlfn.XLOOKUP('SubClass (Annex_Working)'!U10,#REF!,#REF!,"",0,1)</f>
        <v>#REF!</v>
      </c>
      <c r="AI10" s="321"/>
      <c r="AJ10" s="321"/>
      <c r="AK10" s="321"/>
      <c r="AL10" s="321"/>
    </row>
    <row r="11" spans="1:38" s="48" customFormat="1">
      <c r="A11" s="32" t="s">
        <v>7</v>
      </c>
      <c r="B11" s="47" t="s">
        <v>8</v>
      </c>
      <c r="C11" s="48" t="s">
        <v>9</v>
      </c>
      <c r="D11" s="49">
        <v>1883</v>
      </c>
      <c r="E11" s="50" t="e">
        <f t="array" ref="E11">INDEX(Y$9:Y$294,MATCH($A11&amp;$B11,$T$9:$T$294&amp;$U$9:$U$294,0))</f>
        <v>#REF!</v>
      </c>
      <c r="F11" s="50">
        <f t="array" ref="F11">INDEX($Z$9:$Z$294,MATCH($A11&amp;$B11,$T$9:$T$294&amp;$U$9:$U$294,0))</f>
        <v>0</v>
      </c>
      <c r="G11" s="50">
        <f t="array" ref="G11">INDEX($AA$9:$AA$294,MATCH($A11&amp;$B11,$T$9:$T$294&amp;$U$9:$U$294,0))</f>
        <v>0</v>
      </c>
      <c r="H11" s="50" t="e">
        <f t="array" ref="H11">INDEX($AH$9:$AH$294,MATCH($A11&amp;$B11,$T$9:$T$294&amp;$U$9:$U$294,0))</f>
        <v>#REF!</v>
      </c>
      <c r="I11" s="50">
        <f t="array" ref="I11">INDEX($AI$9:$AI$294,MATCH($A11&amp;$B11,$T$9:$T$294&amp;$U$9:$U$294,0))</f>
        <v>0</v>
      </c>
      <c r="J11" s="50"/>
      <c r="K11" s="50">
        <f t="array" ref="K11">INDEX($AB$9:$AB$294,MATCH($A11&amp;$B11,$T$9:$T$294&amp;$U$9:$U$294,0))</f>
        <v>0</v>
      </c>
      <c r="L11" s="50">
        <f t="array" ref="L11">INDEX($AD$9:$AD$294,MATCH($A11&amp;$B11,$T$9:$T$294&amp;$U$9:$U$294,0))</f>
        <v>0</v>
      </c>
      <c r="M11" s="50"/>
      <c r="N11" s="50">
        <f t="array" ref="N11">INDEX($AE$9:$AE$294,MATCH($A11&amp;$B11,$T$9:$T$294&amp;$U$9:$U$294,0))</f>
        <v>0</v>
      </c>
      <c r="O11" s="50">
        <f t="array" ref="O11">INDEX($AG$9:$AG$294,MATCH($A11&amp;$B11,$T$9:$T$294&amp;$U$9:$U$294,0))</f>
        <v>0</v>
      </c>
      <c r="P11" s="50"/>
      <c r="Q11" s="50">
        <f t="array" ref="Q11">INDEX($AJ$9:$AJ$294,MATCH($A11&amp;$B11,$T$9:$T$294&amp;$U$9:$U$294,0))</f>
        <v>0</v>
      </c>
      <c r="R11" s="50">
        <f t="array" ref="R11">INDEX($AL$9:$AL$294,MATCH($A11&amp;$B11,$T$9:$T$294&amp;$U$9:$U$294,0))</f>
        <v>0</v>
      </c>
      <c r="T11" s="269" t="s">
        <v>10</v>
      </c>
      <c r="U11" t="s">
        <v>11</v>
      </c>
      <c r="V11" t="s">
        <v>12</v>
      </c>
      <c r="W11" s="325">
        <v>1642</v>
      </c>
      <c r="X11" s="320" t="s">
        <v>4</v>
      </c>
      <c r="Y11" s="344" t="e" cm="1">
        <f t="array" ref="Y11">_xlfn.XLOOKUP('SubClass (Annex_Working)'!U11,#REF!,#REF!,"",0,1)</f>
        <v>#REF!</v>
      </c>
      <c r="Z11" s="329"/>
      <c r="AA11" s="329"/>
      <c r="AB11" s="322"/>
      <c r="AC11" s="323"/>
      <c r="AD11" s="324"/>
      <c r="AE11" s="322"/>
      <c r="AF11" s="323"/>
      <c r="AG11" s="324"/>
      <c r="AH11" s="348" t="e" cm="1">
        <f t="array" ref="AH11">_xlfn.XLOOKUP('SubClass (Annex_Working)'!U11,#REF!,#REF!,"",0,1)</f>
        <v>#REF!</v>
      </c>
      <c r="AI11" s="321"/>
      <c r="AJ11" s="321"/>
      <c r="AK11" s="321"/>
      <c r="AL11" s="321"/>
    </row>
    <row r="12" spans="1:38" s="48" customFormat="1">
      <c r="A12" s="32"/>
      <c r="B12" s="47"/>
      <c r="D12" s="49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T12" s="269" t="s">
        <v>13</v>
      </c>
      <c r="U12" t="s">
        <v>14</v>
      </c>
      <c r="V12" t="s">
        <v>15</v>
      </c>
      <c r="W12" s="325">
        <v>370</v>
      </c>
      <c r="X12" s="320" t="s">
        <v>4</v>
      </c>
      <c r="Y12" s="344" t="e" cm="1">
        <f t="array" ref="Y12">_xlfn.XLOOKUP('SubClass (Annex_Working)'!U12,#REF!,#REF!,"",0,1)</f>
        <v>#REF!</v>
      </c>
      <c r="Z12" s="329"/>
      <c r="AA12" s="329"/>
      <c r="AB12" s="322"/>
      <c r="AC12" s="323"/>
      <c r="AD12" s="324"/>
      <c r="AE12" s="322"/>
      <c r="AF12" s="323"/>
      <c r="AG12" s="324"/>
      <c r="AH12" s="348" t="e" cm="1">
        <f t="array" ref="AH12">_xlfn.XLOOKUP('SubClass (Annex_Working)'!U12,#REF!,#REF!,"",0,1)</f>
        <v>#REF!</v>
      </c>
      <c r="AI12" s="321"/>
      <c r="AJ12" s="321"/>
      <c r="AK12" s="321"/>
      <c r="AL12" s="321"/>
    </row>
    <row r="13" spans="1:38" s="48" customFormat="1">
      <c r="A13" s="32" t="s">
        <v>10</v>
      </c>
      <c r="B13" s="47" t="s">
        <v>11</v>
      </c>
      <c r="C13" s="48" t="s">
        <v>12</v>
      </c>
      <c r="D13" s="49">
        <v>1642</v>
      </c>
      <c r="E13" s="50" t="e">
        <f t="array" ref="E13">INDEX(Y$9:Y$294,MATCH($A13&amp;$B13,$T$9:$T$294&amp;$U$9:$U$294,0))</f>
        <v>#REF!</v>
      </c>
      <c r="F13" s="50">
        <f t="array" ref="F13">INDEX($Z$9:$Z$294,MATCH($A13&amp;$B13,$T$9:$T$294&amp;$U$9:$U$294,0))</f>
        <v>0</v>
      </c>
      <c r="G13" s="50">
        <f t="array" ref="G13">INDEX($AA$9:$AA$294,MATCH($A13&amp;$B13,$T$9:$T$294&amp;$U$9:$U$294,0))</f>
        <v>0</v>
      </c>
      <c r="H13" s="50" t="e">
        <f t="array" ref="H13">INDEX($AH$9:$AH$294,MATCH($A13&amp;$B13,$T$9:$T$294&amp;$U$9:$U$294,0))</f>
        <v>#REF!</v>
      </c>
      <c r="I13" s="50">
        <f t="array" ref="I13">INDEX($AI$9:$AI$294,MATCH($A13&amp;$B13,$T$9:$T$294&amp;$U$9:$U$294,0))</f>
        <v>0</v>
      </c>
      <c r="J13" s="50"/>
      <c r="K13" s="50">
        <f t="array" ref="K13">INDEX($AB$9:$AB$294,MATCH($A13&amp;$B13,$T$9:$T$294&amp;$U$9:$U$294,0))</f>
        <v>0</v>
      </c>
      <c r="L13" s="50">
        <f t="array" ref="L13">INDEX($AD$9:$AD$294,MATCH($A13&amp;$B13,$T$9:$T$294&amp;$U$9:$U$294,0))</f>
        <v>0</v>
      </c>
      <c r="M13" s="50"/>
      <c r="N13" s="50">
        <f t="array" ref="N13">INDEX($AE$9:$AE$294,MATCH($A13&amp;$B13,$T$9:$T$294&amp;$U$9:$U$294,0))</f>
        <v>0</v>
      </c>
      <c r="O13" s="50">
        <f t="array" ref="O13">INDEX($AG$9:$AG$294,MATCH($A13&amp;$B13,$T$9:$T$294&amp;$U$9:$U$294,0))</f>
        <v>0</v>
      </c>
      <c r="P13" s="50"/>
      <c r="Q13" s="50">
        <f t="array" ref="Q13">INDEX($AJ$9:$AJ$294,MATCH($A13&amp;$B13,$T$9:$T$294&amp;$U$9:$U$294,0))</f>
        <v>0</v>
      </c>
      <c r="R13" s="50">
        <f t="array" ref="R13">INDEX($AL$9:$AL$294,MATCH($A13&amp;$B13,$T$9:$T$294&amp;$U$9:$U$294,0))</f>
        <v>0</v>
      </c>
      <c r="T13" s="269" t="s">
        <v>16</v>
      </c>
      <c r="U13" t="s">
        <v>17</v>
      </c>
      <c r="V13" t="s">
        <v>18</v>
      </c>
      <c r="W13" s="325">
        <v>109</v>
      </c>
      <c r="X13" s="320" t="s">
        <v>4</v>
      </c>
      <c r="Y13" s="344" t="e" cm="1">
        <f t="array" ref="Y13">_xlfn.XLOOKUP('SubClass (Annex_Working)'!U13,#REF!,#REF!,"",0,1)</f>
        <v>#REF!</v>
      </c>
      <c r="Z13" s="329"/>
      <c r="AA13" s="329"/>
      <c r="AB13" s="322"/>
      <c r="AC13" s="323"/>
      <c r="AD13" s="324"/>
      <c r="AE13" s="322"/>
      <c r="AF13" s="323"/>
      <c r="AG13" s="324"/>
      <c r="AH13" s="348" t="e" cm="1">
        <f t="array" ref="AH13">_xlfn.XLOOKUP('SubClass (Annex_Working)'!U13,#REF!,#REF!,"",0,1)</f>
        <v>#REF!</v>
      </c>
      <c r="AI13" s="321"/>
      <c r="AJ13" s="321"/>
      <c r="AK13" s="321"/>
      <c r="AL13" s="321"/>
    </row>
    <row r="14" spans="1:38" s="48" customFormat="1">
      <c r="A14" s="32"/>
      <c r="B14" s="47"/>
      <c r="D14" s="49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T14" s="269" t="s">
        <v>16</v>
      </c>
      <c r="U14" t="s">
        <v>30</v>
      </c>
      <c r="V14" t="s">
        <v>31</v>
      </c>
      <c r="W14" s="325">
        <v>14</v>
      </c>
      <c r="X14" s="320" t="s">
        <v>4</v>
      </c>
      <c r="Y14" s="344" t="e" cm="1">
        <f t="array" ref="Y14">_xlfn.XLOOKUP('SubClass (Annex_Working)'!U14,#REF!,#REF!,"",0,1)</f>
        <v>#REF!</v>
      </c>
      <c r="Z14" s="329"/>
      <c r="AA14" s="329"/>
      <c r="AB14" s="322"/>
      <c r="AC14" s="323"/>
      <c r="AD14" s="324"/>
      <c r="AE14" s="322"/>
      <c r="AF14" s="323"/>
      <c r="AG14" s="324"/>
      <c r="AH14" s="348" t="e" cm="1">
        <f t="array" ref="AH14">_xlfn.XLOOKUP('SubClass (Annex_Working)'!U14,#REF!,#REF!,"",0,1)</f>
        <v>#REF!</v>
      </c>
      <c r="AI14" s="321"/>
      <c r="AJ14" s="321"/>
      <c r="AK14" s="321"/>
      <c r="AL14" s="321"/>
    </row>
    <row r="15" spans="1:38" s="48" customFormat="1">
      <c r="A15" s="32" t="s">
        <v>13</v>
      </c>
      <c r="B15" s="47" t="s">
        <v>14</v>
      </c>
      <c r="C15" s="48" t="s">
        <v>15</v>
      </c>
      <c r="D15" s="49">
        <v>370</v>
      </c>
      <c r="E15" s="50" t="e">
        <f t="array" ref="E15">INDEX(Y$9:Y$294,MATCH($A15&amp;$B15,$T$9:$T$294&amp;$U$9:$U$294,0))</f>
        <v>#REF!</v>
      </c>
      <c r="F15" s="50">
        <f t="array" ref="F15">INDEX($Z$9:$Z$294,MATCH($A15&amp;$B15,$T$9:$T$294&amp;$U$9:$U$294,0))</f>
        <v>0</v>
      </c>
      <c r="G15" s="50">
        <f t="array" ref="G15">INDEX($AA$9:$AA$294,MATCH($A15&amp;$B15,$T$9:$T$294&amp;$U$9:$U$294,0))</f>
        <v>0</v>
      </c>
      <c r="H15" s="50" t="e">
        <f t="array" ref="H15">INDEX($AH$9:$AH$294,MATCH($A15&amp;$B15,$T$9:$T$294&amp;$U$9:$U$294,0))</f>
        <v>#REF!</v>
      </c>
      <c r="I15" s="50">
        <f t="array" ref="I15">INDEX($AI$9:$AI$294,MATCH($A15&amp;$B15,$T$9:$T$294&amp;$U$9:$U$294,0))</f>
        <v>0</v>
      </c>
      <c r="J15" s="50"/>
      <c r="K15" s="50">
        <f t="array" ref="K15">INDEX($AB$9:$AB$294,MATCH($A15&amp;$B15,$T$9:$T$294&amp;$U$9:$U$294,0))</f>
        <v>0</v>
      </c>
      <c r="L15" s="50">
        <f t="array" ref="L15">INDEX($AD$9:$AD$294,MATCH($A15&amp;$B15,$T$9:$T$294&amp;$U$9:$U$294,0))</f>
        <v>0</v>
      </c>
      <c r="M15" s="50"/>
      <c r="N15" s="50">
        <f t="array" ref="N15">INDEX($AE$9:$AE$294,MATCH($A15&amp;$B15,$T$9:$T$294&amp;$U$9:$U$294,0))</f>
        <v>0</v>
      </c>
      <c r="O15" s="50">
        <f t="array" ref="O15">INDEX($AG$9:$AG$294,MATCH($A15&amp;$B15,$T$9:$T$294&amp;$U$9:$U$294,0))</f>
        <v>0</v>
      </c>
      <c r="P15" s="50"/>
      <c r="Q15" s="50">
        <f t="array" ref="Q15">INDEX($AJ$9:$AJ$294,MATCH($A15&amp;$B15,$T$9:$T$294&amp;$U$9:$U$294,0))</f>
        <v>0</v>
      </c>
      <c r="R15" s="50">
        <f t="array" ref="R15">INDEX($AL$9:$AL$294,MATCH($A15&amp;$B15,$T$9:$T$294&amp;$U$9:$U$294,0))</f>
        <v>0</v>
      </c>
      <c r="T15" s="269" t="s">
        <v>16</v>
      </c>
      <c r="U15" t="s">
        <v>46</v>
      </c>
      <c r="V15" t="s">
        <v>47</v>
      </c>
      <c r="W15" s="325">
        <v>17</v>
      </c>
      <c r="X15" s="320" t="s">
        <v>4</v>
      </c>
      <c r="Y15" s="344" t="e" cm="1">
        <f t="array" ref="Y15">_xlfn.XLOOKUP('SubClass (Annex_Working)'!U15,#REF!,#REF!,"",0,1)</f>
        <v>#REF!</v>
      </c>
      <c r="Z15" s="329"/>
      <c r="AA15" s="329"/>
      <c r="AB15" s="322"/>
      <c r="AC15" s="323"/>
      <c r="AD15" s="324"/>
      <c r="AE15" s="322"/>
      <c r="AF15" s="323"/>
      <c r="AG15" s="324"/>
      <c r="AH15" s="348" t="e" cm="1">
        <f t="array" ref="AH15">_xlfn.XLOOKUP('SubClass (Annex_Working)'!U15,#REF!,#REF!,"",0,1)</f>
        <v>#REF!</v>
      </c>
      <c r="AI15" s="321"/>
      <c r="AJ15" s="321"/>
      <c r="AK15" s="321"/>
      <c r="AL15" s="321"/>
    </row>
    <row r="16" spans="1:38" s="48" customFormat="1">
      <c r="A16" s="32" t="s">
        <v>16</v>
      </c>
      <c r="B16" s="47" t="s">
        <v>17</v>
      </c>
      <c r="C16" s="48" t="s">
        <v>18</v>
      </c>
      <c r="D16" s="49">
        <v>109</v>
      </c>
      <c r="E16" s="50" t="e">
        <f t="array" ref="E16">INDEX(Y$9:Y$294,MATCH($A16&amp;$B16,$T$9:$T$294&amp;$U$9:$U$294,0))</f>
        <v>#REF!</v>
      </c>
      <c r="F16" s="50">
        <f t="array" ref="F16">INDEX($Z$9:$Z$294,MATCH($A16&amp;$B16,$T$9:$T$294&amp;$U$9:$U$294,0))</f>
        <v>0</v>
      </c>
      <c r="G16" s="50">
        <f t="array" ref="G16">INDEX($AA$9:$AA$294,MATCH($A16&amp;$B16,$T$9:$T$294&amp;$U$9:$U$294,0))</f>
        <v>0</v>
      </c>
      <c r="H16" s="50" t="e">
        <f t="array" ref="H16">INDEX($AH$9:$AH$294,MATCH($A16&amp;$B16,$T$9:$T$294&amp;$U$9:$U$294,0))</f>
        <v>#REF!</v>
      </c>
      <c r="I16" s="50">
        <f t="array" ref="I16">INDEX($AI$9:$AI$294,MATCH($A16&amp;$B16,$T$9:$T$294&amp;$U$9:$U$294,0))</f>
        <v>0</v>
      </c>
      <c r="J16" s="50"/>
      <c r="K16" s="50">
        <f t="array" ref="K16">INDEX($AB$9:$AB$294,MATCH($A16&amp;$B16,$T$9:$T$294&amp;$U$9:$U$294,0))</f>
        <v>0</v>
      </c>
      <c r="L16" s="50">
        <f t="array" ref="L16">INDEX($AD$9:$AD$294,MATCH($A16&amp;$B16,$T$9:$T$294&amp;$U$9:$U$294,0))</f>
        <v>0</v>
      </c>
      <c r="M16" s="50"/>
      <c r="N16" s="50">
        <f t="array" ref="N16">INDEX($AE$9:$AE$294,MATCH($A16&amp;$B16,$T$9:$T$294&amp;$U$9:$U$294,0))</f>
        <v>0</v>
      </c>
      <c r="O16" s="50">
        <f t="array" ref="O16">INDEX($AG$9:$AG$294,MATCH($A16&amp;$B16,$T$9:$T$294&amp;$U$9:$U$294,0))</f>
        <v>0</v>
      </c>
      <c r="P16" s="50"/>
      <c r="Q16" s="50">
        <f t="array" ref="Q16">INDEX($AJ$9:$AJ$294,MATCH($A16&amp;$B16,$T$9:$T$294&amp;$U$9:$U$294,0))</f>
        <v>0</v>
      </c>
      <c r="R16" s="50">
        <f t="array" ref="R16">INDEX($AL$9:$AL$294,MATCH($A16&amp;$B16,$T$9:$T$294&amp;$U$9:$U$294,0))</f>
        <v>0</v>
      </c>
      <c r="T16" s="269" t="s">
        <v>16</v>
      </c>
      <c r="U16" t="s">
        <v>64</v>
      </c>
      <c r="V16" t="s">
        <v>65</v>
      </c>
      <c r="W16" s="325">
        <v>38</v>
      </c>
      <c r="X16" s="320" t="s">
        <v>4</v>
      </c>
      <c r="Y16" s="344" t="e" cm="1">
        <f t="array" ref="Y16">_xlfn.XLOOKUP('SubClass (Annex_Working)'!U16,#REF!,#REF!,"",0,1)</f>
        <v>#REF!</v>
      </c>
      <c r="Z16" s="329"/>
      <c r="AA16" s="329"/>
      <c r="AB16" s="322"/>
      <c r="AC16" s="323"/>
      <c r="AD16" s="324"/>
      <c r="AE16" s="322"/>
      <c r="AF16" s="323"/>
      <c r="AG16" s="324"/>
      <c r="AH16" s="348" t="e" cm="1">
        <f t="array" ref="AH16">_xlfn.XLOOKUP('SubClass (Annex_Working)'!U16,#REF!,#REF!,"",0,1)</f>
        <v>#REF!</v>
      </c>
      <c r="AI16" s="321"/>
      <c r="AJ16" s="321"/>
      <c r="AK16" s="321"/>
      <c r="AL16" s="321"/>
    </row>
    <row r="17" spans="1:38" s="48" customFormat="1">
      <c r="A17" s="32" t="s">
        <v>16</v>
      </c>
      <c r="B17" s="47" t="s">
        <v>30</v>
      </c>
      <c r="C17" s="48" t="s">
        <v>31</v>
      </c>
      <c r="D17" s="49">
        <v>14</v>
      </c>
      <c r="E17" s="50" t="e">
        <f t="array" ref="E17">INDEX(Y$9:Y$294,MATCH($A17&amp;$B17,$T$9:$T$294&amp;$U$9:$U$294,0))</f>
        <v>#REF!</v>
      </c>
      <c r="F17" s="50">
        <f t="array" ref="F17">INDEX($Z$9:$Z$294,MATCH($A17&amp;$B17,$T$9:$T$294&amp;$U$9:$U$294,0))</f>
        <v>0</v>
      </c>
      <c r="G17" s="50">
        <f t="array" ref="G17">INDEX($AA$9:$AA$294,MATCH($A17&amp;$B17,$T$9:$T$294&amp;$U$9:$U$294,0))</f>
        <v>0</v>
      </c>
      <c r="H17" s="50" t="e">
        <f t="array" ref="H17">INDEX($AH$9:$AH$294,MATCH($A17&amp;$B17,$T$9:$T$294&amp;$U$9:$U$294,0))</f>
        <v>#REF!</v>
      </c>
      <c r="I17" s="50">
        <f t="array" ref="I17">INDEX($AI$9:$AI$294,MATCH($A17&amp;$B17,$T$9:$T$294&amp;$U$9:$U$294,0))</f>
        <v>0</v>
      </c>
      <c r="J17" s="50"/>
      <c r="K17" s="50">
        <f t="array" ref="K17">INDEX($AB$9:$AB$294,MATCH($A17&amp;$B17,$T$9:$T$294&amp;$U$9:$U$294,0))</f>
        <v>0</v>
      </c>
      <c r="L17" s="50">
        <f t="array" ref="L17">INDEX($AD$9:$AD$294,MATCH($A17&amp;$B17,$T$9:$T$294&amp;$U$9:$U$294,0))</f>
        <v>0</v>
      </c>
      <c r="M17" s="50"/>
      <c r="N17" s="50">
        <f t="array" ref="N17">INDEX($AE$9:$AE$294,MATCH($A17&amp;$B17,$T$9:$T$294&amp;$U$9:$U$294,0))</f>
        <v>0</v>
      </c>
      <c r="O17" s="50">
        <f t="array" ref="O17">INDEX($AG$9:$AG$294,MATCH($A17&amp;$B17,$T$9:$T$294&amp;$U$9:$U$294,0))</f>
        <v>0</v>
      </c>
      <c r="P17" s="50"/>
      <c r="Q17" s="50">
        <f t="array" ref="Q17">INDEX($AJ$9:$AJ$294,MATCH($A17&amp;$B17,$T$9:$T$294&amp;$U$9:$U$294,0))</f>
        <v>0</v>
      </c>
      <c r="R17" s="50">
        <f t="array" ref="R17">INDEX($AL$9:$AL$294,MATCH($A17&amp;$B17,$T$9:$T$294&amp;$U$9:$U$294,0))</f>
        <v>0</v>
      </c>
      <c r="T17" s="269" t="s">
        <v>16</v>
      </c>
      <c r="U17" t="s">
        <v>74</v>
      </c>
      <c r="V17" t="s">
        <v>75</v>
      </c>
      <c r="W17" s="325">
        <v>134</v>
      </c>
      <c r="X17" s="320" t="s">
        <v>4</v>
      </c>
      <c r="Y17" s="344" t="e" cm="1">
        <f t="array" ref="Y17">_xlfn.XLOOKUP('SubClass (Annex_Working)'!U17,#REF!,#REF!,"",0,1)</f>
        <v>#REF!</v>
      </c>
      <c r="Z17" s="329"/>
      <c r="AA17" s="329"/>
      <c r="AB17" s="322"/>
      <c r="AC17" s="323"/>
      <c r="AD17" s="324"/>
      <c r="AE17" s="322"/>
      <c r="AF17" s="323"/>
      <c r="AG17" s="324"/>
      <c r="AH17" s="348" t="e" cm="1">
        <f t="array" ref="AH17">_xlfn.XLOOKUP('SubClass (Annex_Working)'!U17,#REF!,#REF!,"",0,1)</f>
        <v>#REF!</v>
      </c>
      <c r="AI17" s="321"/>
      <c r="AJ17" s="321"/>
      <c r="AK17" s="321"/>
      <c r="AL17" s="321"/>
    </row>
    <row r="18" spans="1:38" s="48" customFormat="1">
      <c r="A18" s="32" t="s">
        <v>16</v>
      </c>
      <c r="B18" s="47" t="s">
        <v>46</v>
      </c>
      <c r="C18" s="48" t="s">
        <v>47</v>
      </c>
      <c r="D18" s="49">
        <v>17</v>
      </c>
      <c r="E18" s="50" t="e">
        <f t="array" ref="E18">INDEX(Y$9:Y$294,MATCH($A18&amp;$B18,$T$9:$T$294&amp;$U$9:$U$294,0))</f>
        <v>#REF!</v>
      </c>
      <c r="F18" s="50">
        <f t="array" ref="F18">INDEX($Z$9:$Z$294,MATCH($A18&amp;$B18,$T$9:$T$294&amp;$U$9:$U$294,0))</f>
        <v>0</v>
      </c>
      <c r="G18" s="50">
        <f t="array" ref="G18">INDEX($AA$9:$AA$294,MATCH($A18&amp;$B18,$T$9:$T$294&amp;$U$9:$U$294,0))</f>
        <v>0</v>
      </c>
      <c r="H18" s="50" t="e">
        <f t="array" ref="H18">INDEX($AH$9:$AH$294,MATCH($A18&amp;$B18,$T$9:$T$294&amp;$U$9:$U$294,0))</f>
        <v>#REF!</v>
      </c>
      <c r="I18" s="50">
        <f t="array" ref="I18">INDEX($AI$9:$AI$294,MATCH($A18&amp;$B18,$T$9:$T$294&amp;$U$9:$U$294,0))</f>
        <v>0</v>
      </c>
      <c r="J18" s="50"/>
      <c r="K18" s="50">
        <f t="array" ref="K18">INDEX($AB$9:$AB$294,MATCH($A18&amp;$B18,$T$9:$T$294&amp;$U$9:$U$294,0))</f>
        <v>0</v>
      </c>
      <c r="L18" s="50">
        <f t="array" ref="L18">INDEX($AD$9:$AD$294,MATCH($A18&amp;$B18,$T$9:$T$294&amp;$U$9:$U$294,0))</f>
        <v>0</v>
      </c>
      <c r="M18" s="50"/>
      <c r="N18" s="50">
        <f t="array" ref="N18">INDEX($AE$9:$AE$294,MATCH($A18&amp;$B18,$T$9:$T$294&amp;$U$9:$U$294,0))</f>
        <v>0</v>
      </c>
      <c r="O18" s="50">
        <f t="array" ref="O18">INDEX($AG$9:$AG$294,MATCH($A18&amp;$B18,$T$9:$T$294&amp;$U$9:$U$294,0))</f>
        <v>0</v>
      </c>
      <c r="P18" s="50"/>
      <c r="Q18" s="50">
        <f t="array" ref="Q18">INDEX($AJ$9:$AJ$294,MATCH($A18&amp;$B18,$T$9:$T$294&amp;$U$9:$U$294,0))</f>
        <v>0</v>
      </c>
      <c r="R18" s="50">
        <f t="array" ref="R18">INDEX($AL$9:$AL$294,MATCH($A18&amp;$B18,$T$9:$T$294&amp;$U$9:$U$294,0))</f>
        <v>0</v>
      </c>
      <c r="T18" s="269" t="s">
        <v>16</v>
      </c>
      <c r="U18" t="s">
        <v>96</v>
      </c>
      <c r="V18" t="s">
        <v>97</v>
      </c>
      <c r="W18" s="325">
        <v>58</v>
      </c>
      <c r="X18" s="320" t="s">
        <v>4</v>
      </c>
      <c r="Y18" s="344" t="e" cm="1">
        <f t="array" ref="Y18">_xlfn.XLOOKUP('SubClass (Annex_Working)'!U18,#REF!,#REF!,"",0,1)</f>
        <v>#REF!</v>
      </c>
      <c r="Z18" s="329"/>
      <c r="AA18" s="329"/>
      <c r="AB18" s="322"/>
      <c r="AC18" s="323"/>
      <c r="AD18" s="324"/>
      <c r="AE18" s="322"/>
      <c r="AF18" s="323"/>
      <c r="AG18" s="324"/>
      <c r="AH18" s="348" t="e" cm="1">
        <f t="array" ref="AH18">_xlfn.XLOOKUP('SubClass (Annex_Working)'!U18,#REF!,#REF!,"",0,1)</f>
        <v>#REF!</v>
      </c>
      <c r="AI18" s="321"/>
      <c r="AJ18" s="321"/>
      <c r="AK18" s="321"/>
      <c r="AL18" s="321"/>
    </row>
    <row r="19" spans="1:38" s="48" customFormat="1">
      <c r="A19" s="32" t="s">
        <v>16</v>
      </c>
      <c r="B19" s="47" t="s">
        <v>64</v>
      </c>
      <c r="C19" s="48" t="s">
        <v>65</v>
      </c>
      <c r="D19" s="49">
        <v>38</v>
      </c>
      <c r="E19" s="50" t="e">
        <f t="array" ref="E19">INDEX(Y$9:Y$294,MATCH($A19&amp;$B19,$T$9:$T$294&amp;$U$9:$U$294,0))</f>
        <v>#REF!</v>
      </c>
      <c r="F19" s="50">
        <f t="array" ref="F19">INDEX($Z$9:$Z$294,MATCH($A19&amp;$B19,$T$9:$T$294&amp;$U$9:$U$294,0))</f>
        <v>0</v>
      </c>
      <c r="G19" s="50">
        <f t="array" ref="G19">INDEX($AA$9:$AA$294,MATCH($A19&amp;$B19,$T$9:$T$294&amp;$U$9:$U$294,0))</f>
        <v>0</v>
      </c>
      <c r="H19" s="50" t="e">
        <f t="array" ref="H19">INDEX($AH$9:$AH$294,MATCH($A19&amp;$B19,$T$9:$T$294&amp;$U$9:$U$294,0))</f>
        <v>#REF!</v>
      </c>
      <c r="I19" s="50">
        <f t="array" ref="I19">INDEX($AI$9:$AI$294,MATCH($A19&amp;$B19,$T$9:$T$294&amp;$U$9:$U$294,0))</f>
        <v>0</v>
      </c>
      <c r="J19" s="50"/>
      <c r="K19" s="50">
        <f t="array" ref="K19">INDEX($AB$9:$AB$294,MATCH($A19&amp;$B19,$T$9:$T$294&amp;$U$9:$U$294,0))</f>
        <v>0</v>
      </c>
      <c r="L19" s="50">
        <f t="array" ref="L19">INDEX($AD$9:$AD$294,MATCH($A19&amp;$B19,$T$9:$T$294&amp;$U$9:$U$294,0))</f>
        <v>0</v>
      </c>
      <c r="M19" s="50"/>
      <c r="N19" s="50">
        <f t="array" ref="N19">INDEX($AE$9:$AE$294,MATCH($A19&amp;$B19,$T$9:$T$294&amp;$U$9:$U$294,0))</f>
        <v>0</v>
      </c>
      <c r="O19" s="50">
        <f t="array" ref="O19">INDEX($AG$9:$AG$294,MATCH($A19&amp;$B19,$T$9:$T$294&amp;$U$9:$U$294,0))</f>
        <v>0</v>
      </c>
      <c r="P19" s="50"/>
      <c r="Q19" s="50">
        <f t="array" ref="Q19">INDEX($AJ$9:$AJ$294,MATCH($A19&amp;$B19,$T$9:$T$294&amp;$U$9:$U$294,0))</f>
        <v>0</v>
      </c>
      <c r="R19" s="50">
        <f t="array" ref="R19">INDEX($AL$9:$AL$294,MATCH($A19&amp;$B19,$T$9:$T$294&amp;$U$9:$U$294,0))</f>
        <v>0</v>
      </c>
      <c r="T19" s="269" t="s">
        <v>13</v>
      </c>
      <c r="U19" t="s">
        <v>112</v>
      </c>
      <c r="V19" t="s">
        <v>113</v>
      </c>
      <c r="W19" s="325">
        <v>319</v>
      </c>
      <c r="X19" s="320" t="s">
        <v>4</v>
      </c>
      <c r="Y19" s="344" t="e" cm="1">
        <f t="array" ref="Y19">_xlfn.XLOOKUP('SubClass (Annex_Working)'!U19,#REF!,#REF!,"",0,1)</f>
        <v>#REF!</v>
      </c>
      <c r="Z19" s="329"/>
      <c r="AA19" s="329"/>
      <c r="AB19" s="322"/>
      <c r="AC19" s="323"/>
      <c r="AD19" s="324"/>
      <c r="AE19" s="322"/>
      <c r="AF19" s="323"/>
      <c r="AG19" s="324"/>
      <c r="AH19" s="348" t="e" cm="1">
        <f t="array" ref="AH19">_xlfn.XLOOKUP('SubClass (Annex_Working)'!U19,#REF!,#REF!,"",0,1)</f>
        <v>#REF!</v>
      </c>
      <c r="AI19" s="321"/>
      <c r="AJ19" s="321"/>
      <c r="AK19" s="321"/>
      <c r="AL19" s="321"/>
    </row>
    <row r="20" spans="1:38" s="48" customFormat="1">
      <c r="A20" s="32" t="s">
        <v>16</v>
      </c>
      <c r="B20" s="47" t="s">
        <v>74</v>
      </c>
      <c r="C20" s="48" t="s">
        <v>75</v>
      </c>
      <c r="D20" s="49">
        <v>134</v>
      </c>
      <c r="E20" s="50" t="e">
        <f t="array" ref="E20">INDEX(Y$9:Y$294,MATCH($A20&amp;$B20,$T$9:$T$294&amp;$U$9:$U$294,0))</f>
        <v>#REF!</v>
      </c>
      <c r="F20" s="50">
        <f t="array" ref="F20">INDEX($Z$9:$Z$294,MATCH($A20&amp;$B20,$T$9:$T$294&amp;$U$9:$U$294,0))</f>
        <v>0</v>
      </c>
      <c r="G20" s="50">
        <f t="array" ref="G20">INDEX($AA$9:$AA$294,MATCH($A20&amp;$B20,$T$9:$T$294&amp;$U$9:$U$294,0))</f>
        <v>0</v>
      </c>
      <c r="H20" s="50" t="e">
        <f t="array" ref="H20">INDEX($AH$9:$AH$294,MATCH($A20&amp;$B20,$T$9:$T$294&amp;$U$9:$U$294,0))</f>
        <v>#REF!</v>
      </c>
      <c r="I20" s="50">
        <f t="array" ref="I20">INDEX($AI$9:$AI$294,MATCH($A20&amp;$B20,$T$9:$T$294&amp;$U$9:$U$294,0))</f>
        <v>0</v>
      </c>
      <c r="J20" s="50"/>
      <c r="K20" s="50">
        <f t="array" ref="K20">INDEX($AB$9:$AB$294,MATCH($A20&amp;$B20,$T$9:$T$294&amp;$U$9:$U$294,0))</f>
        <v>0</v>
      </c>
      <c r="L20" s="50">
        <f t="array" ref="L20">INDEX($AD$9:$AD$294,MATCH($A20&amp;$B20,$T$9:$T$294&amp;$U$9:$U$294,0))</f>
        <v>0</v>
      </c>
      <c r="M20" s="50"/>
      <c r="N20" s="50">
        <f t="array" ref="N20">INDEX($AE$9:$AE$294,MATCH($A20&amp;$B20,$T$9:$T$294&amp;$U$9:$U$294,0))</f>
        <v>0</v>
      </c>
      <c r="O20" s="50">
        <f t="array" ref="O20">INDEX($AG$9:$AG$294,MATCH($A20&amp;$B20,$T$9:$T$294&amp;$U$9:$U$294,0))</f>
        <v>0</v>
      </c>
      <c r="P20" s="50"/>
      <c r="Q20" s="50">
        <f t="array" ref="Q20">INDEX($AJ$9:$AJ$294,MATCH($A20&amp;$B20,$T$9:$T$294&amp;$U$9:$U$294,0))</f>
        <v>0</v>
      </c>
      <c r="R20" s="50">
        <f t="array" ref="R20">INDEX($AL$9:$AL$294,MATCH($A20&amp;$B20,$T$9:$T$294&amp;$U$9:$U$294,0))</f>
        <v>0</v>
      </c>
      <c r="T20" s="269" t="s">
        <v>16</v>
      </c>
      <c r="U20" t="s">
        <v>114</v>
      </c>
      <c r="V20" t="s">
        <v>115</v>
      </c>
      <c r="W20" s="325">
        <v>56</v>
      </c>
      <c r="X20" s="320" t="s">
        <v>4</v>
      </c>
      <c r="Y20" s="344" t="e" cm="1">
        <f t="array" ref="Y20">_xlfn.XLOOKUP('SubClass (Annex_Working)'!U20,#REF!,#REF!,"",0,1)</f>
        <v>#REF!</v>
      </c>
      <c r="Z20" s="329"/>
      <c r="AA20" s="329"/>
      <c r="AB20" s="322"/>
      <c r="AC20" s="323"/>
      <c r="AD20" s="324"/>
      <c r="AE20" s="322"/>
      <c r="AF20" s="323"/>
      <c r="AG20" s="324"/>
      <c r="AH20" s="348" t="e" cm="1">
        <f t="array" ref="AH20">_xlfn.XLOOKUP('SubClass (Annex_Working)'!U20,#REF!,#REF!,"",0,1)</f>
        <v>#REF!</v>
      </c>
      <c r="AI20" s="321"/>
      <c r="AJ20" s="321"/>
      <c r="AK20" s="321"/>
      <c r="AL20" s="321"/>
    </row>
    <row r="21" spans="1:38" s="48" customFormat="1">
      <c r="A21" s="32" t="s">
        <v>16</v>
      </c>
      <c r="B21" s="47" t="s">
        <v>96</v>
      </c>
      <c r="C21" s="48" t="s">
        <v>97</v>
      </c>
      <c r="D21" s="49">
        <v>58</v>
      </c>
      <c r="E21" s="50" t="e">
        <f t="array" ref="E21">INDEX(Y$9:Y$294,MATCH($A21&amp;$B21,$T$9:$T$294&amp;$U$9:$U$294,0))</f>
        <v>#REF!</v>
      </c>
      <c r="F21" s="50">
        <f t="array" ref="F21">INDEX($Z$9:$Z$294,MATCH($A21&amp;$B21,$T$9:$T$294&amp;$U$9:$U$294,0))</f>
        <v>0</v>
      </c>
      <c r="G21" s="50">
        <f t="array" ref="G21">INDEX($AA$9:$AA$294,MATCH($A21&amp;$B21,$T$9:$T$294&amp;$U$9:$U$294,0))</f>
        <v>0</v>
      </c>
      <c r="H21" s="50" t="e">
        <f t="array" ref="H21">INDEX($AH$9:$AH$294,MATCH($A21&amp;$B21,$T$9:$T$294&amp;$U$9:$U$294,0))</f>
        <v>#REF!</v>
      </c>
      <c r="I21" s="50">
        <f t="array" ref="I21">INDEX($AI$9:$AI$294,MATCH($A21&amp;$B21,$T$9:$T$294&amp;$U$9:$U$294,0))</f>
        <v>0</v>
      </c>
      <c r="J21" s="50"/>
      <c r="K21" s="50">
        <f t="array" ref="K21">INDEX($AB$9:$AB$294,MATCH($A21&amp;$B21,$T$9:$T$294&amp;$U$9:$U$294,0))</f>
        <v>0</v>
      </c>
      <c r="L21" s="50">
        <f t="array" ref="L21">INDEX($AD$9:$AD$294,MATCH($A21&amp;$B21,$T$9:$T$294&amp;$U$9:$U$294,0))</f>
        <v>0</v>
      </c>
      <c r="M21" s="50"/>
      <c r="N21" s="50">
        <f t="array" ref="N21">INDEX($AE$9:$AE$294,MATCH($A21&amp;$B21,$T$9:$T$294&amp;$U$9:$U$294,0))</f>
        <v>0</v>
      </c>
      <c r="O21" s="50">
        <f t="array" ref="O21">INDEX($AG$9:$AG$294,MATCH($A21&amp;$B21,$T$9:$T$294&amp;$U$9:$U$294,0))</f>
        <v>0</v>
      </c>
      <c r="P21" s="50"/>
      <c r="Q21" s="50">
        <f t="array" ref="Q21">INDEX($AJ$9:$AJ$294,MATCH($A21&amp;$B21,$T$9:$T$294&amp;$U$9:$U$294,0))</f>
        <v>0</v>
      </c>
      <c r="R21" s="50">
        <f t="array" ref="R21">INDEX($AL$9:$AL$294,MATCH($A21&amp;$B21,$T$9:$T$294&amp;$U$9:$U$294,0))</f>
        <v>0</v>
      </c>
      <c r="T21" s="269" t="s">
        <v>16</v>
      </c>
      <c r="U21" t="s">
        <v>127</v>
      </c>
      <c r="V21" t="s">
        <v>128</v>
      </c>
      <c r="W21" s="325">
        <v>12</v>
      </c>
      <c r="X21" s="320" t="s">
        <v>4</v>
      </c>
      <c r="Y21" s="344" t="e" cm="1">
        <f t="array" ref="Y21">_xlfn.XLOOKUP('SubClass (Annex_Working)'!U21,#REF!,#REF!,"",0,1)</f>
        <v>#REF!</v>
      </c>
      <c r="Z21" s="329"/>
      <c r="AA21" s="329"/>
      <c r="AB21" s="322"/>
      <c r="AC21" s="323"/>
      <c r="AD21" s="324"/>
      <c r="AE21" s="322"/>
      <c r="AF21" s="323"/>
      <c r="AG21" s="324"/>
      <c r="AH21" s="348" t="e" cm="1">
        <f t="array" ref="AH21">_xlfn.XLOOKUP('SubClass (Annex_Working)'!U21,#REF!,#REF!,"",0,1)</f>
        <v>#REF!</v>
      </c>
      <c r="AI21" s="321"/>
      <c r="AJ21" s="321"/>
      <c r="AK21" s="321"/>
      <c r="AL21" s="321"/>
    </row>
    <row r="22" spans="1:38" s="48" customFormat="1">
      <c r="A22" s="32"/>
      <c r="B22" s="47"/>
      <c r="D22" s="49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T22" s="269" t="s">
        <v>16</v>
      </c>
      <c r="U22" t="s">
        <v>132</v>
      </c>
      <c r="V22" t="s">
        <v>133</v>
      </c>
      <c r="W22" s="325">
        <v>196</v>
      </c>
      <c r="X22" s="320" t="s">
        <v>4</v>
      </c>
      <c r="Y22" s="344" t="e" cm="1">
        <f t="array" ref="Y22">_xlfn.XLOOKUP('SubClass (Annex_Working)'!U22,#REF!,#REF!,"",0,1)</f>
        <v>#REF!</v>
      </c>
      <c r="Z22" s="329"/>
      <c r="AA22" s="329"/>
      <c r="AB22" s="322"/>
      <c r="AC22" s="323"/>
      <c r="AD22" s="324"/>
      <c r="AE22" s="322"/>
      <c r="AF22" s="323"/>
      <c r="AG22" s="324"/>
      <c r="AH22" s="348" t="e" cm="1">
        <f t="array" ref="AH22">_xlfn.XLOOKUP('SubClass (Annex_Working)'!U22,#REF!,#REF!,"",0,1)</f>
        <v>#REF!</v>
      </c>
      <c r="AI22" s="321"/>
      <c r="AJ22" s="321"/>
      <c r="AK22" s="321"/>
      <c r="AL22" s="321"/>
    </row>
    <row r="23" spans="1:38" s="48" customFormat="1">
      <c r="A23" s="32" t="s">
        <v>13</v>
      </c>
      <c r="B23" s="47" t="s">
        <v>112</v>
      </c>
      <c r="C23" s="48" t="s">
        <v>113</v>
      </c>
      <c r="D23" s="49">
        <v>319</v>
      </c>
      <c r="E23" s="50" t="e">
        <f t="array" ref="E23">INDEX(Y$9:Y$294,MATCH($A23&amp;$B23,$T$9:$T$294&amp;$U$9:$U$294,0))</f>
        <v>#REF!</v>
      </c>
      <c r="F23" s="50">
        <f t="array" ref="F23">INDEX($Z$9:$Z$294,MATCH($A23&amp;$B23,$T$9:$T$294&amp;$U$9:$U$294,0))</f>
        <v>0</v>
      </c>
      <c r="G23" s="50">
        <f t="array" ref="G23">INDEX($AA$9:$AA$294,MATCH($A23&amp;$B23,$T$9:$T$294&amp;$U$9:$U$294,0))</f>
        <v>0</v>
      </c>
      <c r="H23" s="50" t="e">
        <f t="array" ref="H23">INDEX($AH$9:$AH$294,MATCH($A23&amp;$B23,$T$9:$T$294&amp;$U$9:$U$294,0))</f>
        <v>#REF!</v>
      </c>
      <c r="I23" s="50">
        <f t="array" ref="I23">INDEX($AI$9:$AI$294,MATCH($A23&amp;$B23,$T$9:$T$294&amp;$U$9:$U$294,0))</f>
        <v>0</v>
      </c>
      <c r="J23" s="50"/>
      <c r="K23" s="50">
        <f t="array" ref="K23">INDEX($AB$9:$AB$294,MATCH($A23&amp;$B23,$T$9:$T$294&amp;$U$9:$U$294,0))</f>
        <v>0</v>
      </c>
      <c r="L23" s="50">
        <f t="array" ref="L23">INDEX($AD$9:$AD$294,MATCH($A23&amp;$B23,$T$9:$T$294&amp;$U$9:$U$294,0))</f>
        <v>0</v>
      </c>
      <c r="M23" s="50"/>
      <c r="N23" s="50">
        <f t="array" ref="N23">INDEX($AE$9:$AE$294,MATCH($A23&amp;$B23,$T$9:$T$294&amp;$U$9:$U$294,0))</f>
        <v>0</v>
      </c>
      <c r="O23" s="50">
        <f t="array" ref="O23">INDEX($AG$9:$AG$294,MATCH($A23&amp;$B23,$T$9:$T$294&amp;$U$9:$U$294,0))</f>
        <v>0</v>
      </c>
      <c r="P23" s="50"/>
      <c r="Q23" s="50">
        <f t="array" ref="Q23">INDEX($AJ$9:$AJ$294,MATCH($A23&amp;$B23,$T$9:$T$294&amp;$U$9:$U$294,0))</f>
        <v>0</v>
      </c>
      <c r="R23" s="50">
        <f t="array" ref="R23">INDEX($AL$9:$AL$294,MATCH($A23&amp;$B23,$T$9:$T$294&amp;$U$9:$U$294,0))</f>
        <v>0</v>
      </c>
      <c r="T23" s="269" t="s">
        <v>16</v>
      </c>
      <c r="U23" t="s">
        <v>142</v>
      </c>
      <c r="V23" t="s">
        <v>143</v>
      </c>
      <c r="W23" s="325">
        <v>55</v>
      </c>
      <c r="X23" s="320" t="s">
        <v>4</v>
      </c>
      <c r="Y23" s="344" t="e" cm="1">
        <f t="array" ref="Y23">_xlfn.XLOOKUP('SubClass (Annex_Working)'!U23,#REF!,#REF!,"",0,1)</f>
        <v>#REF!</v>
      </c>
      <c r="Z23" s="329"/>
      <c r="AA23" s="329"/>
      <c r="AB23" s="322"/>
      <c r="AC23" s="323"/>
      <c r="AD23" s="324"/>
      <c r="AE23" s="322"/>
      <c r="AF23" s="323"/>
      <c r="AG23" s="324"/>
      <c r="AH23" s="348" t="e" cm="1">
        <f t="array" ref="AH23">_xlfn.XLOOKUP('SubClass (Annex_Working)'!U23,#REF!,#REF!,"",0,1)</f>
        <v>#REF!</v>
      </c>
      <c r="AI23" s="321"/>
      <c r="AJ23" s="321"/>
      <c r="AK23" s="321"/>
      <c r="AL23" s="321"/>
    </row>
    <row r="24" spans="1:38" s="48" customFormat="1">
      <c r="A24" s="32" t="s">
        <v>16</v>
      </c>
      <c r="B24" s="47" t="s">
        <v>114</v>
      </c>
      <c r="C24" s="48" t="s">
        <v>115</v>
      </c>
      <c r="D24" s="49">
        <v>56</v>
      </c>
      <c r="E24" s="50" t="e">
        <f t="array" ref="E24">INDEX(Y$9:Y$294,MATCH($A24&amp;$B24,$T$9:$T$294&amp;$U$9:$U$294,0))</f>
        <v>#REF!</v>
      </c>
      <c r="F24" s="50">
        <f t="array" ref="F24">INDEX($Z$9:$Z$294,MATCH($A24&amp;$B24,$T$9:$T$294&amp;$U$9:$U$294,0))</f>
        <v>0</v>
      </c>
      <c r="G24" s="50">
        <f t="array" ref="G24">INDEX($AA$9:$AA$294,MATCH($A24&amp;$B24,$T$9:$T$294&amp;$U$9:$U$294,0))</f>
        <v>0</v>
      </c>
      <c r="H24" s="50" t="e">
        <f t="array" ref="H24">INDEX($AH$9:$AH$294,MATCH($A24&amp;$B24,$T$9:$T$294&amp;$U$9:$U$294,0))</f>
        <v>#REF!</v>
      </c>
      <c r="I24" s="50">
        <f t="array" ref="I24">INDEX($AI$9:$AI$294,MATCH($A24&amp;$B24,$T$9:$T$294&amp;$U$9:$U$294,0))</f>
        <v>0</v>
      </c>
      <c r="J24" s="50"/>
      <c r="K24" s="50">
        <f t="array" ref="K24">INDEX($AB$9:$AB$294,MATCH($A24&amp;$B24,$T$9:$T$294&amp;$U$9:$U$294,0))</f>
        <v>0</v>
      </c>
      <c r="L24" s="50">
        <f t="array" ref="L24">INDEX($AD$9:$AD$294,MATCH($A24&amp;$B24,$T$9:$T$294&amp;$U$9:$U$294,0))</f>
        <v>0</v>
      </c>
      <c r="M24" s="50"/>
      <c r="N24" s="50">
        <f t="array" ref="N24">INDEX($AE$9:$AE$294,MATCH($A24&amp;$B24,$T$9:$T$294&amp;$U$9:$U$294,0))</f>
        <v>0</v>
      </c>
      <c r="O24" s="50">
        <f t="array" ref="O24">INDEX($AG$9:$AG$294,MATCH($A24&amp;$B24,$T$9:$T$294&amp;$U$9:$U$294,0))</f>
        <v>0</v>
      </c>
      <c r="P24" s="50"/>
      <c r="Q24" s="50">
        <f t="array" ref="Q24">INDEX($AJ$9:$AJ$294,MATCH($A24&amp;$B24,$T$9:$T$294&amp;$U$9:$U$294,0))</f>
        <v>0</v>
      </c>
      <c r="R24" s="50">
        <f t="array" ref="R24">INDEX($AL$9:$AL$294,MATCH($A24&amp;$B24,$T$9:$T$294&amp;$U$9:$U$294,0))</f>
        <v>0</v>
      </c>
      <c r="T24" s="269" t="s">
        <v>13</v>
      </c>
      <c r="U24" t="s">
        <v>169</v>
      </c>
      <c r="V24" t="s">
        <v>170</v>
      </c>
      <c r="W24" s="325">
        <v>225</v>
      </c>
      <c r="X24" s="320" t="s">
        <v>4</v>
      </c>
      <c r="Y24" s="344" t="e" cm="1">
        <f t="array" ref="Y24">_xlfn.XLOOKUP('SubClass (Annex_Working)'!U24,#REF!,#REF!,"",0,1)</f>
        <v>#REF!</v>
      </c>
      <c r="Z24" s="329"/>
      <c r="AA24" s="329"/>
      <c r="AB24" s="322"/>
      <c r="AC24" s="323"/>
      <c r="AD24" s="324"/>
      <c r="AE24" s="322"/>
      <c r="AF24" s="323"/>
      <c r="AG24" s="324"/>
      <c r="AH24" s="348" t="e" cm="1">
        <f t="array" ref="AH24">_xlfn.XLOOKUP('SubClass (Annex_Working)'!U24,#REF!,#REF!,"",0,1)</f>
        <v>#REF!</v>
      </c>
      <c r="AI24" s="321"/>
      <c r="AJ24" s="321"/>
      <c r="AK24" s="321"/>
      <c r="AL24" s="321"/>
    </row>
    <row r="25" spans="1:38" s="48" customFormat="1">
      <c r="A25" s="32" t="s">
        <v>16</v>
      </c>
      <c r="B25" s="47" t="s">
        <v>127</v>
      </c>
      <c r="C25" s="48" t="s">
        <v>128</v>
      </c>
      <c r="D25" s="49">
        <v>12</v>
      </c>
      <c r="E25" s="50" t="e">
        <f t="array" ref="E25">INDEX(Y$9:Y$294,MATCH($A25&amp;$B25,$T$9:$T$294&amp;$U$9:$U$294,0))</f>
        <v>#REF!</v>
      </c>
      <c r="F25" s="50">
        <f t="array" ref="F25">INDEX($Z$9:$Z$294,MATCH($A25&amp;$B25,$T$9:$T$294&amp;$U$9:$U$294,0))</f>
        <v>0</v>
      </c>
      <c r="G25" s="50">
        <f t="array" ref="G25">INDEX($AA$9:$AA$294,MATCH($A25&amp;$B25,$T$9:$T$294&amp;$U$9:$U$294,0))</f>
        <v>0</v>
      </c>
      <c r="H25" s="50" t="e">
        <f t="array" ref="H25">INDEX($AH$9:$AH$294,MATCH($A25&amp;$B25,$T$9:$T$294&amp;$U$9:$U$294,0))</f>
        <v>#REF!</v>
      </c>
      <c r="I25" s="50">
        <f t="array" ref="I25">INDEX($AI$9:$AI$294,MATCH($A25&amp;$B25,$T$9:$T$294&amp;$U$9:$U$294,0))</f>
        <v>0</v>
      </c>
      <c r="J25" s="50"/>
      <c r="K25" s="50">
        <f t="array" ref="K25">INDEX($AB$9:$AB$294,MATCH($A25&amp;$B25,$T$9:$T$294&amp;$U$9:$U$294,0))</f>
        <v>0</v>
      </c>
      <c r="L25" s="50">
        <f t="array" ref="L25">INDEX($AD$9:$AD$294,MATCH($A25&amp;$B25,$T$9:$T$294&amp;$U$9:$U$294,0))</f>
        <v>0</v>
      </c>
      <c r="M25" s="50"/>
      <c r="N25" s="50">
        <f t="array" ref="N25">INDEX($AE$9:$AE$294,MATCH($A25&amp;$B25,$T$9:$T$294&amp;$U$9:$U$294,0))</f>
        <v>0</v>
      </c>
      <c r="O25" s="50">
        <f t="array" ref="O25">INDEX($AG$9:$AG$294,MATCH($A25&amp;$B25,$T$9:$T$294&amp;$U$9:$U$294,0))</f>
        <v>0</v>
      </c>
      <c r="P25" s="50"/>
      <c r="Q25" s="50">
        <f t="array" ref="Q25">INDEX($AJ$9:$AJ$294,MATCH($A25&amp;$B25,$T$9:$T$294&amp;$U$9:$U$294,0))</f>
        <v>0</v>
      </c>
      <c r="R25" s="50">
        <f t="array" ref="R25">INDEX($AL$9:$AL$294,MATCH($A25&amp;$B25,$T$9:$T$294&amp;$U$9:$U$294,0))</f>
        <v>0</v>
      </c>
      <c r="T25" s="326" t="s">
        <v>16</v>
      </c>
      <c r="U25" s="327" t="s">
        <v>171</v>
      </c>
      <c r="V25" s="327" t="s">
        <v>172</v>
      </c>
      <c r="W25" s="325">
        <v>102</v>
      </c>
      <c r="X25" s="320" t="s">
        <v>4</v>
      </c>
      <c r="Y25" s="344" t="e" cm="1">
        <f t="array" ref="Y25">_xlfn.XLOOKUP('SubClass (Annex_Working)'!U25,#REF!,#REF!,"",0,1)</f>
        <v>#REF!</v>
      </c>
      <c r="Z25" s="329"/>
      <c r="AA25" s="329"/>
      <c r="AB25" s="322"/>
      <c r="AC25" s="323"/>
      <c r="AD25" s="324"/>
      <c r="AE25" s="322"/>
      <c r="AF25" s="323"/>
      <c r="AG25" s="324"/>
      <c r="AH25" s="348" t="e" cm="1">
        <f t="array" ref="AH25">_xlfn.XLOOKUP('SubClass (Annex_Working)'!U25,#REF!,#REF!,"",0,1)</f>
        <v>#REF!</v>
      </c>
      <c r="AI25" s="321"/>
      <c r="AJ25" s="321"/>
      <c r="AK25" s="321"/>
      <c r="AL25" s="321"/>
    </row>
    <row r="26" spans="1:38" s="48" customFormat="1">
      <c r="A26" s="32" t="s">
        <v>16</v>
      </c>
      <c r="B26" s="47" t="s">
        <v>132</v>
      </c>
      <c r="C26" s="48" t="s">
        <v>133</v>
      </c>
      <c r="D26" s="49">
        <v>196</v>
      </c>
      <c r="E26" s="50" t="e">
        <f t="array" ref="E26">INDEX(Y$9:Y$294,MATCH($A26&amp;$B26,$T$9:$T$294&amp;$U$9:$U$294,0))</f>
        <v>#REF!</v>
      </c>
      <c r="F26" s="50">
        <f t="array" ref="F26">INDEX($Z$9:$Z$294,MATCH($A26&amp;$B26,$T$9:$T$294&amp;$U$9:$U$294,0))</f>
        <v>0</v>
      </c>
      <c r="G26" s="50">
        <f t="array" ref="G26">INDEX($AA$9:$AA$294,MATCH($A26&amp;$B26,$T$9:$T$294&amp;$U$9:$U$294,0))</f>
        <v>0</v>
      </c>
      <c r="H26" s="50" t="e">
        <f t="array" ref="H26">INDEX($AH$9:$AH$294,MATCH($A26&amp;$B26,$T$9:$T$294&amp;$U$9:$U$294,0))</f>
        <v>#REF!</v>
      </c>
      <c r="I26" s="50">
        <f t="array" ref="I26">INDEX($AI$9:$AI$294,MATCH($A26&amp;$B26,$T$9:$T$294&amp;$U$9:$U$294,0))</f>
        <v>0</v>
      </c>
      <c r="J26" s="50"/>
      <c r="K26" s="50">
        <f t="array" ref="K26">INDEX($AB$9:$AB$294,MATCH($A26&amp;$B26,$T$9:$T$294&amp;$U$9:$U$294,0))</f>
        <v>0</v>
      </c>
      <c r="L26" s="50">
        <f t="array" ref="L26">INDEX($AD$9:$AD$294,MATCH($A26&amp;$B26,$T$9:$T$294&amp;$U$9:$U$294,0))</f>
        <v>0</v>
      </c>
      <c r="M26" s="50"/>
      <c r="N26" s="50">
        <f t="array" ref="N26">INDEX($AE$9:$AE$294,MATCH($A26&amp;$B26,$T$9:$T$294&amp;$U$9:$U$294,0))</f>
        <v>0</v>
      </c>
      <c r="O26" s="50">
        <f t="array" ref="O26">INDEX($AG$9:$AG$294,MATCH($A26&amp;$B26,$T$9:$T$294&amp;$U$9:$U$294,0))</f>
        <v>0</v>
      </c>
      <c r="P26" s="50"/>
      <c r="Q26" s="50">
        <f t="array" ref="Q26">INDEX($AJ$9:$AJ$294,MATCH($A26&amp;$B26,$T$9:$T$294&amp;$U$9:$U$294,0))</f>
        <v>0</v>
      </c>
      <c r="R26" s="50">
        <f t="array" ref="R26">INDEX($AL$9:$AL$294,MATCH($A26&amp;$B26,$T$9:$T$294&amp;$U$9:$U$294,0))</f>
        <v>0</v>
      </c>
      <c r="T26" s="269" t="s">
        <v>16</v>
      </c>
      <c r="U26" t="s">
        <v>186</v>
      </c>
      <c r="V26" t="s">
        <v>187</v>
      </c>
      <c r="W26" s="325">
        <v>10</v>
      </c>
      <c r="X26" s="320" t="s">
        <v>4</v>
      </c>
      <c r="Y26" s="344" t="e" cm="1">
        <f t="array" ref="Y26">_xlfn.XLOOKUP('SubClass (Annex_Working)'!U26,#REF!,#REF!,"",0,1)</f>
        <v>#REF!</v>
      </c>
      <c r="Z26" s="329"/>
      <c r="AA26" s="329"/>
      <c r="AB26" s="322"/>
      <c r="AC26" s="323"/>
      <c r="AD26" s="324"/>
      <c r="AE26" s="322"/>
      <c r="AF26" s="323"/>
      <c r="AG26" s="324"/>
      <c r="AH26" s="348" t="e" cm="1">
        <f t="array" ref="AH26">_xlfn.XLOOKUP('SubClass (Annex_Working)'!U26,#REF!,#REF!,"",0,1)</f>
        <v>#REF!</v>
      </c>
      <c r="AI26" s="321"/>
      <c r="AJ26" s="321"/>
      <c r="AK26" s="321"/>
      <c r="AL26" s="321"/>
    </row>
    <row r="27" spans="1:38" s="48" customFormat="1">
      <c r="A27" s="32" t="s">
        <v>16</v>
      </c>
      <c r="B27" s="47" t="s">
        <v>142</v>
      </c>
      <c r="C27" s="48" t="s">
        <v>143</v>
      </c>
      <c r="D27" s="49">
        <v>55</v>
      </c>
      <c r="E27" s="50" t="e">
        <f t="array" ref="E27">INDEX(Y$9:Y$294,MATCH($A27&amp;$B27,$T$9:$T$294&amp;$U$9:$U$294,0))</f>
        <v>#REF!</v>
      </c>
      <c r="F27" s="50">
        <f t="array" ref="F27">INDEX($Z$9:$Z$294,MATCH($A27&amp;$B27,$T$9:$T$294&amp;$U$9:$U$294,0))</f>
        <v>0</v>
      </c>
      <c r="G27" s="50">
        <f t="array" ref="G27">INDEX($AA$9:$AA$294,MATCH($A27&amp;$B27,$T$9:$T$294&amp;$U$9:$U$294,0))</f>
        <v>0</v>
      </c>
      <c r="H27" s="50" t="e">
        <f t="array" ref="H27">INDEX($AH$9:$AH$294,MATCH($A27&amp;$B27,$T$9:$T$294&amp;$U$9:$U$294,0))</f>
        <v>#REF!</v>
      </c>
      <c r="I27" s="50">
        <f t="array" ref="I27">INDEX($AI$9:$AI$294,MATCH($A27&amp;$B27,$T$9:$T$294&amp;$U$9:$U$294,0))</f>
        <v>0</v>
      </c>
      <c r="J27" s="50"/>
      <c r="K27" s="50">
        <f t="array" ref="K27">INDEX($AB$9:$AB$294,MATCH($A27&amp;$B27,$T$9:$T$294&amp;$U$9:$U$294,0))</f>
        <v>0</v>
      </c>
      <c r="L27" s="50">
        <f t="array" ref="L27">INDEX($AD$9:$AD$294,MATCH($A27&amp;$B27,$T$9:$T$294&amp;$U$9:$U$294,0))</f>
        <v>0</v>
      </c>
      <c r="M27" s="50"/>
      <c r="N27" s="50">
        <f t="array" ref="N27">INDEX($AE$9:$AE$294,MATCH($A27&amp;$B27,$T$9:$T$294&amp;$U$9:$U$294,0))</f>
        <v>0</v>
      </c>
      <c r="O27" s="50">
        <f t="array" ref="O27">INDEX($AG$9:$AG$294,MATCH($A27&amp;$B27,$T$9:$T$294&amp;$U$9:$U$294,0))</f>
        <v>0</v>
      </c>
      <c r="P27" s="50"/>
      <c r="Q27" s="50">
        <f t="array" ref="Q27">INDEX($AJ$9:$AJ$294,MATCH($A27&amp;$B27,$T$9:$T$294&amp;$U$9:$U$294,0))</f>
        <v>0</v>
      </c>
      <c r="R27" s="50">
        <f t="array" ref="R27">INDEX($AL$9:$AL$294,MATCH($A27&amp;$B27,$T$9:$T$294&amp;$U$9:$U$294,0))</f>
        <v>0</v>
      </c>
      <c r="T27" s="326" t="s">
        <v>16</v>
      </c>
      <c r="U27" s="327" t="s">
        <v>191</v>
      </c>
      <c r="V27" s="327" t="s">
        <v>192</v>
      </c>
      <c r="W27" s="325">
        <v>57</v>
      </c>
      <c r="X27" s="320" t="s">
        <v>4</v>
      </c>
      <c r="Y27" s="344" t="e" cm="1">
        <f t="array" ref="Y27">_xlfn.XLOOKUP('SubClass (Annex_Working)'!U27,#REF!,#REF!,"",0,1)</f>
        <v>#REF!</v>
      </c>
      <c r="Z27" s="329"/>
      <c r="AA27" s="329"/>
      <c r="AB27" s="322"/>
      <c r="AC27" s="323"/>
      <c r="AD27" s="324"/>
      <c r="AE27" s="322"/>
      <c r="AF27" s="323"/>
      <c r="AG27" s="324"/>
      <c r="AH27" s="348" t="e" cm="1">
        <f t="array" ref="AH27">_xlfn.XLOOKUP('SubClass (Annex_Working)'!U27,#REF!,#REF!,"",0,1)</f>
        <v>#REF!</v>
      </c>
      <c r="AI27" s="321"/>
      <c r="AJ27" s="321"/>
      <c r="AK27" s="321"/>
      <c r="AL27" s="321"/>
    </row>
    <row r="28" spans="1:38" s="48" customFormat="1">
      <c r="A28" s="32"/>
      <c r="B28" s="47"/>
      <c r="D28" s="49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T28" s="269" t="s">
        <v>16</v>
      </c>
      <c r="U28" t="s">
        <v>206</v>
      </c>
      <c r="V28" t="s">
        <v>207</v>
      </c>
      <c r="W28" s="325">
        <v>12</v>
      </c>
      <c r="X28" s="320" t="s">
        <v>4</v>
      </c>
      <c r="Y28" s="344" t="e" cm="1">
        <f t="array" ref="Y28">_xlfn.XLOOKUP('SubClass (Annex_Working)'!U28,#REF!,#REF!,"",0,1)</f>
        <v>#REF!</v>
      </c>
      <c r="Z28" s="329"/>
      <c r="AA28" s="329"/>
      <c r="AB28" s="322"/>
      <c r="AC28" s="323"/>
      <c r="AD28" s="324"/>
      <c r="AE28" s="322"/>
      <c r="AF28" s="323"/>
      <c r="AG28" s="324"/>
      <c r="AH28" s="348" t="e" cm="1">
        <f t="array" ref="AH28">_xlfn.XLOOKUP('SubClass (Annex_Working)'!U28,#REF!,#REF!,"",0,1)</f>
        <v>#REF!</v>
      </c>
      <c r="AI28" s="321"/>
      <c r="AJ28" s="321"/>
      <c r="AK28" s="321"/>
      <c r="AL28" s="321"/>
    </row>
    <row r="29" spans="1:38" s="48" customFormat="1">
      <c r="A29" s="32" t="s">
        <v>13</v>
      </c>
      <c r="B29" s="47" t="s">
        <v>169</v>
      </c>
      <c r="C29" s="48" t="s">
        <v>170</v>
      </c>
      <c r="D29" s="49">
        <v>225</v>
      </c>
      <c r="E29" s="50" t="e">
        <f t="array" ref="E29">INDEX(Y$9:Y$294,MATCH($A29&amp;$B29,$T$9:$T$294&amp;$U$9:$U$294,0))</f>
        <v>#REF!</v>
      </c>
      <c r="F29" s="50">
        <f t="array" ref="F29">INDEX($Z$9:$Z$294,MATCH($A29&amp;$B29,$T$9:$T$294&amp;$U$9:$U$294,0))</f>
        <v>0</v>
      </c>
      <c r="G29" s="50">
        <f t="array" ref="G29">INDEX($AA$9:$AA$294,MATCH($A29&amp;$B29,$T$9:$T$294&amp;$U$9:$U$294,0))</f>
        <v>0</v>
      </c>
      <c r="H29" s="50" t="e">
        <f t="array" ref="H29">INDEX($AH$9:$AH$294,MATCH($A29&amp;$B29,$T$9:$T$294&amp;$U$9:$U$294,0))</f>
        <v>#REF!</v>
      </c>
      <c r="I29" s="50">
        <f t="array" ref="I29">INDEX($AI$9:$AI$294,MATCH($A29&amp;$B29,$T$9:$T$294&amp;$U$9:$U$294,0))</f>
        <v>0</v>
      </c>
      <c r="J29" s="50"/>
      <c r="K29" s="50">
        <f t="array" ref="K29">INDEX($AB$9:$AB$294,MATCH($A29&amp;$B29,$T$9:$T$294&amp;$U$9:$U$294,0))</f>
        <v>0</v>
      </c>
      <c r="L29" s="50">
        <f t="array" ref="L29">INDEX($AD$9:$AD$294,MATCH($A29&amp;$B29,$T$9:$T$294&amp;$U$9:$U$294,0))</f>
        <v>0</v>
      </c>
      <c r="M29" s="50"/>
      <c r="N29" s="50">
        <f t="array" ref="N29">INDEX($AE$9:$AE$294,MATCH($A29&amp;$B29,$T$9:$T$294&amp;$U$9:$U$294,0))</f>
        <v>0</v>
      </c>
      <c r="O29" s="50">
        <f t="array" ref="O29">INDEX($AG$9:$AG$294,MATCH($A29&amp;$B29,$T$9:$T$294&amp;$U$9:$U$294,0))</f>
        <v>0</v>
      </c>
      <c r="P29" s="50"/>
      <c r="Q29" s="50">
        <f t="array" ref="Q29">INDEX($AJ$9:$AJ$294,MATCH($A29&amp;$B29,$T$9:$T$294&amp;$U$9:$U$294,0))</f>
        <v>0</v>
      </c>
      <c r="R29" s="50">
        <f t="array" ref="R29">INDEX($AL$9:$AL$294,MATCH($A29&amp;$B29,$T$9:$T$294&amp;$U$9:$U$294,0))</f>
        <v>0</v>
      </c>
      <c r="T29" s="326" t="s">
        <v>16</v>
      </c>
      <c r="U29" s="327" t="s">
        <v>213</v>
      </c>
      <c r="V29" s="327" t="s">
        <v>214</v>
      </c>
      <c r="W29" s="325">
        <v>44</v>
      </c>
      <c r="X29" s="320" t="s">
        <v>4</v>
      </c>
      <c r="Y29" s="344" t="e" cm="1">
        <f t="array" ref="Y29">_xlfn.XLOOKUP('SubClass (Annex_Working)'!U29,#REF!,#REF!,"",0,1)</f>
        <v>#REF!</v>
      </c>
      <c r="Z29" s="329"/>
      <c r="AA29" s="329"/>
      <c r="AB29" s="322"/>
      <c r="AC29" s="323"/>
      <c r="AD29" s="324"/>
      <c r="AE29" s="322"/>
      <c r="AF29" s="323"/>
      <c r="AG29" s="324"/>
      <c r="AH29" s="348" t="e" cm="1">
        <f t="array" ref="AH29">_xlfn.XLOOKUP('SubClass (Annex_Working)'!U29,#REF!,#REF!,"",0,1)</f>
        <v>#REF!</v>
      </c>
      <c r="AI29" s="321"/>
      <c r="AJ29" s="321"/>
      <c r="AK29" s="321"/>
      <c r="AL29" s="321"/>
    </row>
    <row r="30" spans="1:38" s="48" customFormat="1">
      <c r="A30" s="32" t="s">
        <v>16</v>
      </c>
      <c r="B30" s="47" t="s">
        <v>171</v>
      </c>
      <c r="C30" s="48" t="s">
        <v>172</v>
      </c>
      <c r="D30" s="49">
        <v>102</v>
      </c>
      <c r="E30" s="50" t="e">
        <f t="array" ref="E30">INDEX(Y$9:Y$294,MATCH($A30&amp;$B30,$T$9:$T$294&amp;$U$9:$U$294,0))</f>
        <v>#REF!</v>
      </c>
      <c r="F30" s="50">
        <f t="array" ref="F30">INDEX($Z$9:$Z$294,MATCH($A30&amp;$B30,$T$9:$T$294&amp;$U$9:$U$294,0))</f>
        <v>0</v>
      </c>
      <c r="G30" s="50">
        <f t="array" ref="G30">INDEX($AA$9:$AA$294,MATCH($A30&amp;$B30,$T$9:$T$294&amp;$U$9:$U$294,0))</f>
        <v>0</v>
      </c>
      <c r="H30" s="50" t="e">
        <f t="array" ref="H30">INDEX($AH$9:$AH$294,MATCH($A30&amp;$B30,$T$9:$T$294&amp;$U$9:$U$294,0))</f>
        <v>#REF!</v>
      </c>
      <c r="I30" s="50">
        <f t="array" ref="I30">INDEX($AI$9:$AI$294,MATCH($A30&amp;$B30,$T$9:$T$294&amp;$U$9:$U$294,0))</f>
        <v>0</v>
      </c>
      <c r="J30" s="50"/>
      <c r="K30" s="50">
        <f t="array" ref="K30">INDEX($AB$9:$AB$294,MATCH($A30&amp;$B30,$T$9:$T$294&amp;$U$9:$U$294,0))</f>
        <v>0</v>
      </c>
      <c r="L30" s="50">
        <f t="array" ref="L30">INDEX($AD$9:$AD$294,MATCH($A30&amp;$B30,$T$9:$T$294&amp;$U$9:$U$294,0))</f>
        <v>0</v>
      </c>
      <c r="M30" s="50"/>
      <c r="N30" s="50">
        <f t="array" ref="N30">INDEX($AE$9:$AE$294,MATCH($A30&amp;$B30,$T$9:$T$294&amp;$U$9:$U$294,0))</f>
        <v>0</v>
      </c>
      <c r="O30" s="50">
        <f t="array" ref="O30">INDEX($AG$9:$AG$294,MATCH($A30&amp;$B30,$T$9:$T$294&amp;$U$9:$U$294,0))</f>
        <v>0</v>
      </c>
      <c r="P30" s="50"/>
      <c r="Q30" s="50">
        <f t="array" ref="Q30">INDEX($AJ$9:$AJ$294,MATCH($A30&amp;$B30,$T$9:$T$294&amp;$U$9:$U$294,0))</f>
        <v>0</v>
      </c>
      <c r="R30" s="50">
        <f t="array" ref="R30">INDEX($AL$9:$AL$294,MATCH($A30&amp;$B30,$T$9:$T$294&amp;$U$9:$U$294,0))</f>
        <v>0</v>
      </c>
      <c r="T30" s="269" t="s">
        <v>13</v>
      </c>
      <c r="U30" t="s">
        <v>239</v>
      </c>
      <c r="V30" t="s">
        <v>240</v>
      </c>
      <c r="W30" s="325">
        <v>180</v>
      </c>
      <c r="X30" s="320" t="s">
        <v>4</v>
      </c>
      <c r="Y30" s="344" t="e" cm="1">
        <f t="array" ref="Y30">_xlfn.XLOOKUP('SubClass (Annex_Working)'!U30,#REF!,#REF!,"",0,1)</f>
        <v>#REF!</v>
      </c>
      <c r="Z30" s="329"/>
      <c r="AA30" s="329"/>
      <c r="AB30" s="322"/>
      <c r="AC30" s="323"/>
      <c r="AD30" s="324"/>
      <c r="AE30" s="322"/>
      <c r="AF30" s="323"/>
      <c r="AG30" s="324"/>
      <c r="AH30" s="348" t="e" cm="1">
        <f t="array" ref="AH30">_xlfn.XLOOKUP('SubClass (Annex_Working)'!U30,#REF!,#REF!,"",0,1)</f>
        <v>#REF!</v>
      </c>
      <c r="AI30" s="321"/>
      <c r="AJ30" s="321"/>
      <c r="AK30" s="321"/>
      <c r="AL30" s="321"/>
    </row>
    <row r="31" spans="1:38" s="48" customFormat="1">
      <c r="A31" s="32" t="s">
        <v>16</v>
      </c>
      <c r="B31" s="47" t="s">
        <v>186</v>
      </c>
      <c r="C31" s="48" t="s">
        <v>187</v>
      </c>
      <c r="D31" s="49">
        <v>10</v>
      </c>
      <c r="E31" s="50" t="e">
        <f t="array" ref="E31">INDEX(Y$9:Y$294,MATCH($A31&amp;$B31,$T$9:$T$294&amp;$U$9:$U$294,0))</f>
        <v>#REF!</v>
      </c>
      <c r="F31" s="50">
        <f t="array" ref="F31">INDEX($Z$9:$Z$294,MATCH($A31&amp;$B31,$T$9:$T$294&amp;$U$9:$U$294,0))</f>
        <v>0</v>
      </c>
      <c r="G31" s="50">
        <f t="array" ref="G31">INDEX($AA$9:$AA$294,MATCH($A31&amp;$B31,$T$9:$T$294&amp;$U$9:$U$294,0))</f>
        <v>0</v>
      </c>
      <c r="H31" s="50" t="e">
        <f t="array" ref="H31">INDEX($AH$9:$AH$294,MATCH($A31&amp;$B31,$T$9:$T$294&amp;$U$9:$U$294,0))</f>
        <v>#REF!</v>
      </c>
      <c r="I31" s="50">
        <f t="array" ref="I31">INDEX($AI$9:$AI$294,MATCH($A31&amp;$B31,$T$9:$T$294&amp;$U$9:$U$294,0))</f>
        <v>0</v>
      </c>
      <c r="J31" s="50"/>
      <c r="K31" s="50">
        <f t="array" ref="K31">INDEX($AB$9:$AB$294,MATCH($A31&amp;$B31,$T$9:$T$294&amp;$U$9:$U$294,0))</f>
        <v>0</v>
      </c>
      <c r="L31" s="50">
        <f t="array" ref="L31">INDEX($AD$9:$AD$294,MATCH($A31&amp;$B31,$T$9:$T$294&amp;$U$9:$U$294,0))</f>
        <v>0</v>
      </c>
      <c r="M31" s="50"/>
      <c r="N31" s="50">
        <f t="array" ref="N31">INDEX($AE$9:$AE$294,MATCH($A31&amp;$B31,$T$9:$T$294&amp;$U$9:$U$294,0))</f>
        <v>0</v>
      </c>
      <c r="O31" s="50">
        <f t="array" ref="O31">INDEX($AG$9:$AG$294,MATCH($A31&amp;$B31,$T$9:$T$294&amp;$U$9:$U$294,0))</f>
        <v>0</v>
      </c>
      <c r="P31" s="50"/>
      <c r="Q31" s="50">
        <f t="array" ref="Q31">INDEX($AJ$9:$AJ$294,MATCH($A31&amp;$B31,$T$9:$T$294&amp;$U$9:$U$294,0))</f>
        <v>0</v>
      </c>
      <c r="R31" s="50">
        <f t="array" ref="R31">INDEX($AL$9:$AL$294,MATCH($A31&amp;$B31,$T$9:$T$294&amp;$U$9:$U$294,0))</f>
        <v>0</v>
      </c>
      <c r="T31" s="269" t="s">
        <v>16</v>
      </c>
      <c r="U31" t="s">
        <v>241</v>
      </c>
      <c r="V31" t="s">
        <v>242</v>
      </c>
      <c r="W31" s="325">
        <v>102</v>
      </c>
      <c r="X31" s="320" t="s">
        <v>4</v>
      </c>
      <c r="Y31" s="344" t="e" cm="1">
        <f t="array" ref="Y31">_xlfn.XLOOKUP('SubClass (Annex_Working)'!U31,#REF!,#REF!,"",0,1)</f>
        <v>#REF!</v>
      </c>
      <c r="Z31" s="329"/>
      <c r="AA31" s="329"/>
      <c r="AB31" s="322"/>
      <c r="AC31" s="323"/>
      <c r="AD31" s="324"/>
      <c r="AE31" s="322"/>
      <c r="AF31" s="323"/>
      <c r="AG31" s="324"/>
      <c r="AH31" s="348" t="e" cm="1">
        <f t="array" ref="AH31">_xlfn.XLOOKUP('SubClass (Annex_Working)'!U31,#REF!,#REF!,"",0,1)</f>
        <v>#REF!</v>
      </c>
      <c r="AI31" s="321"/>
      <c r="AJ31" s="321"/>
      <c r="AK31" s="321"/>
      <c r="AL31" s="321"/>
    </row>
    <row r="32" spans="1:38" s="48" customFormat="1">
      <c r="A32" s="32" t="s">
        <v>16</v>
      </c>
      <c r="B32" s="47" t="s">
        <v>191</v>
      </c>
      <c r="C32" s="48" t="s">
        <v>192</v>
      </c>
      <c r="D32" s="49">
        <v>57</v>
      </c>
      <c r="E32" s="50" t="e">
        <f t="array" ref="E32">INDEX(Y$9:Y$294,MATCH($A32&amp;$B32,$T$9:$T$294&amp;$U$9:$U$294,0))</f>
        <v>#REF!</v>
      </c>
      <c r="F32" s="50">
        <f t="array" ref="F32">INDEX($Z$9:$Z$294,MATCH($A32&amp;$B32,$T$9:$T$294&amp;$U$9:$U$294,0))</f>
        <v>0</v>
      </c>
      <c r="G32" s="50">
        <f t="array" ref="G32">INDEX($AA$9:$AA$294,MATCH($A32&amp;$B32,$T$9:$T$294&amp;$U$9:$U$294,0))</f>
        <v>0</v>
      </c>
      <c r="H32" s="50" t="e">
        <f t="array" ref="H32">INDEX($AH$9:$AH$294,MATCH($A32&amp;$B32,$T$9:$T$294&amp;$U$9:$U$294,0))</f>
        <v>#REF!</v>
      </c>
      <c r="I32" s="50">
        <f t="array" ref="I32">INDEX($AI$9:$AI$294,MATCH($A32&amp;$B32,$T$9:$T$294&amp;$U$9:$U$294,0))</f>
        <v>0</v>
      </c>
      <c r="J32" s="50"/>
      <c r="K32" s="50">
        <f t="array" ref="K32">INDEX($AB$9:$AB$294,MATCH($A32&amp;$B32,$T$9:$T$294&amp;$U$9:$U$294,0))</f>
        <v>0</v>
      </c>
      <c r="L32" s="50">
        <f t="array" ref="L32">INDEX($AD$9:$AD$294,MATCH($A32&amp;$B32,$T$9:$T$294&amp;$U$9:$U$294,0))</f>
        <v>0</v>
      </c>
      <c r="M32" s="50"/>
      <c r="N32" s="50">
        <f t="array" ref="N32">INDEX($AE$9:$AE$294,MATCH($A32&amp;$B32,$T$9:$T$294&amp;$U$9:$U$294,0))</f>
        <v>0</v>
      </c>
      <c r="O32" s="50">
        <f t="array" ref="O32">INDEX($AG$9:$AG$294,MATCH($A32&amp;$B32,$T$9:$T$294&amp;$U$9:$U$294,0))</f>
        <v>0</v>
      </c>
      <c r="P32" s="50"/>
      <c r="Q32" s="50">
        <f t="array" ref="Q32">INDEX($AJ$9:$AJ$294,MATCH($A32&amp;$B32,$T$9:$T$294&amp;$U$9:$U$294,0))</f>
        <v>0</v>
      </c>
      <c r="R32" s="50">
        <f t="array" ref="R32">INDEX($AL$9:$AL$294,MATCH($A32&amp;$B32,$T$9:$T$294&amp;$U$9:$U$294,0))</f>
        <v>0</v>
      </c>
      <c r="T32" s="269" t="s">
        <v>16</v>
      </c>
      <c r="U32" t="s">
        <v>281</v>
      </c>
      <c r="V32" t="s">
        <v>282</v>
      </c>
      <c r="W32" s="325">
        <v>20</v>
      </c>
      <c r="X32" s="320" t="s">
        <v>4</v>
      </c>
      <c r="Y32" s="344" t="e" cm="1">
        <f t="array" ref="Y32">_xlfn.XLOOKUP('SubClass (Annex_Working)'!U32,#REF!,#REF!,"",0,1)</f>
        <v>#REF!</v>
      </c>
      <c r="Z32" s="329"/>
      <c r="AA32" s="329"/>
      <c r="AB32" s="322"/>
      <c r="AC32" s="323"/>
      <c r="AD32" s="324"/>
      <c r="AE32" s="322"/>
      <c r="AF32" s="323"/>
      <c r="AG32" s="324"/>
      <c r="AH32" s="348" t="e" cm="1">
        <f t="array" ref="AH32">_xlfn.XLOOKUP('SubClass (Annex_Working)'!U32,#REF!,#REF!,"",0,1)</f>
        <v>#REF!</v>
      </c>
      <c r="AI32" s="321"/>
      <c r="AJ32" s="321"/>
      <c r="AK32" s="321"/>
      <c r="AL32" s="321"/>
    </row>
    <row r="33" spans="1:38" s="48" customFormat="1">
      <c r="A33" s="32" t="s">
        <v>16</v>
      </c>
      <c r="B33" s="47" t="s">
        <v>206</v>
      </c>
      <c r="C33" s="48" t="s">
        <v>207</v>
      </c>
      <c r="D33" s="49">
        <v>12</v>
      </c>
      <c r="E33" s="50" t="e">
        <f t="array" ref="E33">INDEX(Y$9:Y$294,MATCH($A33&amp;$B33,$T$9:$T$294&amp;$U$9:$U$294,0))</f>
        <v>#REF!</v>
      </c>
      <c r="F33" s="50">
        <f t="array" ref="F33">INDEX($Z$9:$Z$294,MATCH($A33&amp;$B33,$T$9:$T$294&amp;$U$9:$U$294,0))</f>
        <v>0</v>
      </c>
      <c r="G33" s="50">
        <f t="array" ref="G33">INDEX($AA$9:$AA$294,MATCH($A33&amp;$B33,$T$9:$T$294&amp;$U$9:$U$294,0))</f>
        <v>0</v>
      </c>
      <c r="H33" s="50" t="e">
        <f t="array" ref="H33">INDEX($AH$9:$AH$294,MATCH($A33&amp;$B33,$T$9:$T$294&amp;$U$9:$U$294,0))</f>
        <v>#REF!</v>
      </c>
      <c r="I33" s="50">
        <f t="array" ref="I33">INDEX($AI$9:$AI$294,MATCH($A33&amp;$B33,$T$9:$T$294&amp;$U$9:$U$294,0))</f>
        <v>0</v>
      </c>
      <c r="J33" s="50"/>
      <c r="K33" s="50">
        <f t="array" ref="K33">INDEX($AB$9:$AB$294,MATCH($A33&amp;$B33,$T$9:$T$294&amp;$U$9:$U$294,0))</f>
        <v>0</v>
      </c>
      <c r="L33" s="50">
        <f t="array" ref="L33">INDEX($AD$9:$AD$294,MATCH($A33&amp;$B33,$T$9:$T$294&amp;$U$9:$U$294,0))</f>
        <v>0</v>
      </c>
      <c r="M33" s="50"/>
      <c r="N33" s="50">
        <f t="array" ref="N33">INDEX($AE$9:$AE$294,MATCH($A33&amp;$B33,$T$9:$T$294&amp;$U$9:$U$294,0))</f>
        <v>0</v>
      </c>
      <c r="O33" s="50">
        <f t="array" ref="O33">INDEX($AG$9:$AG$294,MATCH($A33&amp;$B33,$T$9:$T$294&amp;$U$9:$U$294,0))</f>
        <v>0</v>
      </c>
      <c r="P33" s="50"/>
      <c r="Q33" s="50">
        <f t="array" ref="Q33">INDEX($AJ$9:$AJ$294,MATCH($A33&amp;$B33,$T$9:$T$294&amp;$U$9:$U$294,0))</f>
        <v>0</v>
      </c>
      <c r="R33" s="50">
        <f t="array" ref="R33">INDEX($AL$9:$AL$294,MATCH($A33&amp;$B33,$T$9:$T$294&amp;$U$9:$U$294,0))</f>
        <v>0</v>
      </c>
      <c r="T33" s="269" t="s">
        <v>16</v>
      </c>
      <c r="U33" t="s">
        <v>293</v>
      </c>
      <c r="V33" t="s">
        <v>294</v>
      </c>
      <c r="W33" s="325">
        <v>58</v>
      </c>
      <c r="X33" s="320" t="s">
        <v>4</v>
      </c>
      <c r="Y33" s="344" t="e" cm="1">
        <f t="array" ref="Y33">_xlfn.XLOOKUP('SubClass (Annex_Working)'!U33,#REF!,#REF!,"",0,1)</f>
        <v>#REF!</v>
      </c>
      <c r="Z33" s="329"/>
      <c r="AA33" s="329"/>
      <c r="AB33" s="322"/>
      <c r="AC33" s="323"/>
      <c r="AD33" s="324"/>
      <c r="AE33" s="322"/>
      <c r="AF33" s="323"/>
      <c r="AG33" s="324"/>
      <c r="AH33" s="348" t="e" cm="1">
        <f t="array" ref="AH33">_xlfn.XLOOKUP('SubClass (Annex_Working)'!U33,#REF!,#REF!,"",0,1)</f>
        <v>#REF!</v>
      </c>
      <c r="AI33" s="321"/>
      <c r="AJ33" s="321"/>
      <c r="AK33" s="321"/>
      <c r="AL33" s="321"/>
    </row>
    <row r="34" spans="1:38" s="48" customFormat="1">
      <c r="A34" s="32" t="s">
        <v>16</v>
      </c>
      <c r="B34" s="47" t="s">
        <v>213</v>
      </c>
      <c r="C34" s="48" t="s">
        <v>214</v>
      </c>
      <c r="D34" s="49">
        <v>44</v>
      </c>
      <c r="E34" s="50" t="e">
        <f t="array" ref="E34">INDEX(Y$9:Y$294,MATCH($A34&amp;$B34,$T$9:$T$294&amp;$U$9:$U$294,0))</f>
        <v>#REF!</v>
      </c>
      <c r="F34" s="50">
        <f t="array" ref="F34">INDEX($Z$9:$Z$294,MATCH($A34&amp;$B34,$T$9:$T$294&amp;$U$9:$U$294,0))</f>
        <v>0</v>
      </c>
      <c r="G34" s="50">
        <f t="array" ref="G34">INDEX($AA$9:$AA$294,MATCH($A34&amp;$B34,$T$9:$T$294&amp;$U$9:$U$294,0))</f>
        <v>0</v>
      </c>
      <c r="H34" s="50" t="e">
        <f t="array" ref="H34">INDEX($AH$9:$AH$294,MATCH($A34&amp;$B34,$T$9:$T$294&amp;$U$9:$U$294,0))</f>
        <v>#REF!</v>
      </c>
      <c r="I34" s="50">
        <f t="array" ref="I34">INDEX($AI$9:$AI$294,MATCH($A34&amp;$B34,$T$9:$T$294&amp;$U$9:$U$294,0))</f>
        <v>0</v>
      </c>
      <c r="J34" s="50"/>
      <c r="K34" s="50">
        <f t="array" ref="K34">INDEX($AB$9:$AB$294,MATCH($A34&amp;$B34,$T$9:$T$294&amp;$U$9:$U$294,0))</f>
        <v>0</v>
      </c>
      <c r="L34" s="50">
        <f t="array" ref="L34">INDEX($AD$9:$AD$294,MATCH($A34&amp;$B34,$T$9:$T$294&amp;$U$9:$U$294,0))</f>
        <v>0</v>
      </c>
      <c r="M34" s="50"/>
      <c r="N34" s="50">
        <f t="array" ref="N34">INDEX($AE$9:$AE$294,MATCH($A34&amp;$B34,$T$9:$T$294&amp;$U$9:$U$294,0))</f>
        <v>0</v>
      </c>
      <c r="O34" s="50">
        <f t="array" ref="O34">INDEX($AG$9:$AG$294,MATCH($A34&amp;$B34,$T$9:$T$294&amp;$U$9:$U$294,0))</f>
        <v>0</v>
      </c>
      <c r="P34" s="50"/>
      <c r="Q34" s="50">
        <f t="array" ref="Q34">INDEX($AJ$9:$AJ$294,MATCH($A34&amp;$B34,$T$9:$T$294&amp;$U$9:$U$294,0))</f>
        <v>0</v>
      </c>
      <c r="R34" s="50">
        <f t="array" ref="R34">INDEX($AL$9:$AL$294,MATCH($A34&amp;$B34,$T$9:$T$294&amp;$U$9:$U$294,0))</f>
        <v>0</v>
      </c>
      <c r="T34" s="269" t="s">
        <v>13</v>
      </c>
      <c r="U34" t="s">
        <v>301</v>
      </c>
      <c r="V34" t="s">
        <v>302</v>
      </c>
      <c r="W34" s="325">
        <v>55</v>
      </c>
      <c r="X34" s="320" t="s">
        <v>4</v>
      </c>
      <c r="Y34" s="344" t="e" cm="1">
        <f t="array" ref="Y34">_xlfn.XLOOKUP('SubClass (Annex_Working)'!U34,#REF!,#REF!,"",0,1)</f>
        <v>#REF!</v>
      </c>
      <c r="Z34" s="329"/>
      <c r="AA34" s="329"/>
      <c r="AB34" s="322"/>
      <c r="AC34" s="323"/>
      <c r="AD34" s="324"/>
      <c r="AE34" s="322"/>
      <c r="AF34" s="323"/>
      <c r="AG34" s="324"/>
      <c r="AH34" s="348" t="e" cm="1">
        <f t="array" ref="AH34">_xlfn.XLOOKUP('SubClass (Annex_Working)'!U34,#REF!,#REF!,"",0,1)</f>
        <v>#REF!</v>
      </c>
      <c r="AI34" s="321"/>
      <c r="AJ34" s="321"/>
      <c r="AK34" s="321"/>
      <c r="AL34" s="321"/>
    </row>
    <row r="35" spans="1:38" s="48" customFormat="1">
      <c r="A35" s="32"/>
      <c r="B35" s="47"/>
      <c r="D35" s="49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T35" s="269" t="s">
        <v>16</v>
      </c>
      <c r="U35" t="s">
        <v>303</v>
      </c>
      <c r="V35" t="s">
        <v>304</v>
      </c>
      <c r="W35" s="325">
        <v>12</v>
      </c>
      <c r="X35" s="320" t="s">
        <v>4</v>
      </c>
      <c r="Y35" s="344" t="e" cm="1">
        <f t="array" ref="Y35">_xlfn.XLOOKUP('SubClass (Annex_Working)'!U35,#REF!,#REF!,"",0,1)</f>
        <v>#REF!</v>
      </c>
      <c r="Z35" s="329"/>
      <c r="AA35" s="329"/>
      <c r="AB35" s="322"/>
      <c r="AC35" s="323"/>
      <c r="AD35" s="324"/>
      <c r="AE35" s="322"/>
      <c r="AF35" s="323"/>
      <c r="AG35" s="324"/>
      <c r="AH35" s="348" t="e" cm="1">
        <f t="array" ref="AH35">_xlfn.XLOOKUP('SubClass (Annex_Working)'!U35,#REF!,#REF!,"",0,1)</f>
        <v>#REF!</v>
      </c>
      <c r="AI35" s="321"/>
      <c r="AJ35" s="321"/>
      <c r="AK35" s="321"/>
      <c r="AL35" s="321"/>
    </row>
    <row r="36" spans="1:38" s="48" customFormat="1">
      <c r="A36" s="32" t="s">
        <v>13</v>
      </c>
      <c r="B36" s="47" t="s">
        <v>239</v>
      </c>
      <c r="C36" s="48" t="s">
        <v>240</v>
      </c>
      <c r="D36" s="49">
        <v>180</v>
      </c>
      <c r="E36" s="50" t="e">
        <f t="array" ref="E36">INDEX(Y$9:Y$294,MATCH($A36&amp;$B36,$T$9:$T$294&amp;$U$9:$U$294,0))</f>
        <v>#REF!</v>
      </c>
      <c r="F36" s="50">
        <f t="array" ref="F36">INDEX($Z$9:$Z$294,MATCH($A36&amp;$B36,$T$9:$T$294&amp;$U$9:$U$294,0))</f>
        <v>0</v>
      </c>
      <c r="G36" s="50">
        <f t="array" ref="G36">INDEX($AA$9:$AA$294,MATCH($A36&amp;$B36,$T$9:$T$294&amp;$U$9:$U$294,0))</f>
        <v>0</v>
      </c>
      <c r="H36" s="50" t="e">
        <f t="array" ref="H36">INDEX($AH$9:$AH$294,MATCH($A36&amp;$B36,$T$9:$T$294&amp;$U$9:$U$294,0))</f>
        <v>#REF!</v>
      </c>
      <c r="I36" s="50">
        <f t="array" ref="I36">INDEX($AI$9:$AI$294,MATCH($A36&amp;$B36,$T$9:$T$294&amp;$U$9:$U$294,0))</f>
        <v>0</v>
      </c>
      <c r="J36" s="50"/>
      <c r="K36" s="50">
        <f t="array" ref="K36">INDEX($AB$9:$AB$294,MATCH($A36&amp;$B36,$T$9:$T$294&amp;$U$9:$U$294,0))</f>
        <v>0</v>
      </c>
      <c r="L36" s="50">
        <f t="array" ref="L36">INDEX($AD$9:$AD$294,MATCH($A36&amp;$B36,$T$9:$T$294&amp;$U$9:$U$294,0))</f>
        <v>0</v>
      </c>
      <c r="M36" s="50"/>
      <c r="N36" s="50">
        <f t="array" ref="N36">INDEX($AE$9:$AE$294,MATCH($A36&amp;$B36,$T$9:$T$294&amp;$U$9:$U$294,0))</f>
        <v>0</v>
      </c>
      <c r="O36" s="50">
        <f t="array" ref="O36">INDEX($AG$9:$AG$294,MATCH($A36&amp;$B36,$T$9:$T$294&amp;$U$9:$U$294,0))</f>
        <v>0</v>
      </c>
      <c r="P36" s="50"/>
      <c r="Q36" s="50">
        <f t="array" ref="Q36">INDEX($AJ$9:$AJ$294,MATCH($A36&amp;$B36,$T$9:$T$294&amp;$U$9:$U$294,0))</f>
        <v>0</v>
      </c>
      <c r="R36" s="50">
        <f t="array" ref="R36">INDEX($AL$9:$AL$294,MATCH($A36&amp;$B36,$T$9:$T$294&amp;$U$9:$U$294,0))</f>
        <v>0</v>
      </c>
      <c r="T36" s="269" t="s">
        <v>16</v>
      </c>
      <c r="U36" t="s">
        <v>312</v>
      </c>
      <c r="V36" t="s">
        <v>313</v>
      </c>
      <c r="W36" s="325">
        <v>6</v>
      </c>
      <c r="X36" s="320" t="s">
        <v>4</v>
      </c>
      <c r="Y36" s="344" t="e" cm="1">
        <f t="array" ref="Y36">_xlfn.XLOOKUP('SubClass (Annex_Working)'!U36,#REF!,#REF!,"",0,1)</f>
        <v>#REF!</v>
      </c>
      <c r="Z36" s="329"/>
      <c r="AA36" s="329"/>
      <c r="AB36" s="322"/>
      <c r="AC36" s="323"/>
      <c r="AD36" s="324"/>
      <c r="AE36" s="322"/>
      <c r="AF36" s="323"/>
      <c r="AG36" s="324"/>
      <c r="AH36" s="348" t="e" cm="1">
        <f t="array" ref="AH36">_xlfn.XLOOKUP('SubClass (Annex_Working)'!U36,#REF!,#REF!,"",0,1)</f>
        <v>#REF!</v>
      </c>
      <c r="AI36" s="321"/>
      <c r="AJ36" s="321"/>
      <c r="AK36" s="321"/>
      <c r="AL36" s="321"/>
    </row>
    <row r="37" spans="1:38" s="48" customFormat="1">
      <c r="A37" s="32" t="s">
        <v>16</v>
      </c>
      <c r="B37" s="47" t="s">
        <v>241</v>
      </c>
      <c r="C37" s="48" t="s">
        <v>242</v>
      </c>
      <c r="D37" s="49">
        <v>102</v>
      </c>
      <c r="E37" s="50" t="e">
        <f t="array" ref="E37">INDEX(Y$9:Y$294,MATCH($A37&amp;$B37,$T$9:$T$294&amp;$U$9:$U$294,0))</f>
        <v>#REF!</v>
      </c>
      <c r="F37" s="50">
        <f t="array" ref="F37">INDEX($Z$9:$Z$294,MATCH($A37&amp;$B37,$T$9:$T$294&amp;$U$9:$U$294,0))</f>
        <v>0</v>
      </c>
      <c r="G37" s="50">
        <f t="array" ref="G37">INDEX($AA$9:$AA$294,MATCH($A37&amp;$B37,$T$9:$T$294&amp;$U$9:$U$294,0))</f>
        <v>0</v>
      </c>
      <c r="H37" s="50" t="e">
        <f t="array" ref="H37">INDEX($AH$9:$AH$294,MATCH($A37&amp;$B37,$T$9:$T$294&amp;$U$9:$U$294,0))</f>
        <v>#REF!</v>
      </c>
      <c r="I37" s="50">
        <f t="array" ref="I37">INDEX($AI$9:$AI$294,MATCH($A37&amp;$B37,$T$9:$T$294&amp;$U$9:$U$294,0))</f>
        <v>0</v>
      </c>
      <c r="J37" s="50"/>
      <c r="K37" s="50">
        <f t="array" ref="K37">INDEX($AB$9:$AB$294,MATCH($A37&amp;$B37,$T$9:$T$294&amp;$U$9:$U$294,0))</f>
        <v>0</v>
      </c>
      <c r="L37" s="50">
        <f t="array" ref="L37">INDEX($AD$9:$AD$294,MATCH($A37&amp;$B37,$T$9:$T$294&amp;$U$9:$U$294,0))</f>
        <v>0</v>
      </c>
      <c r="M37" s="50"/>
      <c r="N37" s="50">
        <f t="array" ref="N37">INDEX($AE$9:$AE$294,MATCH($A37&amp;$B37,$T$9:$T$294&amp;$U$9:$U$294,0))</f>
        <v>0</v>
      </c>
      <c r="O37" s="50">
        <f t="array" ref="O37">INDEX($AG$9:$AG$294,MATCH($A37&amp;$B37,$T$9:$T$294&amp;$U$9:$U$294,0))</f>
        <v>0</v>
      </c>
      <c r="P37" s="50"/>
      <c r="Q37" s="50">
        <f t="array" ref="Q37">INDEX($AJ$9:$AJ$294,MATCH($A37&amp;$B37,$T$9:$T$294&amp;$U$9:$U$294,0))</f>
        <v>0</v>
      </c>
      <c r="R37" s="50">
        <f t="array" ref="R37">INDEX($AL$9:$AL$294,MATCH($A37&amp;$B37,$T$9:$T$294&amp;$U$9:$U$294,0))</f>
        <v>0</v>
      </c>
      <c r="T37" s="269" t="s">
        <v>16</v>
      </c>
      <c r="U37" t="s">
        <v>321</v>
      </c>
      <c r="V37" t="s">
        <v>322</v>
      </c>
      <c r="W37" s="325">
        <v>37</v>
      </c>
      <c r="X37" s="320" t="s">
        <v>4</v>
      </c>
      <c r="Y37" s="344" t="e" cm="1">
        <f t="array" ref="Y37">_xlfn.XLOOKUP('SubClass (Annex_Working)'!U37,#REF!,#REF!,"",0,1)</f>
        <v>#REF!</v>
      </c>
      <c r="Z37" s="329"/>
      <c r="AA37" s="329"/>
      <c r="AB37" s="322"/>
      <c r="AC37" s="323"/>
      <c r="AD37" s="324"/>
      <c r="AE37" s="322"/>
      <c r="AF37" s="323"/>
      <c r="AG37" s="324"/>
      <c r="AH37" s="348" t="e" cm="1">
        <f t="array" ref="AH37">_xlfn.XLOOKUP('SubClass (Annex_Working)'!U37,#REF!,#REF!,"",0,1)</f>
        <v>#REF!</v>
      </c>
      <c r="AI37" s="321"/>
      <c r="AJ37" s="321"/>
      <c r="AK37" s="321"/>
      <c r="AL37" s="321"/>
    </row>
    <row r="38" spans="1:38" s="48" customFormat="1">
      <c r="A38" s="32" t="s">
        <v>16</v>
      </c>
      <c r="B38" s="47" t="s">
        <v>281</v>
      </c>
      <c r="C38" s="48" t="s">
        <v>282</v>
      </c>
      <c r="D38" s="49">
        <v>20</v>
      </c>
      <c r="E38" s="50" t="e">
        <f t="array" ref="E38">INDEX(Y$9:Y$294,MATCH($A38&amp;$B38,$T$9:$T$294&amp;$U$9:$U$294,0))</f>
        <v>#REF!</v>
      </c>
      <c r="F38" s="50">
        <f t="array" ref="F38">INDEX($Z$9:$Z$294,MATCH($A38&amp;$B38,$T$9:$T$294&amp;$U$9:$U$294,0))</f>
        <v>0</v>
      </c>
      <c r="G38" s="50">
        <f t="array" ref="G38">INDEX($AA$9:$AA$294,MATCH($A38&amp;$B38,$T$9:$T$294&amp;$U$9:$U$294,0))</f>
        <v>0</v>
      </c>
      <c r="H38" s="50" t="e">
        <f t="array" ref="H38">INDEX($AH$9:$AH$294,MATCH($A38&amp;$B38,$T$9:$T$294&amp;$U$9:$U$294,0))</f>
        <v>#REF!</v>
      </c>
      <c r="I38" s="50">
        <f t="array" ref="I38">INDEX($AI$9:$AI$294,MATCH($A38&amp;$B38,$T$9:$T$294&amp;$U$9:$U$294,0))</f>
        <v>0</v>
      </c>
      <c r="J38" s="50"/>
      <c r="K38" s="50">
        <f t="array" ref="K38">INDEX($AB$9:$AB$294,MATCH($A38&amp;$B38,$T$9:$T$294&amp;$U$9:$U$294,0))</f>
        <v>0</v>
      </c>
      <c r="L38" s="50">
        <f t="array" ref="L38">INDEX($AD$9:$AD$294,MATCH($A38&amp;$B38,$T$9:$T$294&amp;$U$9:$U$294,0))</f>
        <v>0</v>
      </c>
      <c r="M38" s="50"/>
      <c r="N38" s="50">
        <f t="array" ref="N38">INDEX($AE$9:$AE$294,MATCH($A38&amp;$B38,$T$9:$T$294&amp;$U$9:$U$294,0))</f>
        <v>0</v>
      </c>
      <c r="O38" s="50">
        <f t="array" ref="O38">INDEX($AG$9:$AG$294,MATCH($A38&amp;$B38,$T$9:$T$294&amp;$U$9:$U$294,0))</f>
        <v>0</v>
      </c>
      <c r="P38" s="50"/>
      <c r="Q38" s="50">
        <f t="array" ref="Q38">INDEX($AJ$9:$AJ$294,MATCH($A38&amp;$B38,$T$9:$T$294&amp;$U$9:$U$294,0))</f>
        <v>0</v>
      </c>
      <c r="R38" s="50">
        <f t="array" ref="R38">INDEX($AL$9:$AL$294,MATCH($A38&amp;$B38,$T$9:$T$294&amp;$U$9:$U$294,0))</f>
        <v>0</v>
      </c>
      <c r="T38" s="269" t="s">
        <v>13</v>
      </c>
      <c r="U38" t="s">
        <v>341</v>
      </c>
      <c r="V38" t="s">
        <v>342</v>
      </c>
      <c r="W38" s="325">
        <v>134</v>
      </c>
      <c r="X38" s="320" t="s">
        <v>4</v>
      </c>
      <c r="Y38" s="344" t="e" cm="1">
        <f t="array" ref="Y38">_xlfn.XLOOKUP('SubClass (Annex_Working)'!U38,#REF!,#REF!,"",0,1)</f>
        <v>#REF!</v>
      </c>
      <c r="Z38" s="329"/>
      <c r="AA38" s="329"/>
      <c r="AB38" s="322"/>
      <c r="AC38" s="323"/>
      <c r="AD38" s="324"/>
      <c r="AE38" s="322"/>
      <c r="AF38" s="323"/>
      <c r="AG38" s="324"/>
      <c r="AH38" s="348" t="e" cm="1">
        <f t="array" ref="AH38">_xlfn.XLOOKUP('SubClass (Annex_Working)'!U38,#REF!,#REF!,"",0,1)</f>
        <v>#REF!</v>
      </c>
      <c r="AI38" s="321"/>
      <c r="AJ38" s="321"/>
      <c r="AK38" s="321"/>
      <c r="AL38" s="321"/>
    </row>
    <row r="39" spans="1:38" s="48" customFormat="1">
      <c r="A39" s="32" t="s">
        <v>16</v>
      </c>
      <c r="B39" s="47" t="s">
        <v>293</v>
      </c>
      <c r="C39" s="48" t="s">
        <v>294</v>
      </c>
      <c r="D39" s="49">
        <v>58</v>
      </c>
      <c r="E39" s="50" t="e">
        <f t="array" ref="E39">INDEX(Y$9:Y$294,MATCH($A39&amp;$B39,$T$9:$T$294&amp;$U$9:$U$294,0))</f>
        <v>#REF!</v>
      </c>
      <c r="F39" s="50">
        <f t="array" ref="F39">INDEX($Z$9:$Z$294,MATCH($A39&amp;$B39,$T$9:$T$294&amp;$U$9:$U$294,0))</f>
        <v>0</v>
      </c>
      <c r="G39" s="50">
        <f t="array" ref="G39">INDEX($AA$9:$AA$294,MATCH($A39&amp;$B39,$T$9:$T$294&amp;$U$9:$U$294,0))</f>
        <v>0</v>
      </c>
      <c r="H39" s="50" t="e">
        <f t="array" ref="H39">INDEX($AH$9:$AH$294,MATCH($A39&amp;$B39,$T$9:$T$294&amp;$U$9:$U$294,0))</f>
        <v>#REF!</v>
      </c>
      <c r="I39" s="50">
        <f t="array" ref="I39">INDEX($AI$9:$AI$294,MATCH($A39&amp;$B39,$T$9:$T$294&amp;$U$9:$U$294,0))</f>
        <v>0</v>
      </c>
      <c r="J39" s="50"/>
      <c r="K39" s="50">
        <f t="array" ref="K39">INDEX($AB$9:$AB$294,MATCH($A39&amp;$B39,$T$9:$T$294&amp;$U$9:$U$294,0))</f>
        <v>0</v>
      </c>
      <c r="L39" s="50">
        <f t="array" ref="L39">INDEX($AD$9:$AD$294,MATCH($A39&amp;$B39,$T$9:$T$294&amp;$U$9:$U$294,0))</f>
        <v>0</v>
      </c>
      <c r="M39" s="50"/>
      <c r="N39" s="50">
        <f t="array" ref="N39">INDEX($AE$9:$AE$294,MATCH($A39&amp;$B39,$T$9:$T$294&amp;$U$9:$U$294,0))</f>
        <v>0</v>
      </c>
      <c r="O39" s="50">
        <f t="array" ref="O39">INDEX($AG$9:$AG$294,MATCH($A39&amp;$B39,$T$9:$T$294&amp;$U$9:$U$294,0))</f>
        <v>0</v>
      </c>
      <c r="P39" s="50"/>
      <c r="Q39" s="50">
        <f t="array" ref="Q39">INDEX($AJ$9:$AJ$294,MATCH($A39&amp;$B39,$T$9:$T$294&amp;$U$9:$U$294,0))</f>
        <v>0</v>
      </c>
      <c r="R39" s="50">
        <f t="array" ref="R39">INDEX($AL$9:$AL$294,MATCH($A39&amp;$B39,$T$9:$T$294&amp;$U$9:$U$294,0))</f>
        <v>0</v>
      </c>
      <c r="T39" s="269" t="s">
        <v>16</v>
      </c>
      <c r="U39" t="s">
        <v>343</v>
      </c>
      <c r="V39" t="s">
        <v>344</v>
      </c>
      <c r="W39" s="325">
        <v>58</v>
      </c>
      <c r="X39" s="320" t="s">
        <v>4</v>
      </c>
      <c r="Y39" s="344" t="e" cm="1">
        <f t="array" ref="Y39">_xlfn.XLOOKUP('SubClass (Annex_Working)'!U39,#REF!,#REF!,"",0,1)</f>
        <v>#REF!</v>
      </c>
      <c r="Z39" s="329"/>
      <c r="AA39" s="329"/>
      <c r="AB39" s="322"/>
      <c r="AC39" s="323"/>
      <c r="AD39" s="324"/>
      <c r="AE39" s="322"/>
      <c r="AF39" s="323"/>
      <c r="AG39" s="324"/>
      <c r="AH39" s="348" t="e" cm="1">
        <f t="array" ref="AH39">_xlfn.XLOOKUP('SubClass (Annex_Working)'!U39,#REF!,#REF!,"",0,1)</f>
        <v>#REF!</v>
      </c>
      <c r="AI39" s="321"/>
      <c r="AJ39" s="321"/>
      <c r="AK39" s="321"/>
      <c r="AL39" s="321"/>
    </row>
    <row r="40" spans="1:38" s="48" customFormat="1">
      <c r="A40" s="32"/>
      <c r="B40" s="47"/>
      <c r="D40" s="49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T40" s="269" t="s">
        <v>16</v>
      </c>
      <c r="U40" t="s">
        <v>357</v>
      </c>
      <c r="V40" t="s">
        <v>358</v>
      </c>
      <c r="W40" s="325">
        <v>37</v>
      </c>
      <c r="X40" s="320" t="s">
        <v>4</v>
      </c>
      <c r="Y40" s="344" t="e" cm="1">
        <f t="array" ref="Y40">_xlfn.XLOOKUP('SubClass (Annex_Working)'!U40,#REF!,#REF!,"",0,1)</f>
        <v>#REF!</v>
      </c>
      <c r="Z40" s="329"/>
      <c r="AA40" s="329"/>
      <c r="AB40" s="322"/>
      <c r="AC40" s="323"/>
      <c r="AD40" s="324"/>
      <c r="AE40" s="322"/>
      <c r="AF40" s="323"/>
      <c r="AG40" s="324"/>
      <c r="AH40" s="348" t="e" cm="1">
        <f t="array" ref="AH40">_xlfn.XLOOKUP('SubClass (Annex_Working)'!U40,#REF!,#REF!,"",0,1)</f>
        <v>#REF!</v>
      </c>
      <c r="AI40" s="321"/>
      <c r="AJ40" s="321"/>
      <c r="AK40" s="321"/>
      <c r="AL40" s="321"/>
    </row>
    <row r="41" spans="1:38" s="48" customFormat="1">
      <c r="A41" s="32" t="s">
        <v>13</v>
      </c>
      <c r="B41" s="47" t="s">
        <v>301</v>
      </c>
      <c r="C41" s="48" t="s">
        <v>302</v>
      </c>
      <c r="D41" s="49">
        <v>55</v>
      </c>
      <c r="E41" s="50" t="e">
        <f t="array" ref="E41">INDEX(Y$9:Y$294,MATCH($A41&amp;$B41,$T$9:$T$294&amp;$U$9:$U$294,0))</f>
        <v>#REF!</v>
      </c>
      <c r="F41" s="50">
        <f t="array" ref="F41">INDEX($Z$9:$Z$294,MATCH($A41&amp;$B41,$T$9:$T$294&amp;$U$9:$U$294,0))</f>
        <v>0</v>
      </c>
      <c r="G41" s="50">
        <f t="array" ref="G41">INDEX($AA$9:$AA$294,MATCH($A41&amp;$B41,$T$9:$T$294&amp;$U$9:$U$294,0))</f>
        <v>0</v>
      </c>
      <c r="H41" s="50" t="e">
        <f t="array" ref="H41">INDEX($AH$9:$AH$294,MATCH($A41&amp;$B41,$T$9:$T$294&amp;$U$9:$U$294,0))</f>
        <v>#REF!</v>
      </c>
      <c r="I41" s="50">
        <f t="array" ref="I41">INDEX($AI$9:$AI$294,MATCH($A41&amp;$B41,$T$9:$T$294&amp;$U$9:$U$294,0))</f>
        <v>0</v>
      </c>
      <c r="J41" s="50"/>
      <c r="K41" s="50">
        <f t="array" ref="K41">INDEX($AB$9:$AB$294,MATCH($A41&amp;$B41,$T$9:$T$294&amp;$U$9:$U$294,0))</f>
        <v>0</v>
      </c>
      <c r="L41" s="50">
        <f t="array" ref="L41">INDEX($AD$9:$AD$294,MATCH($A41&amp;$B41,$T$9:$T$294&amp;$U$9:$U$294,0))</f>
        <v>0</v>
      </c>
      <c r="M41" s="50"/>
      <c r="N41" s="50">
        <f t="array" ref="N41">INDEX($AE$9:$AE$294,MATCH($A41&amp;$B41,$T$9:$T$294&amp;$U$9:$U$294,0))</f>
        <v>0</v>
      </c>
      <c r="O41" s="50">
        <f t="array" ref="O41">INDEX($AG$9:$AG$294,MATCH($A41&amp;$B41,$T$9:$T$294&amp;$U$9:$U$294,0))</f>
        <v>0</v>
      </c>
      <c r="P41" s="50"/>
      <c r="Q41" s="50">
        <f t="array" ref="Q41">INDEX($AJ$9:$AJ$294,MATCH($A41&amp;$B41,$T$9:$T$294&amp;$U$9:$U$294,0))</f>
        <v>0</v>
      </c>
      <c r="R41" s="50">
        <f t="array" ref="R41">INDEX($AL$9:$AL$294,MATCH($A41&amp;$B41,$T$9:$T$294&amp;$U$9:$U$294,0))</f>
        <v>0</v>
      </c>
      <c r="T41" s="269" t="s">
        <v>16</v>
      </c>
      <c r="U41" t="s">
        <v>365</v>
      </c>
      <c r="V41" t="s">
        <v>366</v>
      </c>
      <c r="W41" s="325">
        <v>23</v>
      </c>
      <c r="X41" s="320" t="s">
        <v>4</v>
      </c>
      <c r="Y41" s="344" t="e" cm="1">
        <f t="array" ref="Y41">_xlfn.XLOOKUP('SubClass (Annex_Working)'!U41,#REF!,#REF!,"",0,1)</f>
        <v>#REF!</v>
      </c>
      <c r="Z41" s="329"/>
      <c r="AA41" s="329"/>
      <c r="AB41" s="322"/>
      <c r="AC41" s="323"/>
      <c r="AD41" s="324"/>
      <c r="AE41" s="322"/>
      <c r="AF41" s="323"/>
      <c r="AG41" s="324"/>
      <c r="AH41" s="348" t="e" cm="1">
        <f t="array" ref="AH41">_xlfn.XLOOKUP('SubClass (Annex_Working)'!U41,#REF!,#REF!,"",0,1)</f>
        <v>#REF!</v>
      </c>
      <c r="AI41" s="321"/>
      <c r="AJ41" s="321"/>
      <c r="AK41" s="321"/>
      <c r="AL41" s="321"/>
    </row>
    <row r="42" spans="1:38" s="48" customFormat="1">
      <c r="A42" s="32" t="s">
        <v>16</v>
      </c>
      <c r="B42" s="47" t="s">
        <v>303</v>
      </c>
      <c r="C42" s="48" t="s">
        <v>304</v>
      </c>
      <c r="D42" s="49">
        <v>12</v>
      </c>
      <c r="E42" s="50" t="e">
        <f t="array" ref="E42">INDEX(Y$9:Y$294,MATCH($A42&amp;$B42,$T$9:$T$294&amp;$U$9:$U$294,0))</f>
        <v>#REF!</v>
      </c>
      <c r="F42" s="50">
        <f t="array" ref="F42">INDEX($Z$9:$Z$294,MATCH($A42&amp;$B42,$T$9:$T$294&amp;$U$9:$U$294,0))</f>
        <v>0</v>
      </c>
      <c r="G42" s="50">
        <f t="array" ref="G42">INDEX($AA$9:$AA$294,MATCH($A42&amp;$B42,$T$9:$T$294&amp;$U$9:$U$294,0))</f>
        <v>0</v>
      </c>
      <c r="H42" s="50" t="e">
        <f t="array" ref="H42">INDEX($AH$9:$AH$294,MATCH($A42&amp;$B42,$T$9:$T$294&amp;$U$9:$U$294,0))</f>
        <v>#REF!</v>
      </c>
      <c r="I42" s="50">
        <f t="array" ref="I42">INDEX($AI$9:$AI$294,MATCH($A42&amp;$B42,$T$9:$T$294&amp;$U$9:$U$294,0))</f>
        <v>0</v>
      </c>
      <c r="J42" s="50"/>
      <c r="K42" s="50">
        <f t="array" ref="K42">INDEX($AB$9:$AB$294,MATCH($A42&amp;$B42,$T$9:$T$294&amp;$U$9:$U$294,0))</f>
        <v>0</v>
      </c>
      <c r="L42" s="50">
        <f t="array" ref="L42">INDEX($AD$9:$AD$294,MATCH($A42&amp;$B42,$T$9:$T$294&amp;$U$9:$U$294,0))</f>
        <v>0</v>
      </c>
      <c r="M42" s="50"/>
      <c r="N42" s="50">
        <f t="array" ref="N42">INDEX($AE$9:$AE$294,MATCH($A42&amp;$B42,$T$9:$T$294&amp;$U$9:$U$294,0))</f>
        <v>0</v>
      </c>
      <c r="O42" s="50">
        <f t="array" ref="O42">INDEX($AG$9:$AG$294,MATCH($A42&amp;$B42,$T$9:$T$294&amp;$U$9:$U$294,0))</f>
        <v>0</v>
      </c>
      <c r="P42" s="50"/>
      <c r="Q42" s="50">
        <f t="array" ref="Q42">INDEX($AJ$9:$AJ$294,MATCH($A42&amp;$B42,$T$9:$T$294&amp;$U$9:$U$294,0))</f>
        <v>0</v>
      </c>
      <c r="R42" s="50">
        <f t="array" ref="R42">INDEX($AL$9:$AL$294,MATCH($A42&amp;$B42,$T$9:$T$294&amp;$U$9:$U$294,0))</f>
        <v>0</v>
      </c>
      <c r="T42" s="269" t="s">
        <v>16</v>
      </c>
      <c r="U42" t="s">
        <v>380</v>
      </c>
      <c r="V42" t="s">
        <v>381</v>
      </c>
      <c r="W42" s="325">
        <v>8</v>
      </c>
      <c r="X42" s="320" t="s">
        <v>4</v>
      </c>
      <c r="Y42" s="344" t="e" cm="1">
        <f t="array" ref="Y42">_xlfn.XLOOKUP('SubClass (Annex_Working)'!U42,#REF!,#REF!,"",0,1)</f>
        <v>#REF!</v>
      </c>
      <c r="Z42" s="329"/>
      <c r="AA42" s="329"/>
      <c r="AB42" s="322"/>
      <c r="AC42" s="323"/>
      <c r="AD42" s="324"/>
      <c r="AE42" s="322"/>
      <c r="AF42" s="323"/>
      <c r="AG42" s="324"/>
      <c r="AH42" s="348" t="e" cm="1">
        <f t="array" ref="AH42">_xlfn.XLOOKUP('SubClass (Annex_Working)'!U42,#REF!,#REF!,"",0,1)</f>
        <v>#REF!</v>
      </c>
      <c r="AI42" s="321"/>
      <c r="AJ42" s="321"/>
      <c r="AK42" s="321"/>
      <c r="AL42" s="321"/>
    </row>
    <row r="43" spans="1:38" s="48" customFormat="1">
      <c r="A43" s="32" t="s">
        <v>16</v>
      </c>
      <c r="B43" s="47" t="s">
        <v>312</v>
      </c>
      <c r="C43" s="48" t="s">
        <v>313</v>
      </c>
      <c r="D43" s="49">
        <v>6</v>
      </c>
      <c r="E43" s="50" t="e">
        <f t="array" ref="E43">INDEX(Y$9:Y$294,MATCH($A43&amp;$B43,$T$9:$T$294&amp;$U$9:$U$294,0))</f>
        <v>#REF!</v>
      </c>
      <c r="F43" s="50">
        <f t="array" ref="F43">INDEX($Z$9:$Z$294,MATCH($A43&amp;$B43,$T$9:$T$294&amp;$U$9:$U$294,0))</f>
        <v>0</v>
      </c>
      <c r="G43" s="50">
        <f t="array" ref="G43">INDEX($AA$9:$AA$294,MATCH($A43&amp;$B43,$T$9:$T$294&amp;$U$9:$U$294,0))</f>
        <v>0</v>
      </c>
      <c r="H43" s="50" t="e">
        <f t="array" ref="H43">INDEX($AH$9:$AH$294,MATCH($A43&amp;$B43,$T$9:$T$294&amp;$U$9:$U$294,0))</f>
        <v>#REF!</v>
      </c>
      <c r="I43" s="50">
        <f t="array" ref="I43">INDEX($AI$9:$AI$294,MATCH($A43&amp;$B43,$T$9:$T$294&amp;$U$9:$U$294,0))</f>
        <v>0</v>
      </c>
      <c r="J43" s="50"/>
      <c r="K43" s="50">
        <f t="array" ref="K43">INDEX($AB$9:$AB$294,MATCH($A43&amp;$B43,$T$9:$T$294&amp;$U$9:$U$294,0))</f>
        <v>0</v>
      </c>
      <c r="L43" s="50">
        <f t="array" ref="L43">INDEX($AD$9:$AD$294,MATCH($A43&amp;$B43,$T$9:$T$294&amp;$U$9:$U$294,0))</f>
        <v>0</v>
      </c>
      <c r="M43" s="50"/>
      <c r="N43" s="50">
        <f t="array" ref="N43">INDEX($AE$9:$AE$294,MATCH($A43&amp;$B43,$T$9:$T$294&amp;$U$9:$U$294,0))</f>
        <v>0</v>
      </c>
      <c r="O43" s="50">
        <f t="array" ref="O43">INDEX($AG$9:$AG$294,MATCH($A43&amp;$B43,$T$9:$T$294&amp;$U$9:$U$294,0))</f>
        <v>0</v>
      </c>
      <c r="P43" s="50"/>
      <c r="Q43" s="50">
        <f t="array" ref="Q43">INDEX($AJ$9:$AJ$294,MATCH($A43&amp;$B43,$T$9:$T$294&amp;$U$9:$U$294,0))</f>
        <v>0</v>
      </c>
      <c r="R43" s="50">
        <f t="array" ref="R43">INDEX($AL$9:$AL$294,MATCH($A43&amp;$B43,$T$9:$T$294&amp;$U$9:$U$294,0))</f>
        <v>0</v>
      </c>
      <c r="T43" s="269" t="s">
        <v>16</v>
      </c>
      <c r="U43" t="s">
        <v>394</v>
      </c>
      <c r="V43" t="s">
        <v>395</v>
      </c>
      <c r="W43" s="325">
        <v>8</v>
      </c>
      <c r="X43" s="320" t="s">
        <v>4</v>
      </c>
      <c r="Y43" s="344" t="e" cm="1">
        <f t="array" ref="Y43">_xlfn.XLOOKUP('SubClass (Annex_Working)'!U43,#REF!,#REF!,"",0,1)</f>
        <v>#REF!</v>
      </c>
      <c r="Z43" s="329"/>
      <c r="AA43" s="329"/>
      <c r="AB43" s="322"/>
      <c r="AC43" s="323"/>
      <c r="AD43" s="324"/>
      <c r="AE43" s="322"/>
      <c r="AF43" s="323"/>
      <c r="AG43" s="324"/>
      <c r="AH43" s="348" t="e" cm="1">
        <f t="array" ref="AH43">_xlfn.XLOOKUP('SubClass (Annex_Working)'!U43,#REF!,#REF!,"",0,1)</f>
        <v>#REF!</v>
      </c>
      <c r="AI43" s="321"/>
      <c r="AJ43" s="321"/>
      <c r="AK43" s="321"/>
      <c r="AL43" s="321"/>
    </row>
    <row r="44" spans="1:38" s="48" customFormat="1">
      <c r="A44" s="32" t="s">
        <v>16</v>
      </c>
      <c r="B44" s="47" t="s">
        <v>321</v>
      </c>
      <c r="C44" s="48" t="s">
        <v>322</v>
      </c>
      <c r="D44" s="49">
        <v>37</v>
      </c>
      <c r="E44" s="50" t="e">
        <f t="array" ref="E44">INDEX(Y$9:Y$294,MATCH($A44&amp;$B44,$T$9:$T$294&amp;$U$9:$U$294,0))</f>
        <v>#REF!</v>
      </c>
      <c r="F44" s="50">
        <f t="array" ref="F44">INDEX($Z$9:$Z$294,MATCH($A44&amp;$B44,$T$9:$T$294&amp;$U$9:$U$294,0))</f>
        <v>0</v>
      </c>
      <c r="G44" s="50">
        <f t="array" ref="G44">INDEX($AA$9:$AA$294,MATCH($A44&amp;$B44,$T$9:$T$294&amp;$U$9:$U$294,0))</f>
        <v>0</v>
      </c>
      <c r="H44" s="50" t="e">
        <f t="array" ref="H44">INDEX($AH$9:$AH$294,MATCH($A44&amp;$B44,$T$9:$T$294&amp;$U$9:$U$294,0))</f>
        <v>#REF!</v>
      </c>
      <c r="I44" s="50">
        <f t="array" ref="I44">INDEX($AI$9:$AI$294,MATCH($A44&amp;$B44,$T$9:$T$294&amp;$U$9:$U$294,0))</f>
        <v>0</v>
      </c>
      <c r="J44" s="50"/>
      <c r="K44" s="50">
        <f t="array" ref="K44">INDEX($AB$9:$AB$294,MATCH($A44&amp;$B44,$T$9:$T$294&amp;$U$9:$U$294,0))</f>
        <v>0</v>
      </c>
      <c r="L44" s="50">
        <f t="array" ref="L44">INDEX($AD$9:$AD$294,MATCH($A44&amp;$B44,$T$9:$T$294&amp;$U$9:$U$294,0))</f>
        <v>0</v>
      </c>
      <c r="M44" s="50"/>
      <c r="N44" s="50">
        <f t="array" ref="N44">INDEX($AE$9:$AE$294,MATCH($A44&amp;$B44,$T$9:$T$294&amp;$U$9:$U$294,0))</f>
        <v>0</v>
      </c>
      <c r="O44" s="50">
        <f t="array" ref="O44">INDEX($AG$9:$AG$294,MATCH($A44&amp;$B44,$T$9:$T$294&amp;$U$9:$U$294,0))</f>
        <v>0</v>
      </c>
      <c r="P44" s="50"/>
      <c r="Q44" s="50">
        <f t="array" ref="Q44">INDEX($AJ$9:$AJ$294,MATCH($A44&amp;$B44,$T$9:$T$294&amp;$U$9:$U$294,0))</f>
        <v>0</v>
      </c>
      <c r="R44" s="50">
        <f t="array" ref="R44">INDEX($AL$9:$AL$294,MATCH($A44&amp;$B44,$T$9:$T$294&amp;$U$9:$U$294,0))</f>
        <v>0</v>
      </c>
      <c r="T44" s="269" t="s">
        <v>13</v>
      </c>
      <c r="U44" t="s">
        <v>405</v>
      </c>
      <c r="V44" t="s">
        <v>406</v>
      </c>
      <c r="W44" s="325">
        <v>149</v>
      </c>
      <c r="X44" s="320" t="s">
        <v>4</v>
      </c>
      <c r="Y44" s="344" t="e" cm="1">
        <f t="array" ref="Y44">_xlfn.XLOOKUP('SubClass (Annex_Working)'!U44,#REF!,#REF!,"",0,1)</f>
        <v>#REF!</v>
      </c>
      <c r="Z44" s="329"/>
      <c r="AA44" s="329"/>
      <c r="AB44" s="322"/>
      <c r="AC44" s="323"/>
      <c r="AD44" s="324"/>
      <c r="AE44" s="322"/>
      <c r="AF44" s="323"/>
      <c r="AG44" s="324"/>
      <c r="AH44" s="348" t="e" cm="1">
        <f t="array" ref="AH44">_xlfn.XLOOKUP('SubClass (Annex_Working)'!U44,#REF!,#REF!,"",0,1)</f>
        <v>#REF!</v>
      </c>
      <c r="AI44" s="321"/>
      <c r="AJ44" s="321"/>
      <c r="AK44" s="321"/>
      <c r="AL44" s="321"/>
    </row>
    <row r="45" spans="1:38" s="48" customFormat="1">
      <c r="A45" s="32"/>
      <c r="B45" s="47"/>
      <c r="D45" s="49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T45" s="326" t="s">
        <v>16</v>
      </c>
      <c r="U45" s="327" t="s">
        <v>407</v>
      </c>
      <c r="V45" s="327" t="s">
        <v>408</v>
      </c>
      <c r="W45" s="325">
        <v>41</v>
      </c>
      <c r="X45" s="320" t="s">
        <v>4</v>
      </c>
      <c r="Y45" s="344" t="e" cm="1">
        <f t="array" ref="Y45">_xlfn.XLOOKUP('SubClass (Annex_Working)'!U45,#REF!,#REF!,"",0,1)</f>
        <v>#REF!</v>
      </c>
      <c r="Z45" s="329"/>
      <c r="AA45" s="329"/>
      <c r="AB45" s="322"/>
      <c r="AC45" s="323"/>
      <c r="AD45" s="324"/>
      <c r="AE45" s="322"/>
      <c r="AF45" s="323"/>
      <c r="AG45" s="324"/>
      <c r="AH45" s="348" t="e" cm="1">
        <f t="array" ref="AH45">_xlfn.XLOOKUP('SubClass (Annex_Working)'!U45,#REF!,#REF!,"",0,1)</f>
        <v>#REF!</v>
      </c>
      <c r="AI45" s="321"/>
      <c r="AJ45" s="321"/>
      <c r="AK45" s="321"/>
      <c r="AL45" s="321"/>
    </row>
    <row r="46" spans="1:38" s="48" customFormat="1">
      <c r="A46" s="32" t="s">
        <v>13</v>
      </c>
      <c r="B46" s="47" t="s">
        <v>341</v>
      </c>
      <c r="C46" s="48" t="s">
        <v>342</v>
      </c>
      <c r="D46" s="49">
        <v>134</v>
      </c>
      <c r="E46" s="50" t="e">
        <f t="array" ref="E46">INDEX(Y$9:Y$294,MATCH($A46&amp;$B46,$T$9:$T$294&amp;$U$9:$U$294,0))</f>
        <v>#REF!</v>
      </c>
      <c r="F46" s="50">
        <f t="array" ref="F46">INDEX($Z$9:$Z$294,MATCH($A46&amp;$B46,$T$9:$T$294&amp;$U$9:$U$294,0))</f>
        <v>0</v>
      </c>
      <c r="G46" s="50">
        <f t="array" ref="G46">INDEX($AA$9:$AA$294,MATCH($A46&amp;$B46,$T$9:$T$294&amp;$U$9:$U$294,0))</f>
        <v>0</v>
      </c>
      <c r="H46" s="50" t="e">
        <f t="array" ref="H46">INDEX($AH$9:$AH$294,MATCH($A46&amp;$B46,$T$9:$T$294&amp;$U$9:$U$294,0))</f>
        <v>#REF!</v>
      </c>
      <c r="I46" s="50">
        <f t="array" ref="I46">INDEX($AI$9:$AI$294,MATCH($A46&amp;$B46,$T$9:$T$294&amp;$U$9:$U$294,0))</f>
        <v>0</v>
      </c>
      <c r="J46" s="50"/>
      <c r="K46" s="50">
        <f t="array" ref="K46">INDEX($AB$9:$AB$294,MATCH($A46&amp;$B46,$T$9:$T$294&amp;$U$9:$U$294,0))</f>
        <v>0</v>
      </c>
      <c r="L46" s="50">
        <f t="array" ref="L46">INDEX($AD$9:$AD$294,MATCH($A46&amp;$B46,$T$9:$T$294&amp;$U$9:$U$294,0))</f>
        <v>0</v>
      </c>
      <c r="M46" s="50"/>
      <c r="N46" s="50">
        <f t="array" ref="N46">INDEX($AE$9:$AE$294,MATCH($A46&amp;$B46,$T$9:$T$294&amp;$U$9:$U$294,0))</f>
        <v>0</v>
      </c>
      <c r="O46" s="50">
        <f t="array" ref="O46">INDEX($AG$9:$AG$294,MATCH($A46&amp;$B46,$T$9:$T$294&amp;$U$9:$U$294,0))</f>
        <v>0</v>
      </c>
      <c r="P46" s="50"/>
      <c r="Q46" s="50">
        <f t="array" ref="Q46">INDEX($AJ$9:$AJ$294,MATCH($A46&amp;$B46,$T$9:$T$294&amp;$U$9:$U$294,0))</f>
        <v>0</v>
      </c>
      <c r="R46" s="50">
        <f t="array" ref="R46">INDEX($AL$9:$AL$294,MATCH($A46&amp;$B46,$T$9:$T$294&amp;$U$9:$U$294,0))</f>
        <v>0</v>
      </c>
      <c r="T46" s="326" t="s">
        <v>16</v>
      </c>
      <c r="U46" s="327" t="s">
        <v>421</v>
      </c>
      <c r="V46" s="327" t="s">
        <v>422</v>
      </c>
      <c r="W46" s="325">
        <v>34</v>
      </c>
      <c r="X46" s="320" t="s">
        <v>4</v>
      </c>
      <c r="Y46" s="344" t="e" cm="1">
        <f t="array" ref="Y46">_xlfn.XLOOKUP('SubClass (Annex_Working)'!U46,#REF!,#REF!,"",0,1)</f>
        <v>#REF!</v>
      </c>
      <c r="Z46" s="329"/>
      <c r="AA46" s="329"/>
      <c r="AB46" s="322"/>
      <c r="AC46" s="323"/>
      <c r="AD46" s="324"/>
      <c r="AE46" s="322"/>
      <c r="AF46" s="323"/>
      <c r="AG46" s="324"/>
      <c r="AH46" s="348" t="e" cm="1">
        <f t="array" ref="AH46">_xlfn.XLOOKUP('SubClass (Annex_Working)'!U46,#REF!,#REF!,"",0,1)</f>
        <v>#REF!</v>
      </c>
      <c r="AI46" s="321"/>
      <c r="AJ46" s="321"/>
      <c r="AK46" s="321"/>
      <c r="AL46" s="321"/>
    </row>
    <row r="47" spans="1:38" s="48" customFormat="1">
      <c r="A47" s="32" t="s">
        <v>16</v>
      </c>
      <c r="B47" s="47" t="s">
        <v>343</v>
      </c>
      <c r="C47" s="48" t="s">
        <v>344</v>
      </c>
      <c r="D47" s="49">
        <v>58</v>
      </c>
      <c r="E47" s="50" t="e">
        <f t="array" ref="E47">INDEX(Y$9:Y$294,MATCH($A47&amp;$B47,$T$9:$T$294&amp;$U$9:$U$294,0))</f>
        <v>#REF!</v>
      </c>
      <c r="F47" s="50">
        <f t="array" ref="F47">INDEX($Z$9:$Z$294,MATCH($A47&amp;$B47,$T$9:$T$294&amp;$U$9:$U$294,0))</f>
        <v>0</v>
      </c>
      <c r="G47" s="50">
        <f t="array" ref="G47">INDEX($AA$9:$AA$294,MATCH($A47&amp;$B47,$T$9:$T$294&amp;$U$9:$U$294,0))</f>
        <v>0</v>
      </c>
      <c r="H47" s="50" t="e">
        <f t="array" ref="H47">INDEX($AH$9:$AH$294,MATCH($A47&amp;$B47,$T$9:$T$294&amp;$U$9:$U$294,0))</f>
        <v>#REF!</v>
      </c>
      <c r="I47" s="50">
        <f t="array" ref="I47">INDEX($AI$9:$AI$294,MATCH($A47&amp;$B47,$T$9:$T$294&amp;$U$9:$U$294,0))</f>
        <v>0</v>
      </c>
      <c r="J47" s="50"/>
      <c r="K47" s="50">
        <f t="array" ref="K47">INDEX($AB$9:$AB$294,MATCH($A47&amp;$B47,$T$9:$T$294&amp;$U$9:$U$294,0))</f>
        <v>0</v>
      </c>
      <c r="L47" s="50">
        <f t="array" ref="L47">INDEX($AD$9:$AD$294,MATCH($A47&amp;$B47,$T$9:$T$294&amp;$U$9:$U$294,0))</f>
        <v>0</v>
      </c>
      <c r="M47" s="50"/>
      <c r="N47" s="50">
        <f t="array" ref="N47">INDEX($AE$9:$AE$294,MATCH($A47&amp;$B47,$T$9:$T$294&amp;$U$9:$U$294,0))</f>
        <v>0</v>
      </c>
      <c r="O47" s="50">
        <f t="array" ref="O47">INDEX($AG$9:$AG$294,MATCH($A47&amp;$B47,$T$9:$T$294&amp;$U$9:$U$294,0))</f>
        <v>0</v>
      </c>
      <c r="P47" s="50"/>
      <c r="Q47" s="50">
        <f t="array" ref="Q47">INDEX($AJ$9:$AJ$294,MATCH($A47&amp;$B47,$T$9:$T$294&amp;$U$9:$U$294,0))</f>
        <v>0</v>
      </c>
      <c r="R47" s="50">
        <f t="array" ref="R47">INDEX($AL$9:$AL$294,MATCH($A47&amp;$B47,$T$9:$T$294&amp;$U$9:$U$294,0))</f>
        <v>0</v>
      </c>
      <c r="T47" s="326" t="s">
        <v>16</v>
      </c>
      <c r="U47" s="327" t="s">
        <v>432</v>
      </c>
      <c r="V47" s="327" t="s">
        <v>433</v>
      </c>
      <c r="W47" s="325">
        <v>36</v>
      </c>
      <c r="X47" s="320" t="s">
        <v>4</v>
      </c>
      <c r="Y47" s="344" t="e" cm="1">
        <f t="array" ref="Y47">_xlfn.XLOOKUP('SubClass (Annex_Working)'!U47,#REF!,#REF!,"",0,1)</f>
        <v>#REF!</v>
      </c>
      <c r="Z47" s="329"/>
      <c r="AA47" s="329"/>
      <c r="AB47" s="322"/>
      <c r="AC47" s="323"/>
      <c r="AD47" s="324"/>
      <c r="AE47" s="322"/>
      <c r="AF47" s="323"/>
      <c r="AG47" s="324"/>
      <c r="AH47" s="348" t="e" cm="1">
        <f t="array" ref="AH47">_xlfn.XLOOKUP('SubClass (Annex_Working)'!U47,#REF!,#REF!,"",0,1)</f>
        <v>#REF!</v>
      </c>
      <c r="AI47" s="321"/>
      <c r="AJ47" s="321"/>
      <c r="AK47" s="321"/>
      <c r="AL47" s="321"/>
    </row>
    <row r="48" spans="1:38" s="48" customFormat="1">
      <c r="A48" s="32" t="s">
        <v>16</v>
      </c>
      <c r="B48" s="47" t="s">
        <v>357</v>
      </c>
      <c r="C48" s="48" t="s">
        <v>358</v>
      </c>
      <c r="D48" s="49">
        <v>37</v>
      </c>
      <c r="E48" s="50" t="e">
        <f t="array" ref="E48">INDEX(Y$9:Y$294,MATCH($A48&amp;$B48,$T$9:$T$294&amp;$U$9:$U$294,0))</f>
        <v>#REF!</v>
      </c>
      <c r="F48" s="50">
        <f t="array" ref="F48">INDEX($Z$9:$Z$294,MATCH($A48&amp;$B48,$T$9:$T$294&amp;$U$9:$U$294,0))</f>
        <v>0</v>
      </c>
      <c r="G48" s="50">
        <f t="array" ref="G48">INDEX($AA$9:$AA$294,MATCH($A48&amp;$B48,$T$9:$T$294&amp;$U$9:$U$294,0))</f>
        <v>0</v>
      </c>
      <c r="H48" s="50" t="e">
        <f t="array" ref="H48">INDEX($AH$9:$AH$294,MATCH($A48&amp;$B48,$T$9:$T$294&amp;$U$9:$U$294,0))</f>
        <v>#REF!</v>
      </c>
      <c r="I48" s="50">
        <f t="array" ref="I48">INDEX($AI$9:$AI$294,MATCH($A48&amp;$B48,$T$9:$T$294&amp;$U$9:$U$294,0))</f>
        <v>0</v>
      </c>
      <c r="J48" s="50"/>
      <c r="K48" s="50">
        <f t="array" ref="K48">INDEX($AB$9:$AB$294,MATCH($A48&amp;$B48,$T$9:$T$294&amp;$U$9:$U$294,0))</f>
        <v>0</v>
      </c>
      <c r="L48" s="50">
        <f t="array" ref="L48">INDEX($AD$9:$AD$294,MATCH($A48&amp;$B48,$T$9:$T$294&amp;$U$9:$U$294,0))</f>
        <v>0</v>
      </c>
      <c r="M48" s="50"/>
      <c r="N48" s="50">
        <f t="array" ref="N48">INDEX($AE$9:$AE$294,MATCH($A48&amp;$B48,$T$9:$T$294&amp;$U$9:$U$294,0))</f>
        <v>0</v>
      </c>
      <c r="O48" s="50">
        <f t="array" ref="O48">INDEX($AG$9:$AG$294,MATCH($A48&amp;$B48,$T$9:$T$294&amp;$U$9:$U$294,0))</f>
        <v>0</v>
      </c>
      <c r="P48" s="50"/>
      <c r="Q48" s="50">
        <f t="array" ref="Q48">INDEX($AJ$9:$AJ$294,MATCH($A48&amp;$B48,$T$9:$T$294&amp;$U$9:$U$294,0))</f>
        <v>0</v>
      </c>
      <c r="R48" s="50">
        <f t="array" ref="R48">INDEX($AL$9:$AL$294,MATCH($A48&amp;$B48,$T$9:$T$294&amp;$U$9:$U$294,0))</f>
        <v>0</v>
      </c>
      <c r="T48" s="269" t="s">
        <v>16</v>
      </c>
      <c r="U48" t="s">
        <v>442</v>
      </c>
      <c r="V48" t="s">
        <v>443</v>
      </c>
      <c r="W48" s="325">
        <v>23</v>
      </c>
      <c r="X48" s="320" t="s">
        <v>4</v>
      </c>
      <c r="Y48" s="344" t="e" cm="1">
        <f t="array" ref="Y48">_xlfn.XLOOKUP('SubClass (Annex_Working)'!U48,#REF!,#REF!,"",0,1)</f>
        <v>#REF!</v>
      </c>
      <c r="Z48" s="329"/>
      <c r="AA48" s="329"/>
      <c r="AB48" s="322"/>
      <c r="AC48" s="323"/>
      <c r="AD48" s="324"/>
      <c r="AE48" s="322"/>
      <c r="AF48" s="323"/>
      <c r="AG48" s="324"/>
      <c r="AH48" s="348" t="e" cm="1">
        <f t="array" ref="AH48">_xlfn.XLOOKUP('SubClass (Annex_Working)'!U48,#REF!,#REF!,"",0,1)</f>
        <v>#REF!</v>
      </c>
      <c r="AI48" s="321"/>
      <c r="AJ48" s="321"/>
      <c r="AK48" s="321"/>
      <c r="AL48" s="321"/>
    </row>
    <row r="49" spans="1:38" s="48" customFormat="1">
      <c r="A49" s="32" t="s">
        <v>16</v>
      </c>
      <c r="B49" s="47" t="s">
        <v>365</v>
      </c>
      <c r="C49" s="48" t="s">
        <v>366</v>
      </c>
      <c r="D49" s="49">
        <v>23</v>
      </c>
      <c r="E49" s="50" t="e">
        <f t="array" ref="E49">INDEX(Y$9:Y$294,MATCH($A49&amp;$B49,$T$9:$T$294&amp;$U$9:$U$294,0))</f>
        <v>#REF!</v>
      </c>
      <c r="F49" s="50">
        <f t="array" ref="F49">INDEX($Z$9:$Z$294,MATCH($A49&amp;$B49,$T$9:$T$294&amp;$U$9:$U$294,0))</f>
        <v>0</v>
      </c>
      <c r="G49" s="50">
        <f t="array" ref="G49">INDEX($AA$9:$AA$294,MATCH($A49&amp;$B49,$T$9:$T$294&amp;$U$9:$U$294,0))</f>
        <v>0</v>
      </c>
      <c r="H49" s="50" t="e">
        <f t="array" ref="H49">INDEX($AH$9:$AH$294,MATCH($A49&amp;$B49,$T$9:$T$294&amp;$U$9:$U$294,0))</f>
        <v>#REF!</v>
      </c>
      <c r="I49" s="50">
        <f t="array" ref="I49">INDEX($AI$9:$AI$294,MATCH($A49&amp;$B49,$T$9:$T$294&amp;$U$9:$U$294,0))</f>
        <v>0</v>
      </c>
      <c r="J49" s="50"/>
      <c r="K49" s="50">
        <f t="array" ref="K49">INDEX($AB$9:$AB$294,MATCH($A49&amp;$B49,$T$9:$T$294&amp;$U$9:$U$294,0))</f>
        <v>0</v>
      </c>
      <c r="L49" s="50">
        <f t="array" ref="L49">INDEX($AD$9:$AD$294,MATCH($A49&amp;$B49,$T$9:$T$294&amp;$U$9:$U$294,0))</f>
        <v>0</v>
      </c>
      <c r="M49" s="50"/>
      <c r="N49" s="50">
        <f t="array" ref="N49">INDEX($AE$9:$AE$294,MATCH($A49&amp;$B49,$T$9:$T$294&amp;$U$9:$U$294,0))</f>
        <v>0</v>
      </c>
      <c r="O49" s="50">
        <f t="array" ref="O49">INDEX($AG$9:$AG$294,MATCH($A49&amp;$B49,$T$9:$T$294&amp;$U$9:$U$294,0))</f>
        <v>0</v>
      </c>
      <c r="P49" s="50"/>
      <c r="Q49" s="50">
        <f t="array" ref="Q49">INDEX($AJ$9:$AJ$294,MATCH($A49&amp;$B49,$T$9:$T$294&amp;$U$9:$U$294,0))</f>
        <v>0</v>
      </c>
      <c r="R49" s="50">
        <f t="array" ref="R49">INDEX($AL$9:$AL$294,MATCH($A49&amp;$B49,$T$9:$T$294&amp;$U$9:$U$294,0))</f>
        <v>0</v>
      </c>
      <c r="T49" s="269" t="s">
        <v>16</v>
      </c>
      <c r="U49" t="s">
        <v>457</v>
      </c>
      <c r="V49" t="s">
        <v>458</v>
      </c>
      <c r="W49" s="325">
        <v>15</v>
      </c>
      <c r="X49" s="320" t="s">
        <v>4</v>
      </c>
      <c r="Y49" s="344" t="e" cm="1">
        <f t="array" ref="Y49">_xlfn.XLOOKUP('SubClass (Annex_Working)'!U49,#REF!,#REF!,"",0,1)</f>
        <v>#REF!</v>
      </c>
      <c r="Z49" s="329"/>
      <c r="AA49" s="329"/>
      <c r="AB49" s="322"/>
      <c r="AC49" s="323"/>
      <c r="AD49" s="324"/>
      <c r="AE49" s="322"/>
      <c r="AF49" s="323"/>
      <c r="AG49" s="324"/>
      <c r="AH49" s="348" t="e" cm="1">
        <f t="array" ref="AH49">_xlfn.XLOOKUP('SubClass (Annex_Working)'!U49,#REF!,#REF!,"",0,1)</f>
        <v>#REF!</v>
      </c>
      <c r="AI49" s="321"/>
      <c r="AJ49" s="321"/>
      <c r="AK49" s="321"/>
      <c r="AL49" s="321"/>
    </row>
    <row r="50" spans="1:38" s="48" customFormat="1">
      <c r="A50" s="32" t="s">
        <v>16</v>
      </c>
      <c r="B50" s="47" t="s">
        <v>380</v>
      </c>
      <c r="C50" s="48" t="s">
        <v>381</v>
      </c>
      <c r="D50" s="49">
        <v>8</v>
      </c>
      <c r="E50" s="50" t="e">
        <f t="array" ref="E50">INDEX(Y$9:Y$294,MATCH($A50&amp;$B50,$T$9:$T$294&amp;$U$9:$U$294,0))</f>
        <v>#REF!</v>
      </c>
      <c r="F50" s="50">
        <f t="array" ref="F50">INDEX($Z$9:$Z$294,MATCH($A50&amp;$B50,$T$9:$T$294&amp;$U$9:$U$294,0))</f>
        <v>0</v>
      </c>
      <c r="G50" s="50">
        <f t="array" ref="G50">INDEX($AA$9:$AA$294,MATCH($A50&amp;$B50,$T$9:$T$294&amp;$U$9:$U$294,0))</f>
        <v>0</v>
      </c>
      <c r="H50" s="50" t="e">
        <f t="array" ref="H50">INDEX($AH$9:$AH$294,MATCH($A50&amp;$B50,$T$9:$T$294&amp;$U$9:$U$294,0))</f>
        <v>#REF!</v>
      </c>
      <c r="I50" s="50">
        <f t="array" ref="I50">INDEX($AI$9:$AI$294,MATCH($A50&amp;$B50,$T$9:$T$294&amp;$U$9:$U$294,0))</f>
        <v>0</v>
      </c>
      <c r="J50" s="50"/>
      <c r="K50" s="50">
        <f t="array" ref="K50">INDEX($AB$9:$AB$294,MATCH($A50&amp;$B50,$T$9:$T$294&amp;$U$9:$U$294,0))</f>
        <v>0</v>
      </c>
      <c r="L50" s="50">
        <f t="array" ref="L50">INDEX($AD$9:$AD$294,MATCH($A50&amp;$B50,$T$9:$T$294&amp;$U$9:$U$294,0))</f>
        <v>0</v>
      </c>
      <c r="M50" s="50"/>
      <c r="N50" s="50">
        <f t="array" ref="N50">INDEX($AE$9:$AE$294,MATCH($A50&amp;$B50,$T$9:$T$294&amp;$U$9:$U$294,0))</f>
        <v>0</v>
      </c>
      <c r="O50" s="50">
        <f t="array" ref="O50">INDEX($AG$9:$AG$294,MATCH($A50&amp;$B50,$T$9:$T$294&amp;$U$9:$U$294,0))</f>
        <v>0</v>
      </c>
      <c r="P50" s="50"/>
      <c r="Q50" s="50">
        <f t="array" ref="Q50">INDEX($AJ$9:$AJ$294,MATCH($A50&amp;$B50,$T$9:$T$294&amp;$U$9:$U$294,0))</f>
        <v>0</v>
      </c>
      <c r="R50" s="50">
        <f t="array" ref="R50">INDEX($AL$9:$AL$294,MATCH($A50&amp;$B50,$T$9:$T$294&amp;$U$9:$U$294,0))</f>
        <v>0</v>
      </c>
      <c r="T50" s="269" t="s">
        <v>13</v>
      </c>
      <c r="U50" t="s">
        <v>470</v>
      </c>
      <c r="V50" t="s">
        <v>2039</v>
      </c>
      <c r="W50" s="325">
        <v>91</v>
      </c>
      <c r="X50" s="320" t="s">
        <v>4</v>
      </c>
      <c r="Y50" s="344" t="e" cm="1">
        <f t="array" ref="Y50">_xlfn.XLOOKUP('SubClass (Annex_Working)'!U50,#REF!,#REF!,"",0,1)</f>
        <v>#REF!</v>
      </c>
      <c r="Z50" s="329"/>
      <c r="AA50" s="329"/>
      <c r="AB50" s="322"/>
      <c r="AC50" s="323"/>
      <c r="AD50" s="324"/>
      <c r="AE50" s="322"/>
      <c r="AF50" s="323"/>
      <c r="AG50" s="324"/>
      <c r="AH50" s="348" t="e" cm="1">
        <f t="array" ref="AH50">_xlfn.XLOOKUP('SubClass (Annex_Working)'!U50,#REF!,#REF!,"",0,1)</f>
        <v>#REF!</v>
      </c>
      <c r="AI50" s="321"/>
      <c r="AJ50" s="321"/>
      <c r="AK50" s="321"/>
      <c r="AL50" s="321"/>
    </row>
    <row r="51" spans="1:38" s="48" customFormat="1">
      <c r="A51" s="32" t="s">
        <v>16</v>
      </c>
      <c r="B51" s="47" t="s">
        <v>394</v>
      </c>
      <c r="C51" s="48" t="s">
        <v>395</v>
      </c>
      <c r="D51" s="49">
        <v>8</v>
      </c>
      <c r="E51" s="50" t="e">
        <f t="array" ref="E51">INDEX(Y$9:Y$294,MATCH($A51&amp;$B51,$T$9:$T$294&amp;$U$9:$U$294,0))</f>
        <v>#REF!</v>
      </c>
      <c r="F51" s="50">
        <f t="array" ref="F51">INDEX($Z$9:$Z$294,MATCH($A51&amp;$B51,$T$9:$T$294&amp;$U$9:$U$294,0))</f>
        <v>0</v>
      </c>
      <c r="G51" s="50">
        <f t="array" ref="G51">INDEX($AA$9:$AA$294,MATCH($A51&amp;$B51,$T$9:$T$294&amp;$U$9:$U$294,0))</f>
        <v>0</v>
      </c>
      <c r="H51" s="50" t="e">
        <f t="array" ref="H51">INDEX($AH$9:$AH$294,MATCH($A51&amp;$B51,$T$9:$T$294&amp;$U$9:$U$294,0))</f>
        <v>#REF!</v>
      </c>
      <c r="I51" s="50">
        <f t="array" ref="I51">INDEX($AI$9:$AI$294,MATCH($A51&amp;$B51,$T$9:$T$294&amp;$U$9:$U$294,0))</f>
        <v>0</v>
      </c>
      <c r="J51" s="50"/>
      <c r="K51" s="50">
        <f t="array" ref="K51">INDEX($AB$9:$AB$294,MATCH($A51&amp;$B51,$T$9:$T$294&amp;$U$9:$U$294,0))</f>
        <v>0</v>
      </c>
      <c r="L51" s="50">
        <f t="array" ref="L51">INDEX($AD$9:$AD$294,MATCH($A51&amp;$B51,$T$9:$T$294&amp;$U$9:$U$294,0))</f>
        <v>0</v>
      </c>
      <c r="M51" s="50"/>
      <c r="N51" s="50">
        <f t="array" ref="N51">INDEX($AE$9:$AE$294,MATCH($A51&amp;$B51,$T$9:$T$294&amp;$U$9:$U$294,0))</f>
        <v>0</v>
      </c>
      <c r="O51" s="50">
        <f t="array" ref="O51">INDEX($AG$9:$AG$294,MATCH($A51&amp;$B51,$T$9:$T$294&amp;$U$9:$U$294,0))</f>
        <v>0</v>
      </c>
      <c r="P51" s="50"/>
      <c r="Q51" s="50">
        <f t="array" ref="Q51">INDEX($AJ$9:$AJ$294,MATCH($A51&amp;$B51,$T$9:$T$294&amp;$U$9:$U$294,0))</f>
        <v>0</v>
      </c>
      <c r="R51" s="50">
        <f t="array" ref="R51">INDEX($AL$9:$AL$294,MATCH($A51&amp;$B51,$T$9:$T$294&amp;$U$9:$U$294,0))</f>
        <v>0</v>
      </c>
      <c r="T51" s="269" t="s">
        <v>16</v>
      </c>
      <c r="U51" t="s">
        <v>472</v>
      </c>
      <c r="V51" t="s">
        <v>473</v>
      </c>
      <c r="W51" s="325">
        <v>22</v>
      </c>
      <c r="X51" s="320" t="s">
        <v>4</v>
      </c>
      <c r="Y51" s="344" t="e" cm="1">
        <f t="array" ref="Y51">_xlfn.XLOOKUP('SubClass (Annex_Working)'!U51,#REF!,#REF!,"",0,1)</f>
        <v>#REF!</v>
      </c>
      <c r="Z51" s="329"/>
      <c r="AA51" s="329"/>
      <c r="AB51" s="322"/>
      <c r="AC51" s="323"/>
      <c r="AD51" s="324"/>
      <c r="AE51" s="322"/>
      <c r="AF51" s="323"/>
      <c r="AG51" s="324"/>
      <c r="AH51" s="348" t="e" cm="1">
        <f t="array" ref="AH51">_xlfn.XLOOKUP('SubClass (Annex_Working)'!U51,#REF!,#REF!,"",0,1)</f>
        <v>#REF!</v>
      </c>
      <c r="AI51" s="321"/>
      <c r="AJ51" s="321"/>
      <c r="AK51" s="321"/>
      <c r="AL51" s="321"/>
    </row>
    <row r="52" spans="1:38" s="48" customFormat="1">
      <c r="A52" s="32"/>
      <c r="B52" s="47"/>
      <c r="D52" s="49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T52" s="269" t="s">
        <v>16</v>
      </c>
      <c r="U52" t="s">
        <v>481</v>
      </c>
      <c r="V52" t="s">
        <v>482</v>
      </c>
      <c r="W52" s="325">
        <v>8</v>
      </c>
      <c r="X52" s="320" t="s">
        <v>4</v>
      </c>
      <c r="Y52" s="344" t="e" cm="1">
        <f t="array" ref="Y52">_xlfn.XLOOKUP('SubClass (Annex_Working)'!U52,#REF!,#REF!,"",0,1)</f>
        <v>#REF!</v>
      </c>
      <c r="Z52" s="329"/>
      <c r="AA52" s="329"/>
      <c r="AB52" s="322"/>
      <c r="AC52" s="323"/>
      <c r="AD52" s="324"/>
      <c r="AE52" s="322"/>
      <c r="AF52" s="323"/>
      <c r="AG52" s="324"/>
      <c r="AH52" s="348" t="e" cm="1">
        <f t="array" ref="AH52">_xlfn.XLOOKUP('SubClass (Annex_Working)'!U52,#REF!,#REF!,"",0,1)</f>
        <v>#REF!</v>
      </c>
      <c r="AI52" s="321"/>
      <c r="AJ52" s="321"/>
      <c r="AK52" s="321"/>
      <c r="AL52" s="321"/>
    </row>
    <row r="53" spans="1:38" s="48" customFormat="1">
      <c r="A53" s="32" t="s">
        <v>13</v>
      </c>
      <c r="B53" s="47" t="s">
        <v>405</v>
      </c>
      <c r="C53" s="48" t="s">
        <v>406</v>
      </c>
      <c r="D53" s="49">
        <v>149</v>
      </c>
      <c r="E53" s="50" t="e">
        <f t="array" ref="E53">INDEX(Y$9:Y$294,MATCH($A53&amp;$B53,$T$9:$T$294&amp;$U$9:$U$294,0))</f>
        <v>#REF!</v>
      </c>
      <c r="F53" s="50">
        <f t="array" ref="F53">INDEX($Z$9:$Z$294,MATCH($A53&amp;$B53,$T$9:$T$294&amp;$U$9:$U$294,0))</f>
        <v>0</v>
      </c>
      <c r="G53" s="50">
        <f t="array" ref="G53">INDEX($AA$9:$AA$294,MATCH($A53&amp;$B53,$T$9:$T$294&amp;$U$9:$U$294,0))</f>
        <v>0</v>
      </c>
      <c r="H53" s="50" t="e">
        <f t="array" ref="H53">INDEX($AH$9:$AH$294,MATCH($A53&amp;$B53,$T$9:$T$294&amp;$U$9:$U$294,0))</f>
        <v>#REF!</v>
      </c>
      <c r="I53" s="50">
        <f t="array" ref="I53">INDEX($AI$9:$AI$294,MATCH($A53&amp;$B53,$T$9:$T$294&amp;$U$9:$U$294,0))</f>
        <v>0</v>
      </c>
      <c r="J53" s="50"/>
      <c r="K53" s="50">
        <f t="array" ref="K53">INDEX($AB$9:$AB$294,MATCH($A53&amp;$B53,$T$9:$T$294&amp;$U$9:$U$294,0))</f>
        <v>0</v>
      </c>
      <c r="L53" s="50">
        <f t="array" ref="L53">INDEX($AD$9:$AD$294,MATCH($A53&amp;$B53,$T$9:$T$294&amp;$U$9:$U$294,0))</f>
        <v>0</v>
      </c>
      <c r="M53" s="50"/>
      <c r="N53" s="50">
        <f t="array" ref="N53">INDEX($AE$9:$AE$294,MATCH($A53&amp;$B53,$T$9:$T$294&amp;$U$9:$U$294,0))</f>
        <v>0</v>
      </c>
      <c r="O53" s="50">
        <f t="array" ref="O53">INDEX($AG$9:$AG$294,MATCH($A53&amp;$B53,$T$9:$T$294&amp;$U$9:$U$294,0))</f>
        <v>0</v>
      </c>
      <c r="P53" s="50"/>
      <c r="Q53" s="50">
        <f t="array" ref="Q53">INDEX($AJ$9:$AJ$294,MATCH($A53&amp;$B53,$T$9:$T$294&amp;$U$9:$U$294,0))</f>
        <v>0</v>
      </c>
      <c r="R53" s="50">
        <f t="array" ref="R53">INDEX($AL$9:$AL$294,MATCH($A53&amp;$B53,$T$9:$T$294&amp;$U$9:$U$294,0))</f>
        <v>0</v>
      </c>
      <c r="T53" s="269" t="s">
        <v>16</v>
      </c>
      <c r="U53" t="s">
        <v>493</v>
      </c>
      <c r="V53" t="s">
        <v>494</v>
      </c>
      <c r="W53" s="325">
        <v>61</v>
      </c>
      <c r="X53" s="320" t="s">
        <v>4</v>
      </c>
      <c r="Y53" s="344" t="e" cm="1">
        <f t="array" ref="Y53">_xlfn.XLOOKUP('SubClass (Annex_Working)'!U53,#REF!,#REF!,"",0,1)</f>
        <v>#REF!</v>
      </c>
      <c r="Z53" s="329"/>
      <c r="AA53" s="329"/>
      <c r="AB53" s="322"/>
      <c r="AC53" s="323"/>
      <c r="AD53" s="324"/>
      <c r="AE53" s="322"/>
      <c r="AF53" s="323"/>
      <c r="AG53" s="324"/>
      <c r="AH53" s="348" t="e" cm="1">
        <f t="array" ref="AH53">_xlfn.XLOOKUP('SubClass (Annex_Working)'!U53,#REF!,#REF!,"",0,1)</f>
        <v>#REF!</v>
      </c>
      <c r="AI53" s="321"/>
      <c r="AJ53" s="321"/>
      <c r="AK53" s="321"/>
      <c r="AL53" s="321"/>
    </row>
    <row r="54" spans="1:38" s="48" customFormat="1">
      <c r="A54" s="32" t="s">
        <v>16</v>
      </c>
      <c r="B54" s="47" t="s">
        <v>407</v>
      </c>
      <c r="C54" s="48" t="s">
        <v>408</v>
      </c>
      <c r="D54" s="49">
        <v>41</v>
      </c>
      <c r="E54" s="50" t="e">
        <f t="array" ref="E54">INDEX(Y$9:Y$294,MATCH($A54&amp;$B54,$T$9:$T$294&amp;$U$9:$U$294,0))</f>
        <v>#REF!</v>
      </c>
      <c r="F54" s="50">
        <f t="array" ref="F54">INDEX($Z$9:$Z$294,MATCH($A54&amp;$B54,$T$9:$T$294&amp;$U$9:$U$294,0))</f>
        <v>0</v>
      </c>
      <c r="G54" s="50">
        <f t="array" ref="G54">INDEX($AA$9:$AA$294,MATCH($A54&amp;$B54,$T$9:$T$294&amp;$U$9:$U$294,0))</f>
        <v>0</v>
      </c>
      <c r="H54" s="50" t="e">
        <f t="array" ref="H54">INDEX($AH$9:$AH$294,MATCH($A54&amp;$B54,$T$9:$T$294&amp;$U$9:$U$294,0))</f>
        <v>#REF!</v>
      </c>
      <c r="I54" s="50">
        <f t="array" ref="I54">INDEX($AI$9:$AI$294,MATCH($A54&amp;$B54,$T$9:$T$294&amp;$U$9:$U$294,0))</f>
        <v>0</v>
      </c>
      <c r="J54" s="50"/>
      <c r="K54" s="50">
        <f t="array" ref="K54">INDEX($AB$9:$AB$294,MATCH($A54&amp;$B54,$T$9:$T$294&amp;$U$9:$U$294,0))</f>
        <v>0</v>
      </c>
      <c r="L54" s="50">
        <f t="array" ref="L54">INDEX($AD$9:$AD$294,MATCH($A54&amp;$B54,$T$9:$T$294&amp;$U$9:$U$294,0))</f>
        <v>0</v>
      </c>
      <c r="M54" s="50"/>
      <c r="N54" s="50">
        <f t="array" ref="N54">INDEX($AE$9:$AE$294,MATCH($A54&amp;$B54,$T$9:$T$294&amp;$U$9:$U$294,0))</f>
        <v>0</v>
      </c>
      <c r="O54" s="50">
        <f t="array" ref="O54">INDEX($AG$9:$AG$294,MATCH($A54&amp;$B54,$T$9:$T$294&amp;$U$9:$U$294,0))</f>
        <v>0</v>
      </c>
      <c r="P54" s="50"/>
      <c r="Q54" s="50">
        <f t="array" ref="Q54">INDEX($AJ$9:$AJ$294,MATCH($A54&amp;$B54,$T$9:$T$294&amp;$U$9:$U$294,0))</f>
        <v>0</v>
      </c>
      <c r="R54" s="50">
        <f t="array" ref="R54">INDEX($AL$9:$AL$294,MATCH($A54&amp;$B54,$T$9:$T$294&amp;$U$9:$U$294,0))</f>
        <v>0</v>
      </c>
      <c r="T54" s="269" t="s">
        <v>13</v>
      </c>
      <c r="U54" t="s">
        <v>511</v>
      </c>
      <c r="V54" t="s">
        <v>512</v>
      </c>
      <c r="W54" s="325">
        <v>119</v>
      </c>
      <c r="X54" s="320" t="s">
        <v>4</v>
      </c>
      <c r="Y54" s="344" t="e" cm="1">
        <f t="array" ref="Y54">_xlfn.XLOOKUP('SubClass (Annex_Working)'!U54,#REF!,#REF!,"",0,1)</f>
        <v>#REF!</v>
      </c>
      <c r="Z54" s="329"/>
      <c r="AA54" s="329"/>
      <c r="AB54" s="322"/>
      <c r="AC54" s="323"/>
      <c r="AD54" s="324"/>
      <c r="AE54" s="322"/>
      <c r="AF54" s="323"/>
      <c r="AG54" s="324"/>
      <c r="AH54" s="348" t="e" cm="1">
        <f t="array" ref="AH54">_xlfn.XLOOKUP('SubClass (Annex_Working)'!U54,#REF!,#REF!,"",0,1)</f>
        <v>#REF!</v>
      </c>
      <c r="AI54" s="321"/>
      <c r="AJ54" s="321"/>
      <c r="AK54" s="321"/>
      <c r="AL54" s="321"/>
    </row>
    <row r="55" spans="1:38" s="48" customFormat="1">
      <c r="A55" s="32" t="s">
        <v>16</v>
      </c>
      <c r="B55" s="47" t="s">
        <v>421</v>
      </c>
      <c r="C55" s="48" t="s">
        <v>422</v>
      </c>
      <c r="D55" s="49">
        <v>34</v>
      </c>
      <c r="E55" s="50" t="e">
        <f t="array" ref="E55">INDEX(Y$9:Y$294,MATCH($A55&amp;$B55,$T$9:$T$294&amp;$U$9:$U$294,0))</f>
        <v>#REF!</v>
      </c>
      <c r="F55" s="50">
        <f t="array" ref="F55">INDEX($Z$9:$Z$294,MATCH($A55&amp;$B55,$T$9:$T$294&amp;$U$9:$U$294,0))</f>
        <v>0</v>
      </c>
      <c r="G55" s="50">
        <f t="array" ref="G55">INDEX($AA$9:$AA$294,MATCH($A55&amp;$B55,$T$9:$T$294&amp;$U$9:$U$294,0))</f>
        <v>0</v>
      </c>
      <c r="H55" s="50" t="e">
        <f t="array" ref="H55">INDEX($AH$9:$AH$294,MATCH($A55&amp;$B55,$T$9:$T$294&amp;$U$9:$U$294,0))</f>
        <v>#REF!</v>
      </c>
      <c r="I55" s="50">
        <f t="array" ref="I55">INDEX($AI$9:$AI$294,MATCH($A55&amp;$B55,$T$9:$T$294&amp;$U$9:$U$294,0))</f>
        <v>0</v>
      </c>
      <c r="J55" s="50"/>
      <c r="K55" s="50">
        <f t="array" ref="K55">INDEX($AB$9:$AB$294,MATCH($A55&amp;$B55,$T$9:$T$294&amp;$U$9:$U$294,0))</f>
        <v>0</v>
      </c>
      <c r="L55" s="50">
        <f t="array" ref="L55">INDEX($AD$9:$AD$294,MATCH($A55&amp;$B55,$T$9:$T$294&amp;$U$9:$U$294,0))</f>
        <v>0</v>
      </c>
      <c r="M55" s="50"/>
      <c r="N55" s="50">
        <f t="array" ref="N55">INDEX($AE$9:$AE$294,MATCH($A55&amp;$B55,$T$9:$T$294&amp;$U$9:$U$294,0))</f>
        <v>0</v>
      </c>
      <c r="O55" s="50">
        <f t="array" ref="O55">INDEX($AG$9:$AG$294,MATCH($A55&amp;$B55,$T$9:$T$294&amp;$U$9:$U$294,0))</f>
        <v>0</v>
      </c>
      <c r="P55" s="50"/>
      <c r="Q55" s="50">
        <f t="array" ref="Q55">INDEX($AJ$9:$AJ$294,MATCH($A55&amp;$B55,$T$9:$T$294&amp;$U$9:$U$294,0))</f>
        <v>0</v>
      </c>
      <c r="R55" s="50">
        <f t="array" ref="R55">INDEX($AL$9:$AL$294,MATCH($A55&amp;$B55,$T$9:$T$294&amp;$U$9:$U$294,0))</f>
        <v>0</v>
      </c>
      <c r="T55" s="269" t="s">
        <v>16</v>
      </c>
      <c r="U55" t="s">
        <v>513</v>
      </c>
      <c r="V55" t="s">
        <v>514</v>
      </c>
      <c r="W55" s="325">
        <v>26</v>
      </c>
      <c r="X55" s="320" t="s">
        <v>4</v>
      </c>
      <c r="Y55" s="344" t="e" cm="1">
        <f t="array" ref="Y55">_xlfn.XLOOKUP('SubClass (Annex_Working)'!U55,#REF!,#REF!,"",0,1)</f>
        <v>#REF!</v>
      </c>
      <c r="Z55" s="329"/>
      <c r="AA55" s="329"/>
      <c r="AB55" s="322"/>
      <c r="AC55" s="323"/>
      <c r="AD55" s="324"/>
      <c r="AE55" s="322"/>
      <c r="AF55" s="323"/>
      <c r="AG55" s="324"/>
      <c r="AH55" s="348" t="e" cm="1">
        <f t="array" ref="AH55">_xlfn.XLOOKUP('SubClass (Annex_Working)'!U55,#REF!,#REF!,"",0,1)</f>
        <v>#REF!</v>
      </c>
      <c r="AI55" s="321"/>
      <c r="AJ55" s="321"/>
      <c r="AK55" s="321"/>
      <c r="AL55" s="321"/>
    </row>
    <row r="56" spans="1:38" s="48" customFormat="1">
      <c r="A56" s="32" t="s">
        <v>16</v>
      </c>
      <c r="B56" s="47" t="s">
        <v>432</v>
      </c>
      <c r="C56" s="48" t="s">
        <v>433</v>
      </c>
      <c r="D56" s="49">
        <v>36</v>
      </c>
      <c r="E56" s="50" t="e">
        <f t="array" ref="E56">INDEX(Y$9:Y$294,MATCH($A56&amp;$B56,$T$9:$T$294&amp;$U$9:$U$294,0))</f>
        <v>#REF!</v>
      </c>
      <c r="F56" s="50">
        <f t="array" ref="F56">INDEX($Z$9:$Z$294,MATCH($A56&amp;$B56,$T$9:$T$294&amp;$U$9:$U$294,0))</f>
        <v>0</v>
      </c>
      <c r="G56" s="50">
        <f t="array" ref="G56">INDEX($AA$9:$AA$294,MATCH($A56&amp;$B56,$T$9:$T$294&amp;$U$9:$U$294,0))</f>
        <v>0</v>
      </c>
      <c r="H56" s="50" t="e">
        <f t="array" ref="H56">INDEX($AH$9:$AH$294,MATCH($A56&amp;$B56,$T$9:$T$294&amp;$U$9:$U$294,0))</f>
        <v>#REF!</v>
      </c>
      <c r="I56" s="50">
        <f t="array" ref="I56">INDEX($AI$9:$AI$294,MATCH($A56&amp;$B56,$T$9:$T$294&amp;$U$9:$U$294,0))</f>
        <v>0</v>
      </c>
      <c r="J56" s="50"/>
      <c r="K56" s="50">
        <f t="array" ref="K56">INDEX($AB$9:$AB$294,MATCH($A56&amp;$B56,$T$9:$T$294&amp;$U$9:$U$294,0))</f>
        <v>0</v>
      </c>
      <c r="L56" s="50">
        <f t="array" ref="L56">INDEX($AD$9:$AD$294,MATCH($A56&amp;$B56,$T$9:$T$294&amp;$U$9:$U$294,0))</f>
        <v>0</v>
      </c>
      <c r="M56" s="50"/>
      <c r="N56" s="50">
        <f t="array" ref="N56">INDEX($AE$9:$AE$294,MATCH($A56&amp;$B56,$T$9:$T$294&amp;$U$9:$U$294,0))</f>
        <v>0</v>
      </c>
      <c r="O56" s="50">
        <f t="array" ref="O56">INDEX($AG$9:$AG$294,MATCH($A56&amp;$B56,$T$9:$T$294&amp;$U$9:$U$294,0))</f>
        <v>0</v>
      </c>
      <c r="P56" s="50"/>
      <c r="Q56" s="50">
        <f t="array" ref="Q56">INDEX($AJ$9:$AJ$294,MATCH($A56&amp;$B56,$T$9:$T$294&amp;$U$9:$U$294,0))</f>
        <v>0</v>
      </c>
      <c r="R56" s="50">
        <f t="array" ref="R56">INDEX($AL$9:$AL$294,MATCH($A56&amp;$B56,$T$9:$T$294&amp;$U$9:$U$294,0))</f>
        <v>0</v>
      </c>
      <c r="T56" s="269" t="s">
        <v>16</v>
      </c>
      <c r="U56" t="s">
        <v>539</v>
      </c>
      <c r="V56" t="s">
        <v>2042</v>
      </c>
      <c r="W56" s="325">
        <v>59</v>
      </c>
      <c r="X56" s="320" t="s">
        <v>4</v>
      </c>
      <c r="Y56" s="344" t="e" cm="1">
        <f t="array" ref="Y56">_xlfn.XLOOKUP('SubClass (Annex_Working)'!U56,#REF!,#REF!,"",0,1)</f>
        <v>#REF!</v>
      </c>
      <c r="Z56" s="329"/>
      <c r="AA56" s="329"/>
      <c r="AB56" s="322"/>
      <c r="AC56" s="323"/>
      <c r="AD56" s="324"/>
      <c r="AE56" s="322"/>
      <c r="AF56" s="323"/>
      <c r="AG56" s="324"/>
      <c r="AH56" s="348" t="e" cm="1">
        <f t="array" ref="AH56">_xlfn.XLOOKUP('SubClass (Annex_Working)'!U56,#REF!,#REF!,"",0,1)</f>
        <v>#REF!</v>
      </c>
      <c r="AI56" s="321"/>
      <c r="AJ56" s="321"/>
      <c r="AK56" s="321"/>
      <c r="AL56" s="321"/>
    </row>
    <row r="57" spans="1:38" s="48" customFormat="1">
      <c r="A57" s="32" t="s">
        <v>16</v>
      </c>
      <c r="B57" s="47" t="s">
        <v>442</v>
      </c>
      <c r="C57" s="48" t="s">
        <v>443</v>
      </c>
      <c r="D57" s="49">
        <v>23</v>
      </c>
      <c r="E57" s="50" t="e">
        <f t="array" ref="E57">INDEX(Y$9:Y$294,MATCH($A57&amp;$B57,$T$9:$T$294&amp;$U$9:$U$294,0))</f>
        <v>#REF!</v>
      </c>
      <c r="F57" s="50">
        <f t="array" ref="F57">INDEX($Z$9:$Z$294,MATCH($A57&amp;$B57,$T$9:$T$294&amp;$U$9:$U$294,0))</f>
        <v>0</v>
      </c>
      <c r="G57" s="50">
        <f t="array" ref="G57">INDEX($AA$9:$AA$294,MATCH($A57&amp;$B57,$T$9:$T$294&amp;$U$9:$U$294,0))</f>
        <v>0</v>
      </c>
      <c r="H57" s="50" t="e">
        <f t="array" ref="H57">INDEX($AH$9:$AH$294,MATCH($A57&amp;$B57,$T$9:$T$294&amp;$U$9:$U$294,0))</f>
        <v>#REF!</v>
      </c>
      <c r="I57" s="50">
        <f t="array" ref="I57">INDEX($AI$9:$AI$294,MATCH($A57&amp;$B57,$T$9:$T$294&amp;$U$9:$U$294,0))</f>
        <v>0</v>
      </c>
      <c r="J57" s="50"/>
      <c r="K57" s="50">
        <f t="array" ref="K57">INDEX($AB$9:$AB$294,MATCH($A57&amp;$B57,$T$9:$T$294&amp;$U$9:$U$294,0))</f>
        <v>0</v>
      </c>
      <c r="L57" s="50">
        <f t="array" ref="L57">INDEX($AD$9:$AD$294,MATCH($A57&amp;$B57,$T$9:$T$294&amp;$U$9:$U$294,0))</f>
        <v>0</v>
      </c>
      <c r="M57" s="50"/>
      <c r="N57" s="50">
        <f t="array" ref="N57">INDEX($AE$9:$AE$294,MATCH($A57&amp;$B57,$T$9:$T$294&amp;$U$9:$U$294,0))</f>
        <v>0</v>
      </c>
      <c r="O57" s="50">
        <f t="array" ref="O57">INDEX($AG$9:$AG$294,MATCH($A57&amp;$B57,$T$9:$T$294&amp;$U$9:$U$294,0))</f>
        <v>0</v>
      </c>
      <c r="P57" s="50"/>
      <c r="Q57" s="50">
        <f t="array" ref="Q57">INDEX($AJ$9:$AJ$294,MATCH($A57&amp;$B57,$T$9:$T$294&amp;$U$9:$U$294,0))</f>
        <v>0</v>
      </c>
      <c r="R57" s="50">
        <f t="array" ref="R57">INDEX($AL$9:$AL$294,MATCH($A57&amp;$B57,$T$9:$T$294&amp;$U$9:$U$294,0))</f>
        <v>0</v>
      </c>
      <c r="T57" s="269" t="s">
        <v>16</v>
      </c>
      <c r="U57" t="s">
        <v>571</v>
      </c>
      <c r="V57" t="s">
        <v>2043</v>
      </c>
      <c r="W57" s="325">
        <v>34</v>
      </c>
      <c r="X57" s="320" t="s">
        <v>4</v>
      </c>
      <c r="Y57" s="344" t="e" cm="1">
        <f t="array" ref="Y57">_xlfn.XLOOKUP('SubClass (Annex_Working)'!U57,#REF!,#REF!,"",0,1)</f>
        <v>#REF!</v>
      </c>
      <c r="Z57" s="329"/>
      <c r="AA57" s="329"/>
      <c r="AB57" s="322"/>
      <c r="AC57" s="323"/>
      <c r="AD57" s="324"/>
      <c r="AE57" s="322"/>
      <c r="AF57" s="323"/>
      <c r="AG57" s="324"/>
      <c r="AH57" s="348" t="e" cm="1">
        <f t="array" ref="AH57">_xlfn.XLOOKUP('SubClass (Annex_Working)'!U57,#REF!,#REF!,"",0,1)</f>
        <v>#REF!</v>
      </c>
      <c r="AI57" s="321"/>
      <c r="AJ57" s="321"/>
      <c r="AK57" s="321"/>
      <c r="AL57" s="321"/>
    </row>
    <row r="58" spans="1:38" s="48" customFormat="1">
      <c r="A58" s="32" t="s">
        <v>16</v>
      </c>
      <c r="B58" s="47" t="s">
        <v>457</v>
      </c>
      <c r="C58" s="48" t="s">
        <v>458</v>
      </c>
      <c r="D58" s="49">
        <v>15</v>
      </c>
      <c r="E58" s="50" t="e">
        <f t="array" ref="E58">INDEX(Y$9:Y$294,MATCH($A58&amp;$B58,$T$9:$T$294&amp;$U$9:$U$294,0))</f>
        <v>#REF!</v>
      </c>
      <c r="F58" s="50">
        <f t="array" ref="F58">INDEX($Z$9:$Z$294,MATCH($A58&amp;$B58,$T$9:$T$294&amp;$U$9:$U$294,0))</f>
        <v>0</v>
      </c>
      <c r="G58" s="50">
        <f t="array" ref="G58">INDEX($AA$9:$AA$294,MATCH($A58&amp;$B58,$T$9:$T$294&amp;$U$9:$U$294,0))</f>
        <v>0</v>
      </c>
      <c r="H58" s="50" t="e">
        <f t="array" ref="H58">INDEX($AH$9:$AH$294,MATCH($A58&amp;$B58,$T$9:$T$294&amp;$U$9:$U$294,0))</f>
        <v>#REF!</v>
      </c>
      <c r="I58" s="50">
        <f t="array" ref="I58">INDEX($AI$9:$AI$294,MATCH($A58&amp;$B58,$T$9:$T$294&amp;$U$9:$U$294,0))</f>
        <v>0</v>
      </c>
      <c r="J58" s="50"/>
      <c r="K58" s="50">
        <f t="array" ref="K58">INDEX($AB$9:$AB$294,MATCH($A58&amp;$B58,$T$9:$T$294&amp;$U$9:$U$294,0))</f>
        <v>0</v>
      </c>
      <c r="L58" s="50">
        <f t="array" ref="L58">INDEX($AD$9:$AD$294,MATCH($A58&amp;$B58,$T$9:$T$294&amp;$U$9:$U$294,0))</f>
        <v>0</v>
      </c>
      <c r="M58" s="50"/>
      <c r="N58" s="50">
        <f t="array" ref="N58">INDEX($AE$9:$AE$294,MATCH($A58&amp;$B58,$T$9:$T$294&amp;$U$9:$U$294,0))</f>
        <v>0</v>
      </c>
      <c r="O58" s="50">
        <f t="array" ref="O58">INDEX($AG$9:$AG$294,MATCH($A58&amp;$B58,$T$9:$T$294&amp;$U$9:$U$294,0))</f>
        <v>0</v>
      </c>
      <c r="P58" s="50"/>
      <c r="Q58" s="50">
        <f t="array" ref="Q58">INDEX($AJ$9:$AJ$294,MATCH($A58&amp;$B58,$T$9:$T$294&amp;$U$9:$U$294,0))</f>
        <v>0</v>
      </c>
      <c r="R58" s="50">
        <f t="array" ref="R58">INDEX($AL$9:$AL$294,MATCH($A58&amp;$B58,$T$9:$T$294&amp;$U$9:$U$294,0))</f>
        <v>0</v>
      </c>
      <c r="T58" s="269" t="s">
        <v>10</v>
      </c>
      <c r="U58" t="s">
        <v>580</v>
      </c>
      <c r="V58" t="s">
        <v>2044</v>
      </c>
      <c r="W58" s="325">
        <v>241</v>
      </c>
      <c r="X58" s="320" t="s">
        <v>4</v>
      </c>
      <c r="Y58" s="344" t="e" cm="1">
        <f t="array" ref="Y58">_xlfn.XLOOKUP('SubClass (Annex_Working)'!U58,#REF!,#REF!,"",0,1)</f>
        <v>#REF!</v>
      </c>
      <c r="Z58" s="329"/>
      <c r="AA58" s="329"/>
      <c r="AB58" s="322"/>
      <c r="AC58" s="323"/>
      <c r="AD58" s="324"/>
      <c r="AE58" s="322"/>
      <c r="AF58" s="323"/>
      <c r="AG58" s="324"/>
      <c r="AH58" s="348" t="e" cm="1">
        <f t="array" ref="AH58">_xlfn.XLOOKUP('SubClass (Annex_Working)'!U58,#REF!,#REF!,"",0,1)</f>
        <v>#REF!</v>
      </c>
      <c r="AI58" s="321"/>
      <c r="AJ58" s="321"/>
      <c r="AK58" s="321"/>
      <c r="AL58" s="321"/>
    </row>
    <row r="59" spans="1:38" s="48" customFormat="1">
      <c r="A59" s="32"/>
      <c r="B59" s="47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T59" s="269" t="s">
        <v>13</v>
      </c>
      <c r="U59" t="s">
        <v>582</v>
      </c>
      <c r="V59" t="s">
        <v>2045</v>
      </c>
      <c r="W59" s="325">
        <v>72</v>
      </c>
      <c r="X59" s="320" t="s">
        <v>4</v>
      </c>
      <c r="Y59" s="344" t="e" cm="1">
        <f t="array" ref="Y59">_xlfn.XLOOKUP('SubClass (Annex_Working)'!U59,#REF!,#REF!,"",0,1)</f>
        <v>#REF!</v>
      </c>
      <c r="Z59" s="329"/>
      <c r="AA59" s="329"/>
      <c r="AB59" s="322"/>
      <c r="AC59" s="323"/>
      <c r="AD59" s="324"/>
      <c r="AE59" s="322"/>
      <c r="AF59" s="323"/>
      <c r="AG59" s="324"/>
      <c r="AH59" s="348" t="e" cm="1">
        <f t="array" ref="AH59">_xlfn.XLOOKUP('SubClass (Annex_Working)'!U59,#REF!,#REF!,"",0,1)</f>
        <v>#REF!</v>
      </c>
      <c r="AI59" s="321"/>
      <c r="AJ59" s="321"/>
      <c r="AK59" s="321"/>
      <c r="AL59" s="321"/>
    </row>
    <row r="60" spans="1:38" s="48" customFormat="1">
      <c r="A60" s="32" t="s">
        <v>13</v>
      </c>
      <c r="B60" s="47" t="s">
        <v>470</v>
      </c>
      <c r="C60" s="48" t="s">
        <v>471</v>
      </c>
      <c r="D60" s="49">
        <v>91</v>
      </c>
      <c r="E60" s="50" t="e">
        <f t="array" ref="E60">INDEX(Y$9:Y$294,MATCH($A60&amp;$B60,$T$9:$T$294&amp;$U$9:$U$294,0))</f>
        <v>#REF!</v>
      </c>
      <c r="F60" s="50">
        <f t="array" ref="F60">INDEX($Z$9:$Z$294,MATCH($A60&amp;$B60,$T$9:$T$294&amp;$U$9:$U$294,0))</f>
        <v>0</v>
      </c>
      <c r="G60" s="50">
        <f t="array" ref="G60">INDEX($AA$9:$AA$294,MATCH($A60&amp;$B60,$T$9:$T$294&amp;$U$9:$U$294,0))</f>
        <v>0</v>
      </c>
      <c r="H60" s="50" t="e">
        <f t="array" ref="H60">INDEX($AH$9:$AH$294,MATCH($A60&amp;$B60,$T$9:$T$294&amp;$U$9:$U$294,0))</f>
        <v>#REF!</v>
      </c>
      <c r="I60" s="50">
        <f t="array" ref="I60">INDEX($AI$9:$AI$294,MATCH($A60&amp;$B60,$T$9:$T$294&amp;$U$9:$U$294,0))</f>
        <v>0</v>
      </c>
      <c r="J60" s="50"/>
      <c r="K60" s="50">
        <f t="array" ref="K60">INDEX($AB$9:$AB$294,MATCH($A60&amp;$B60,$T$9:$T$294&amp;$U$9:$U$294,0))</f>
        <v>0</v>
      </c>
      <c r="L60" s="50">
        <f t="array" ref="L60">INDEX($AD$9:$AD$294,MATCH($A60&amp;$B60,$T$9:$T$294&amp;$U$9:$U$294,0))</f>
        <v>0</v>
      </c>
      <c r="M60" s="50"/>
      <c r="N60" s="50">
        <f t="array" ref="N60">INDEX($AE$9:$AE$294,MATCH($A60&amp;$B60,$T$9:$T$294&amp;$U$9:$U$294,0))</f>
        <v>0</v>
      </c>
      <c r="O60" s="50">
        <f t="array" ref="O60">INDEX($AG$9:$AG$294,MATCH($A60&amp;$B60,$T$9:$T$294&amp;$U$9:$U$294,0))</f>
        <v>0</v>
      </c>
      <c r="P60" s="50"/>
      <c r="Q60" s="50">
        <f t="array" ref="Q60">INDEX($AJ$9:$AJ$294,MATCH($A60&amp;$B60,$T$9:$T$294&amp;$U$9:$U$294,0))</f>
        <v>0</v>
      </c>
      <c r="R60" s="50">
        <f t="array" ref="R60">INDEX($AL$9:$AL$294,MATCH($A60&amp;$B60,$T$9:$T$294&amp;$U$9:$U$294,0))</f>
        <v>0</v>
      </c>
      <c r="T60" s="269" t="s">
        <v>16</v>
      </c>
      <c r="U60" t="s">
        <v>584</v>
      </c>
      <c r="V60" t="s">
        <v>585</v>
      </c>
      <c r="W60" s="325">
        <v>42</v>
      </c>
      <c r="X60" s="320" t="s">
        <v>4</v>
      </c>
      <c r="Y60" s="344" t="e" cm="1">
        <f t="array" ref="Y60">_xlfn.XLOOKUP('SubClass (Annex_Working)'!U60,#REF!,#REF!,"",0,1)</f>
        <v>#REF!</v>
      </c>
      <c r="Z60" s="329"/>
      <c r="AA60" s="329"/>
      <c r="AB60" s="322"/>
      <c r="AC60" s="323"/>
      <c r="AD60" s="324"/>
      <c r="AE60" s="322"/>
      <c r="AF60" s="323"/>
      <c r="AG60" s="324"/>
      <c r="AH60" s="348" t="e" cm="1">
        <f t="array" ref="AH60">_xlfn.XLOOKUP('SubClass (Annex_Working)'!U60,#REF!,#REF!,"",0,1)</f>
        <v>#REF!</v>
      </c>
      <c r="AI60" s="321"/>
      <c r="AJ60" s="321"/>
      <c r="AK60" s="321"/>
      <c r="AL60" s="321"/>
    </row>
    <row r="61" spans="1:38" s="48" customFormat="1">
      <c r="A61" s="32" t="s">
        <v>16</v>
      </c>
      <c r="B61" s="47" t="s">
        <v>472</v>
      </c>
      <c r="C61" s="48" t="s">
        <v>473</v>
      </c>
      <c r="D61" s="49">
        <v>22</v>
      </c>
      <c r="E61" s="50" t="e">
        <f t="array" ref="E61">INDEX(Y$9:Y$294,MATCH($A61&amp;$B61,$T$9:$T$294&amp;$U$9:$U$294,0))</f>
        <v>#REF!</v>
      </c>
      <c r="F61" s="50">
        <f t="array" ref="F61">INDEX($Z$9:$Z$294,MATCH($A61&amp;$B61,$T$9:$T$294&amp;$U$9:$U$294,0))</f>
        <v>0</v>
      </c>
      <c r="G61" s="50">
        <f t="array" ref="G61">INDEX($AA$9:$AA$294,MATCH($A61&amp;$B61,$T$9:$T$294&amp;$U$9:$U$294,0))</f>
        <v>0</v>
      </c>
      <c r="H61" s="50" t="e">
        <f t="array" ref="H61">INDEX($AH$9:$AH$294,MATCH($A61&amp;$B61,$T$9:$T$294&amp;$U$9:$U$294,0))</f>
        <v>#REF!</v>
      </c>
      <c r="I61" s="50">
        <f t="array" ref="I61">INDEX($AI$9:$AI$294,MATCH($A61&amp;$B61,$T$9:$T$294&amp;$U$9:$U$294,0))</f>
        <v>0</v>
      </c>
      <c r="J61" s="50"/>
      <c r="K61" s="50">
        <f t="array" ref="K61">INDEX($AB$9:$AB$294,MATCH($A61&amp;$B61,$T$9:$T$294&amp;$U$9:$U$294,0))</f>
        <v>0</v>
      </c>
      <c r="L61" s="50">
        <f t="array" ref="L61">INDEX($AD$9:$AD$294,MATCH($A61&amp;$B61,$T$9:$T$294&amp;$U$9:$U$294,0))</f>
        <v>0</v>
      </c>
      <c r="M61" s="50"/>
      <c r="N61" s="50">
        <f t="array" ref="N61">INDEX($AE$9:$AE$294,MATCH($A61&amp;$B61,$T$9:$T$294&amp;$U$9:$U$294,0))</f>
        <v>0</v>
      </c>
      <c r="O61" s="50">
        <f t="array" ref="O61">INDEX($AG$9:$AG$294,MATCH($A61&amp;$B61,$T$9:$T$294&amp;$U$9:$U$294,0))</f>
        <v>0</v>
      </c>
      <c r="P61" s="50"/>
      <c r="Q61" s="50">
        <f t="array" ref="Q61">INDEX($AJ$9:$AJ$294,MATCH($A61&amp;$B61,$T$9:$T$294&amp;$U$9:$U$294,0))</f>
        <v>0</v>
      </c>
      <c r="R61" s="50">
        <f t="array" ref="R61">INDEX($AL$9:$AL$294,MATCH($A61&amp;$B61,$T$9:$T$294&amp;$U$9:$U$294,0))</f>
        <v>0</v>
      </c>
      <c r="T61" s="269" t="s">
        <v>16</v>
      </c>
      <c r="U61" t="s">
        <v>603</v>
      </c>
      <c r="V61" t="s">
        <v>604</v>
      </c>
      <c r="W61" s="325">
        <v>30</v>
      </c>
      <c r="X61" s="320" t="s">
        <v>4</v>
      </c>
      <c r="Y61" s="344" t="e" cm="1">
        <f t="array" ref="Y61">_xlfn.XLOOKUP('SubClass (Annex_Working)'!U61,#REF!,#REF!,"",0,1)</f>
        <v>#REF!</v>
      </c>
      <c r="Z61" s="329"/>
      <c r="AA61" s="329"/>
      <c r="AB61" s="322"/>
      <c r="AC61" s="323"/>
      <c r="AD61" s="324"/>
      <c r="AE61" s="322"/>
      <c r="AF61" s="323"/>
      <c r="AG61" s="324"/>
      <c r="AH61" s="348" t="e" cm="1">
        <f t="array" ref="AH61">_xlfn.XLOOKUP('SubClass (Annex_Working)'!U61,#REF!,#REF!,"",0,1)</f>
        <v>#REF!</v>
      </c>
      <c r="AI61" s="321"/>
      <c r="AJ61" s="321"/>
      <c r="AK61" s="321"/>
      <c r="AL61" s="321"/>
    </row>
    <row r="62" spans="1:38" s="48" customFormat="1">
      <c r="A62" s="32" t="s">
        <v>16</v>
      </c>
      <c r="B62" s="47" t="s">
        <v>481</v>
      </c>
      <c r="C62" s="48" t="s">
        <v>482</v>
      </c>
      <c r="D62" s="49">
        <v>8</v>
      </c>
      <c r="E62" s="50" t="e">
        <f t="array" ref="E62">INDEX(Y$9:Y$294,MATCH($A62&amp;$B62,$T$9:$T$294&amp;$U$9:$U$294,0))</f>
        <v>#REF!</v>
      </c>
      <c r="F62" s="50">
        <f t="array" ref="F62">INDEX($Z$9:$Z$294,MATCH($A62&amp;$B62,$T$9:$T$294&amp;$U$9:$U$294,0))</f>
        <v>0</v>
      </c>
      <c r="G62" s="50">
        <f t="array" ref="G62">INDEX($AA$9:$AA$294,MATCH($A62&amp;$B62,$T$9:$T$294&amp;$U$9:$U$294,0))</f>
        <v>0</v>
      </c>
      <c r="H62" s="50" t="e">
        <f t="array" ref="H62">INDEX($AH$9:$AH$294,MATCH($A62&amp;$B62,$T$9:$T$294&amp;$U$9:$U$294,0))</f>
        <v>#REF!</v>
      </c>
      <c r="I62" s="50">
        <f t="array" ref="I62">INDEX($AI$9:$AI$294,MATCH($A62&amp;$B62,$T$9:$T$294&amp;$U$9:$U$294,0))</f>
        <v>0</v>
      </c>
      <c r="J62" s="50"/>
      <c r="K62" s="50">
        <f t="array" ref="K62">INDEX($AB$9:$AB$294,MATCH($A62&amp;$B62,$T$9:$T$294&amp;$U$9:$U$294,0))</f>
        <v>0</v>
      </c>
      <c r="L62" s="50">
        <f t="array" ref="L62">INDEX($AD$9:$AD$294,MATCH($A62&amp;$B62,$T$9:$T$294&amp;$U$9:$U$294,0))</f>
        <v>0</v>
      </c>
      <c r="M62" s="50"/>
      <c r="N62" s="50">
        <f t="array" ref="N62">INDEX($AE$9:$AE$294,MATCH($A62&amp;$B62,$T$9:$T$294&amp;$U$9:$U$294,0))</f>
        <v>0</v>
      </c>
      <c r="O62" s="50">
        <f t="array" ref="O62">INDEX($AG$9:$AG$294,MATCH($A62&amp;$B62,$T$9:$T$294&amp;$U$9:$U$294,0))</f>
        <v>0</v>
      </c>
      <c r="P62" s="50"/>
      <c r="Q62" s="50">
        <f t="array" ref="Q62">INDEX($AJ$9:$AJ$294,MATCH($A62&amp;$B62,$T$9:$T$294&amp;$U$9:$U$294,0))</f>
        <v>0</v>
      </c>
      <c r="R62" s="50">
        <f t="array" ref="R62">INDEX($AL$9:$AL$294,MATCH($A62&amp;$B62,$T$9:$T$294&amp;$U$9:$U$294,0))</f>
        <v>0</v>
      </c>
      <c r="T62" s="269" t="s">
        <v>13</v>
      </c>
      <c r="U62" t="s">
        <v>611</v>
      </c>
      <c r="V62" t="s">
        <v>2046</v>
      </c>
      <c r="W62" s="325">
        <v>169</v>
      </c>
      <c r="X62" s="320" t="s">
        <v>4</v>
      </c>
      <c r="Y62" s="344" t="e" cm="1">
        <f t="array" ref="Y62">_xlfn.XLOOKUP('SubClass (Annex_Working)'!U62,#REF!,#REF!,"",0,1)</f>
        <v>#REF!</v>
      </c>
      <c r="Z62" s="329"/>
      <c r="AA62" s="329"/>
      <c r="AB62" s="322"/>
      <c r="AC62" s="323"/>
      <c r="AD62" s="324"/>
      <c r="AE62" s="322"/>
      <c r="AF62" s="323"/>
      <c r="AG62" s="324"/>
      <c r="AH62" s="348" t="e" cm="1">
        <f t="array" ref="AH62">_xlfn.XLOOKUP('SubClass (Annex_Working)'!U62,#REF!,#REF!,"",0,1)</f>
        <v>#REF!</v>
      </c>
      <c r="AI62" s="321"/>
      <c r="AJ62" s="321"/>
      <c r="AK62" s="321"/>
      <c r="AL62" s="321"/>
    </row>
    <row r="63" spans="1:38" s="48" customFormat="1">
      <c r="A63" s="32" t="s">
        <v>16</v>
      </c>
      <c r="B63" s="47" t="s">
        <v>493</v>
      </c>
      <c r="C63" s="48" t="s">
        <v>494</v>
      </c>
      <c r="D63" s="49">
        <v>61</v>
      </c>
      <c r="E63" s="50" t="e">
        <f t="array" ref="E63">INDEX(Y$9:Y$294,MATCH($A63&amp;$B63,$T$9:$T$294&amp;$U$9:$U$294,0))</f>
        <v>#REF!</v>
      </c>
      <c r="F63" s="50">
        <f t="array" ref="F63">INDEX($Z$9:$Z$294,MATCH($A63&amp;$B63,$T$9:$T$294&amp;$U$9:$U$294,0))</f>
        <v>0</v>
      </c>
      <c r="G63" s="50">
        <f t="array" ref="G63">INDEX($AA$9:$AA$294,MATCH($A63&amp;$B63,$T$9:$T$294&amp;$U$9:$U$294,0))</f>
        <v>0</v>
      </c>
      <c r="H63" s="50" t="e">
        <f t="array" ref="H63">INDEX($AH$9:$AH$294,MATCH($A63&amp;$B63,$T$9:$T$294&amp;$U$9:$U$294,0))</f>
        <v>#REF!</v>
      </c>
      <c r="I63" s="50">
        <f t="array" ref="I63">INDEX($AI$9:$AI$294,MATCH($A63&amp;$B63,$T$9:$T$294&amp;$U$9:$U$294,0))</f>
        <v>0</v>
      </c>
      <c r="J63" s="50"/>
      <c r="K63" s="50">
        <f t="array" ref="K63">INDEX($AB$9:$AB$294,MATCH($A63&amp;$B63,$T$9:$T$294&amp;$U$9:$U$294,0))</f>
        <v>0</v>
      </c>
      <c r="L63" s="50">
        <f t="array" ref="L63">INDEX($AD$9:$AD$294,MATCH($A63&amp;$B63,$T$9:$T$294&amp;$U$9:$U$294,0))</f>
        <v>0</v>
      </c>
      <c r="M63" s="50"/>
      <c r="N63" s="50">
        <f t="array" ref="N63">INDEX($AE$9:$AE$294,MATCH($A63&amp;$B63,$T$9:$T$294&amp;$U$9:$U$294,0))</f>
        <v>0</v>
      </c>
      <c r="O63" s="50">
        <f t="array" ref="O63">INDEX($AG$9:$AG$294,MATCH($A63&amp;$B63,$T$9:$T$294&amp;$U$9:$U$294,0))</f>
        <v>0</v>
      </c>
      <c r="P63" s="50"/>
      <c r="Q63" s="50">
        <f t="array" ref="Q63">INDEX($AJ$9:$AJ$294,MATCH($A63&amp;$B63,$T$9:$T$294&amp;$U$9:$U$294,0))</f>
        <v>0</v>
      </c>
      <c r="R63" s="50">
        <f t="array" ref="R63">INDEX($AL$9:$AL$294,MATCH($A63&amp;$B63,$T$9:$T$294&amp;$U$9:$U$294,0))</f>
        <v>0</v>
      </c>
      <c r="T63" s="269" t="s">
        <v>16</v>
      </c>
      <c r="U63" t="s">
        <v>613</v>
      </c>
      <c r="V63" t="s">
        <v>2047</v>
      </c>
      <c r="W63" s="325">
        <v>140</v>
      </c>
      <c r="X63" s="320" t="s">
        <v>4</v>
      </c>
      <c r="Y63" s="344" t="e" cm="1">
        <f t="array" ref="Y63">_xlfn.XLOOKUP('SubClass (Annex_Working)'!U63,#REF!,#REF!,"",0,1)</f>
        <v>#REF!</v>
      </c>
      <c r="Z63" s="329"/>
      <c r="AA63" s="329"/>
      <c r="AB63" s="322"/>
      <c r="AC63" s="323"/>
      <c r="AD63" s="324"/>
      <c r="AE63" s="322"/>
      <c r="AF63" s="323"/>
      <c r="AG63" s="324"/>
      <c r="AH63" s="348" t="e" cm="1">
        <f t="array" ref="AH63">_xlfn.XLOOKUP('SubClass (Annex_Working)'!U63,#REF!,#REF!,"",0,1)</f>
        <v>#REF!</v>
      </c>
      <c r="AI63" s="321"/>
      <c r="AJ63" s="321"/>
      <c r="AK63" s="321"/>
      <c r="AL63" s="321"/>
    </row>
    <row r="64" spans="1:38" s="48" customFormat="1">
      <c r="A64" s="32"/>
      <c r="B64" s="47"/>
      <c r="D64" s="49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T64" s="269" t="s">
        <v>16</v>
      </c>
      <c r="U64" t="s">
        <v>631</v>
      </c>
      <c r="V64" t="s">
        <v>2048</v>
      </c>
      <c r="W64" s="325">
        <v>29</v>
      </c>
      <c r="X64" s="320" t="s">
        <v>4</v>
      </c>
      <c r="Y64" s="344" t="e" cm="1">
        <f t="array" ref="Y64">_xlfn.XLOOKUP('SubClass (Annex_Working)'!U64,#REF!,#REF!,"",0,1)</f>
        <v>#REF!</v>
      </c>
      <c r="Z64" s="329"/>
      <c r="AA64" s="329"/>
      <c r="AB64" s="322"/>
      <c r="AC64" s="323"/>
      <c r="AD64" s="324"/>
      <c r="AE64" s="322"/>
      <c r="AF64" s="323"/>
      <c r="AG64" s="324"/>
      <c r="AH64" s="348" t="e" cm="1">
        <f t="array" ref="AH64">_xlfn.XLOOKUP('SubClass (Annex_Working)'!U64,#REF!,#REF!,"",0,1)</f>
        <v>#REF!</v>
      </c>
      <c r="AI64" s="321"/>
      <c r="AJ64" s="321"/>
      <c r="AK64" s="321"/>
      <c r="AL64" s="321"/>
    </row>
    <row r="65" spans="1:38" s="48" customFormat="1">
      <c r="A65" s="32" t="s">
        <v>13</v>
      </c>
      <c r="B65" s="47" t="s">
        <v>511</v>
      </c>
      <c r="C65" s="48" t="s">
        <v>512</v>
      </c>
      <c r="D65" s="49">
        <v>119</v>
      </c>
      <c r="E65" s="50" t="e">
        <f t="array" ref="E65">INDEX(Y$9:Y$294,MATCH($A65&amp;$B65,$T$9:$T$294&amp;$U$9:$U$294,0))</f>
        <v>#REF!</v>
      </c>
      <c r="F65" s="50">
        <f t="array" ref="F65">INDEX($Z$9:$Z$294,MATCH($A65&amp;$B65,$T$9:$T$294&amp;$U$9:$U$294,0))</f>
        <v>0</v>
      </c>
      <c r="G65" s="50">
        <f t="array" ref="G65">INDEX($AA$9:$AA$294,MATCH($A65&amp;$B65,$T$9:$T$294&amp;$U$9:$U$294,0))</f>
        <v>0</v>
      </c>
      <c r="H65" s="50" t="e">
        <f t="array" ref="H65">INDEX($AH$9:$AH$294,MATCH($A65&amp;$B65,$T$9:$T$294&amp;$U$9:$U$294,0))</f>
        <v>#REF!</v>
      </c>
      <c r="I65" s="50">
        <f t="array" ref="I65">INDEX($AI$9:$AI$294,MATCH($A65&amp;$B65,$T$9:$T$294&amp;$U$9:$U$294,0))</f>
        <v>0</v>
      </c>
      <c r="J65" s="50"/>
      <c r="K65" s="50">
        <f t="array" ref="K65">INDEX($AB$9:$AB$294,MATCH($A65&amp;$B65,$T$9:$T$294&amp;$U$9:$U$294,0))</f>
        <v>0</v>
      </c>
      <c r="L65" s="50">
        <f t="array" ref="L65">INDEX($AD$9:$AD$294,MATCH($A65&amp;$B65,$T$9:$T$294&amp;$U$9:$U$294,0))</f>
        <v>0</v>
      </c>
      <c r="M65" s="50"/>
      <c r="N65" s="50">
        <f t="array" ref="N65">INDEX($AE$9:$AE$294,MATCH($A65&amp;$B65,$T$9:$T$294&amp;$U$9:$U$294,0))</f>
        <v>0</v>
      </c>
      <c r="O65" s="50">
        <f t="array" ref="O65">INDEX($AG$9:$AG$294,MATCH($A65&amp;$B65,$T$9:$T$294&amp;$U$9:$U$294,0))</f>
        <v>0</v>
      </c>
      <c r="P65" s="50"/>
      <c r="Q65" s="50">
        <f t="array" ref="Q65">INDEX($AJ$9:$AJ$294,MATCH($A65&amp;$B65,$T$9:$T$294&amp;$U$9:$U$294,0))</f>
        <v>0</v>
      </c>
      <c r="R65" s="50">
        <f t="array" ref="R65">INDEX($AL$9:$AL$294,MATCH($A65&amp;$B65,$T$9:$T$294&amp;$U$9:$U$294,0))</f>
        <v>0</v>
      </c>
      <c r="T65" s="316" t="s">
        <v>7</v>
      </c>
      <c r="U65" s="317" t="s">
        <v>639</v>
      </c>
      <c r="V65" s="317" t="s">
        <v>640</v>
      </c>
      <c r="W65" s="319">
        <v>403</v>
      </c>
      <c r="X65" s="318" t="s">
        <v>4</v>
      </c>
      <c r="Y65" s="344" t="e" cm="1">
        <f t="array" ref="Y65">_xlfn.XLOOKUP('SubClass (Annex_Working)'!U65,#REF!,#REF!,"",0,1)</f>
        <v>#REF!</v>
      </c>
      <c r="Z65" s="329"/>
      <c r="AA65" s="329"/>
      <c r="AB65" s="322"/>
      <c r="AC65" s="323"/>
      <c r="AD65" s="324"/>
      <c r="AE65" s="322"/>
      <c r="AF65" s="323"/>
      <c r="AG65" s="324"/>
      <c r="AH65" s="348" t="e" cm="1">
        <f t="array" ref="AH65">_xlfn.XLOOKUP('SubClass (Annex_Working)'!U65,#REF!,#REF!,"",0,1)</f>
        <v>#REF!</v>
      </c>
      <c r="AI65" s="321"/>
      <c r="AJ65" s="321"/>
      <c r="AK65" s="321"/>
      <c r="AL65" s="321"/>
    </row>
    <row r="66" spans="1:38" s="48" customFormat="1">
      <c r="A66" s="32" t="s">
        <v>16</v>
      </c>
      <c r="B66" s="47" t="s">
        <v>513</v>
      </c>
      <c r="C66" s="48" t="s">
        <v>514</v>
      </c>
      <c r="D66" s="49">
        <v>26</v>
      </c>
      <c r="E66" s="50" t="e">
        <f t="array" ref="E66">INDEX(Y$9:Y$294,MATCH($A66&amp;$B66,$T$9:$T$294&amp;$U$9:$U$294,0))</f>
        <v>#REF!</v>
      </c>
      <c r="F66" s="50">
        <f t="array" ref="F66">INDEX($Z$9:$Z$294,MATCH($A66&amp;$B66,$T$9:$T$294&amp;$U$9:$U$294,0))</f>
        <v>0</v>
      </c>
      <c r="G66" s="50">
        <f t="array" ref="G66">INDEX($AA$9:$AA$294,MATCH($A66&amp;$B66,$T$9:$T$294&amp;$U$9:$U$294,0))</f>
        <v>0</v>
      </c>
      <c r="H66" s="50" t="e">
        <f t="array" ref="H66">INDEX($AH$9:$AH$294,MATCH($A66&amp;$B66,$T$9:$T$294&amp;$U$9:$U$294,0))</f>
        <v>#REF!</v>
      </c>
      <c r="I66" s="50">
        <f t="array" ref="I66">INDEX($AI$9:$AI$294,MATCH($A66&amp;$B66,$T$9:$T$294&amp;$U$9:$U$294,0))</f>
        <v>0</v>
      </c>
      <c r="J66" s="50"/>
      <c r="K66" s="50">
        <f t="array" ref="K66">INDEX($AB$9:$AB$294,MATCH($A66&amp;$B66,$T$9:$T$294&amp;$U$9:$U$294,0))</f>
        <v>0</v>
      </c>
      <c r="L66" s="50">
        <f t="array" ref="L66">INDEX($AD$9:$AD$294,MATCH($A66&amp;$B66,$T$9:$T$294&amp;$U$9:$U$294,0))</f>
        <v>0</v>
      </c>
      <c r="M66" s="50"/>
      <c r="N66" s="50">
        <f t="array" ref="N66">INDEX($AE$9:$AE$294,MATCH($A66&amp;$B66,$T$9:$T$294&amp;$U$9:$U$294,0))</f>
        <v>0</v>
      </c>
      <c r="O66" s="50">
        <f t="array" ref="O66">INDEX($AG$9:$AG$294,MATCH($A66&amp;$B66,$T$9:$T$294&amp;$U$9:$U$294,0))</f>
        <v>0</v>
      </c>
      <c r="P66" s="50"/>
      <c r="Q66" s="50">
        <f t="array" ref="Q66">INDEX($AJ$9:$AJ$294,MATCH($A66&amp;$B66,$T$9:$T$294&amp;$U$9:$U$294,0))</f>
        <v>0</v>
      </c>
      <c r="R66" s="50">
        <f t="array" ref="R66">INDEX($AL$9:$AL$294,MATCH($A66&amp;$B66,$T$9:$T$294&amp;$U$9:$U$294,0))</f>
        <v>0</v>
      </c>
      <c r="T66" s="269" t="s">
        <v>10</v>
      </c>
      <c r="U66" t="s">
        <v>641</v>
      </c>
      <c r="V66" t="s">
        <v>642</v>
      </c>
      <c r="W66" s="325">
        <v>335</v>
      </c>
      <c r="X66" s="320" t="s">
        <v>4</v>
      </c>
      <c r="Y66" s="344" t="e" cm="1">
        <f t="array" ref="Y66">_xlfn.XLOOKUP('SubClass (Annex_Working)'!U66,#REF!,#REF!,"",0,1)</f>
        <v>#REF!</v>
      </c>
      <c r="Z66" s="329"/>
      <c r="AA66" s="329"/>
      <c r="AB66" s="322"/>
      <c r="AC66" s="323"/>
      <c r="AD66" s="324"/>
      <c r="AE66" s="322"/>
      <c r="AF66" s="323"/>
      <c r="AG66" s="324"/>
      <c r="AH66" s="348" t="e" cm="1">
        <f t="array" ref="AH66">_xlfn.XLOOKUP('SubClass (Annex_Working)'!U66,#REF!,#REF!,"",0,1)</f>
        <v>#REF!</v>
      </c>
      <c r="AI66" s="321"/>
      <c r="AJ66" s="321"/>
      <c r="AK66" s="321"/>
      <c r="AL66" s="321"/>
    </row>
    <row r="67" spans="1:38" s="48" customFormat="1">
      <c r="A67" s="32" t="s">
        <v>16</v>
      </c>
      <c r="B67" s="47" t="s">
        <v>539</v>
      </c>
      <c r="C67" s="48" t="s">
        <v>540</v>
      </c>
      <c r="D67" s="49">
        <v>59</v>
      </c>
      <c r="E67" s="50" t="e">
        <f t="array" ref="E67">INDEX(Y$9:Y$294,MATCH($A67&amp;$B67,$T$9:$T$294&amp;$U$9:$U$294,0))</f>
        <v>#REF!</v>
      </c>
      <c r="F67" s="50">
        <f t="array" ref="F67">INDEX($Z$9:$Z$294,MATCH($A67&amp;$B67,$T$9:$T$294&amp;$U$9:$U$294,0))</f>
        <v>0</v>
      </c>
      <c r="G67" s="50">
        <f t="array" ref="G67">INDEX($AA$9:$AA$294,MATCH($A67&amp;$B67,$T$9:$T$294&amp;$U$9:$U$294,0))</f>
        <v>0</v>
      </c>
      <c r="H67" s="50" t="e">
        <f t="array" ref="H67">INDEX($AH$9:$AH$294,MATCH($A67&amp;$B67,$T$9:$T$294&amp;$U$9:$U$294,0))</f>
        <v>#REF!</v>
      </c>
      <c r="I67" s="50">
        <f t="array" ref="I67">INDEX($AI$9:$AI$294,MATCH($A67&amp;$B67,$T$9:$T$294&amp;$U$9:$U$294,0))</f>
        <v>0</v>
      </c>
      <c r="J67" s="50"/>
      <c r="K67" s="50">
        <f t="array" ref="K67">INDEX($AB$9:$AB$294,MATCH($A67&amp;$B67,$T$9:$T$294&amp;$U$9:$U$294,0))</f>
        <v>0</v>
      </c>
      <c r="L67" s="50">
        <f t="array" ref="L67">INDEX($AD$9:$AD$294,MATCH($A67&amp;$B67,$T$9:$T$294&amp;$U$9:$U$294,0))</f>
        <v>0</v>
      </c>
      <c r="M67" s="50"/>
      <c r="N67" s="50">
        <f t="array" ref="N67">INDEX($AE$9:$AE$294,MATCH($A67&amp;$B67,$T$9:$T$294&amp;$U$9:$U$294,0))</f>
        <v>0</v>
      </c>
      <c r="O67" s="50">
        <f t="array" ref="O67">INDEX($AG$9:$AG$294,MATCH($A67&amp;$B67,$T$9:$T$294&amp;$U$9:$U$294,0))</f>
        <v>0</v>
      </c>
      <c r="P67" s="50"/>
      <c r="Q67" s="50">
        <f t="array" ref="Q67">INDEX($AJ$9:$AJ$294,MATCH($A67&amp;$B67,$T$9:$T$294&amp;$U$9:$U$294,0))</f>
        <v>0</v>
      </c>
      <c r="R67" s="50">
        <f t="array" ref="R67">INDEX($AL$9:$AL$294,MATCH($A67&amp;$B67,$T$9:$T$294&amp;$U$9:$U$294,0))</f>
        <v>0</v>
      </c>
      <c r="T67" s="269" t="s">
        <v>13</v>
      </c>
      <c r="U67" t="s">
        <v>643</v>
      </c>
      <c r="V67" t="s">
        <v>644</v>
      </c>
      <c r="W67" s="325">
        <v>56</v>
      </c>
      <c r="X67" s="320" t="s">
        <v>4</v>
      </c>
      <c r="Y67" s="344" t="e" cm="1">
        <f t="array" ref="Y67">_xlfn.XLOOKUP('SubClass (Annex_Working)'!U67,#REF!,#REF!,"",0,1)</f>
        <v>#REF!</v>
      </c>
      <c r="Z67" s="329"/>
      <c r="AA67" s="329"/>
      <c r="AB67" s="322"/>
      <c r="AC67" s="323"/>
      <c r="AD67" s="324"/>
      <c r="AE67" s="322"/>
      <c r="AF67" s="323"/>
      <c r="AG67" s="324"/>
      <c r="AH67" s="348" t="e" cm="1">
        <f t="array" ref="AH67">_xlfn.XLOOKUP('SubClass (Annex_Working)'!U67,#REF!,#REF!,"",0,1)</f>
        <v>#REF!</v>
      </c>
      <c r="AI67" s="321"/>
      <c r="AJ67" s="321"/>
      <c r="AK67" s="321"/>
      <c r="AL67" s="321"/>
    </row>
    <row r="68" spans="1:38" s="48" customFormat="1">
      <c r="A68" s="32" t="s">
        <v>16</v>
      </c>
      <c r="B68" s="47" t="s">
        <v>571</v>
      </c>
      <c r="C68" s="48" t="s">
        <v>572</v>
      </c>
      <c r="D68" s="49">
        <v>34</v>
      </c>
      <c r="E68" s="50" t="e">
        <f t="array" ref="E68">INDEX(Y$9:Y$294,MATCH($A68&amp;$B68,$T$9:$T$294&amp;$U$9:$U$294,0))</f>
        <v>#REF!</v>
      </c>
      <c r="F68" s="50">
        <f t="array" ref="F68">INDEX($Z$9:$Z$294,MATCH($A68&amp;$B68,$T$9:$T$294&amp;$U$9:$U$294,0))</f>
        <v>0</v>
      </c>
      <c r="G68" s="50">
        <f t="array" ref="G68">INDEX($AA$9:$AA$294,MATCH($A68&amp;$B68,$T$9:$T$294&amp;$U$9:$U$294,0))</f>
        <v>0</v>
      </c>
      <c r="H68" s="50" t="e">
        <f t="array" ref="H68">INDEX($AH$9:$AH$294,MATCH($A68&amp;$B68,$T$9:$T$294&amp;$U$9:$U$294,0))</f>
        <v>#REF!</v>
      </c>
      <c r="I68" s="50">
        <f t="array" ref="I68">INDEX($AI$9:$AI$294,MATCH($A68&amp;$B68,$T$9:$T$294&amp;$U$9:$U$294,0))</f>
        <v>0</v>
      </c>
      <c r="J68" s="50"/>
      <c r="K68" s="50">
        <f t="array" ref="K68">INDEX($AB$9:$AB$294,MATCH($A68&amp;$B68,$T$9:$T$294&amp;$U$9:$U$294,0))</f>
        <v>0</v>
      </c>
      <c r="L68" s="50">
        <f t="array" ref="L68">INDEX($AD$9:$AD$294,MATCH($A68&amp;$B68,$T$9:$T$294&amp;$U$9:$U$294,0))</f>
        <v>0</v>
      </c>
      <c r="M68" s="50"/>
      <c r="N68" s="50">
        <f t="array" ref="N68">INDEX($AE$9:$AE$294,MATCH($A68&amp;$B68,$T$9:$T$294&amp;$U$9:$U$294,0))</f>
        <v>0</v>
      </c>
      <c r="O68" s="50">
        <f t="array" ref="O68">INDEX($AG$9:$AG$294,MATCH($A68&amp;$B68,$T$9:$T$294&amp;$U$9:$U$294,0))</f>
        <v>0</v>
      </c>
      <c r="P68" s="50"/>
      <c r="Q68" s="50">
        <f t="array" ref="Q68">INDEX($AJ$9:$AJ$294,MATCH($A68&amp;$B68,$T$9:$T$294&amp;$U$9:$U$294,0))</f>
        <v>0</v>
      </c>
      <c r="R68" s="50">
        <f t="array" ref="R68">INDEX($AL$9:$AL$294,MATCH($A68&amp;$B68,$T$9:$T$294&amp;$U$9:$U$294,0))</f>
        <v>0</v>
      </c>
      <c r="T68" s="269" t="s">
        <v>16</v>
      </c>
      <c r="U68" t="s">
        <v>645</v>
      </c>
      <c r="V68" t="s">
        <v>646</v>
      </c>
      <c r="W68" s="325">
        <v>22</v>
      </c>
      <c r="X68" s="320" t="s">
        <v>4</v>
      </c>
      <c r="Y68" s="344" t="e" cm="1">
        <f t="array" ref="Y68">_xlfn.XLOOKUP('SubClass (Annex_Working)'!U68,#REF!,#REF!,"",0,1)</f>
        <v>#REF!</v>
      </c>
      <c r="Z68" s="329"/>
      <c r="AA68" s="329"/>
      <c r="AB68" s="322"/>
      <c r="AC68" s="323"/>
      <c r="AD68" s="324"/>
      <c r="AE68" s="322"/>
      <c r="AF68" s="323"/>
      <c r="AG68" s="324"/>
      <c r="AH68" s="348" t="e" cm="1">
        <f t="array" ref="AH68">_xlfn.XLOOKUP('SubClass (Annex_Working)'!U68,#REF!,#REF!,"",0,1)</f>
        <v>#REF!</v>
      </c>
      <c r="AI68" s="321"/>
      <c r="AJ68" s="321"/>
      <c r="AK68" s="321"/>
      <c r="AL68" s="321"/>
    </row>
    <row r="69" spans="1:38" s="48" customFormat="1">
      <c r="A69" s="32"/>
      <c r="B69" s="47"/>
      <c r="D69" s="49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T69" s="269" t="s">
        <v>16</v>
      </c>
      <c r="U69" t="s">
        <v>651</v>
      </c>
      <c r="V69" t="s">
        <v>652</v>
      </c>
      <c r="W69" s="325">
        <v>34</v>
      </c>
      <c r="X69" s="320" t="s">
        <v>4</v>
      </c>
      <c r="Y69" s="344" t="e" cm="1">
        <f t="array" ref="Y69">_xlfn.XLOOKUP('SubClass (Annex_Working)'!U69,#REF!,#REF!,"",0,1)</f>
        <v>#REF!</v>
      </c>
      <c r="Z69" s="329"/>
      <c r="AA69" s="329"/>
      <c r="AB69" s="322"/>
      <c r="AC69" s="323"/>
      <c r="AD69" s="324"/>
      <c r="AE69" s="322"/>
      <c r="AF69" s="323"/>
      <c r="AG69" s="324"/>
      <c r="AH69" s="348" t="e" cm="1">
        <f t="array" ref="AH69">_xlfn.XLOOKUP('SubClass (Annex_Working)'!U69,#REF!,#REF!,"",0,1)</f>
        <v>#REF!</v>
      </c>
      <c r="AI69" s="321"/>
      <c r="AJ69" s="321"/>
      <c r="AK69" s="321"/>
      <c r="AL69" s="321"/>
    </row>
    <row r="70" spans="1:38" s="48" customFormat="1">
      <c r="A70" s="32" t="s">
        <v>10</v>
      </c>
      <c r="B70" s="47" t="s">
        <v>580</v>
      </c>
      <c r="C70" s="48" t="s">
        <v>581</v>
      </c>
      <c r="D70" s="49">
        <v>241</v>
      </c>
      <c r="E70" s="50" t="e">
        <f t="array" ref="E70">INDEX(Y$9:Y$294,MATCH($A70&amp;$B70,$T$9:$T$294&amp;$U$9:$U$294,0))</f>
        <v>#REF!</v>
      </c>
      <c r="F70" s="50">
        <f t="array" ref="F70">INDEX($Z$9:$Z$294,MATCH($A70&amp;$B70,$T$9:$T$294&amp;$U$9:$U$294,0))</f>
        <v>0</v>
      </c>
      <c r="G70" s="50">
        <f t="array" ref="G70">INDEX($AA$9:$AA$294,MATCH($A70&amp;$B70,$T$9:$T$294&amp;$U$9:$U$294,0))</f>
        <v>0</v>
      </c>
      <c r="H70" s="50" t="e">
        <f t="array" ref="H70">INDEX($AH$9:$AH$294,MATCH($A70&amp;$B70,$T$9:$T$294&amp;$U$9:$U$294,0))</f>
        <v>#REF!</v>
      </c>
      <c r="I70" s="50">
        <f t="array" ref="I70">INDEX($AI$9:$AI$294,MATCH($A70&amp;$B70,$T$9:$T$294&amp;$U$9:$U$294,0))</f>
        <v>0</v>
      </c>
      <c r="J70" s="50"/>
      <c r="K70" s="50">
        <f t="array" ref="K70">INDEX($AB$9:$AB$294,MATCH($A70&amp;$B70,$T$9:$T$294&amp;$U$9:$U$294,0))</f>
        <v>0</v>
      </c>
      <c r="L70" s="50">
        <f t="array" ref="L70">INDEX($AD$9:$AD$294,MATCH($A70&amp;$B70,$T$9:$T$294&amp;$U$9:$U$294,0))</f>
        <v>0</v>
      </c>
      <c r="M70" s="50"/>
      <c r="N70" s="50">
        <f t="array" ref="N70">INDEX($AE$9:$AE$294,MATCH($A70&amp;$B70,$T$9:$T$294&amp;$U$9:$U$294,0))</f>
        <v>0</v>
      </c>
      <c r="O70" s="50">
        <f t="array" ref="O70">INDEX($AG$9:$AG$294,MATCH($A70&amp;$B70,$T$9:$T$294&amp;$U$9:$U$294,0))</f>
        <v>0</v>
      </c>
      <c r="P70" s="50"/>
      <c r="Q70" s="50">
        <f t="array" ref="Q70">INDEX($AJ$9:$AJ$294,MATCH($A70&amp;$B70,$T$9:$T$294&amp;$U$9:$U$294,0))</f>
        <v>0</v>
      </c>
      <c r="R70" s="50">
        <f t="array" ref="R70">INDEX($AL$9:$AL$294,MATCH($A70&amp;$B70,$T$9:$T$294&amp;$U$9:$U$294,0))</f>
        <v>0</v>
      </c>
      <c r="T70" s="269" t="s">
        <v>13</v>
      </c>
      <c r="U70" t="s">
        <v>667</v>
      </c>
      <c r="V70" t="s">
        <v>668</v>
      </c>
      <c r="W70" s="325">
        <v>204</v>
      </c>
      <c r="X70" s="320" t="s">
        <v>4</v>
      </c>
      <c r="Y70" s="344" t="e" cm="1">
        <f t="array" ref="Y70">_xlfn.XLOOKUP('SubClass (Annex_Working)'!U70,#REF!,#REF!,"",0,1)</f>
        <v>#REF!</v>
      </c>
      <c r="Z70" s="329"/>
      <c r="AA70" s="329"/>
      <c r="AB70" s="322"/>
      <c r="AC70" s="323"/>
      <c r="AD70" s="324"/>
      <c r="AE70" s="322"/>
      <c r="AF70" s="323"/>
      <c r="AG70" s="324"/>
      <c r="AH70" s="348" t="e" cm="1">
        <f t="array" ref="AH70">_xlfn.XLOOKUP('SubClass (Annex_Working)'!U70,#REF!,#REF!,"",0,1)</f>
        <v>#REF!</v>
      </c>
      <c r="AI70" s="321"/>
      <c r="AJ70" s="321"/>
      <c r="AK70" s="321"/>
      <c r="AL70" s="321"/>
    </row>
    <row r="71" spans="1:38" s="48" customFormat="1">
      <c r="A71" s="32"/>
      <c r="B71" s="47"/>
      <c r="D71" s="49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T71" s="269" t="s">
        <v>16</v>
      </c>
      <c r="U71" t="s">
        <v>669</v>
      </c>
      <c r="V71" t="s">
        <v>2183</v>
      </c>
      <c r="W71" s="325">
        <v>45</v>
      </c>
      <c r="X71" s="320" t="s">
        <v>4</v>
      </c>
      <c r="Y71" s="344" t="e" cm="1">
        <f t="array" ref="Y71">_xlfn.XLOOKUP('SubClass (Annex_Working)'!U71,#REF!,#REF!,"",0,1)</f>
        <v>#REF!</v>
      </c>
      <c r="Z71" s="329"/>
      <c r="AA71" s="329"/>
      <c r="AB71" s="322"/>
      <c r="AC71" s="323"/>
      <c r="AD71" s="324"/>
      <c r="AE71" s="322"/>
      <c r="AF71" s="323"/>
      <c r="AG71" s="324"/>
      <c r="AH71" s="348" t="e" cm="1">
        <f t="array" ref="AH71">_xlfn.XLOOKUP('SubClass (Annex_Working)'!U71,#REF!,#REF!,"",0,1)</f>
        <v>#REF!</v>
      </c>
      <c r="AI71" s="321"/>
      <c r="AJ71" s="321"/>
      <c r="AK71" s="321"/>
      <c r="AL71" s="321"/>
    </row>
    <row r="72" spans="1:38" s="48" customFormat="1">
      <c r="A72" s="32" t="s">
        <v>13</v>
      </c>
      <c r="B72" s="47" t="s">
        <v>582</v>
      </c>
      <c r="C72" s="48" t="s">
        <v>583</v>
      </c>
      <c r="D72" s="49">
        <v>72</v>
      </c>
      <c r="E72" s="50" t="e">
        <f t="array" ref="E72">INDEX(Y$9:Y$294,MATCH($A72&amp;$B72,$T$9:$T$294&amp;$U$9:$U$294,0))</f>
        <v>#REF!</v>
      </c>
      <c r="F72" s="50">
        <f t="array" ref="F72">INDEX($Z$9:$Z$294,MATCH($A72&amp;$B72,$T$9:$T$294&amp;$U$9:$U$294,0))</f>
        <v>0</v>
      </c>
      <c r="G72" s="50">
        <f t="array" ref="G72">INDEX($AA$9:$AA$294,MATCH($A72&amp;$B72,$T$9:$T$294&amp;$U$9:$U$294,0))</f>
        <v>0</v>
      </c>
      <c r="H72" s="50" t="e">
        <f t="array" ref="H72">INDEX($AH$9:$AH$294,MATCH($A72&amp;$B72,$T$9:$T$294&amp;$U$9:$U$294,0))</f>
        <v>#REF!</v>
      </c>
      <c r="I72" s="50">
        <f t="array" ref="I72">INDEX($AI$9:$AI$294,MATCH($A72&amp;$B72,$T$9:$T$294&amp;$U$9:$U$294,0))</f>
        <v>0</v>
      </c>
      <c r="J72" s="50"/>
      <c r="K72" s="50">
        <f t="array" ref="K72">INDEX($AB$9:$AB$294,MATCH($A72&amp;$B72,$T$9:$T$294&amp;$U$9:$U$294,0))</f>
        <v>0</v>
      </c>
      <c r="L72" s="50">
        <f t="array" ref="L72">INDEX($AD$9:$AD$294,MATCH($A72&amp;$B72,$T$9:$T$294&amp;$U$9:$U$294,0))</f>
        <v>0</v>
      </c>
      <c r="M72" s="50"/>
      <c r="N72" s="50">
        <f t="array" ref="N72">INDEX($AE$9:$AE$294,MATCH($A72&amp;$B72,$T$9:$T$294&amp;$U$9:$U$294,0))</f>
        <v>0</v>
      </c>
      <c r="O72" s="50">
        <f t="array" ref="O72">INDEX($AG$9:$AG$294,MATCH($A72&amp;$B72,$T$9:$T$294&amp;$U$9:$U$294,0))</f>
        <v>0</v>
      </c>
      <c r="P72" s="50"/>
      <c r="Q72" s="50">
        <f t="array" ref="Q72">INDEX($AJ$9:$AJ$294,MATCH($A72&amp;$B72,$T$9:$T$294&amp;$U$9:$U$294,0))</f>
        <v>0</v>
      </c>
      <c r="R72" s="50">
        <f t="array" ref="R72">INDEX($AL$9:$AL$294,MATCH($A72&amp;$B72,$T$9:$T$294&amp;$U$9:$U$294,0))</f>
        <v>0</v>
      </c>
      <c r="T72" s="269" t="s">
        <v>16</v>
      </c>
      <c r="U72" t="s">
        <v>698</v>
      </c>
      <c r="V72" t="s">
        <v>2184</v>
      </c>
      <c r="W72" s="325">
        <v>4</v>
      </c>
      <c r="X72" s="320" t="s">
        <v>4</v>
      </c>
      <c r="Y72" s="344" t="e" cm="1">
        <f t="array" ref="Y72">_xlfn.XLOOKUP('SubClass (Annex_Working)'!U72,#REF!,#REF!,"",0,1)</f>
        <v>#REF!</v>
      </c>
      <c r="Z72" s="329"/>
      <c r="AA72" s="329"/>
      <c r="AB72" s="322"/>
      <c r="AC72" s="323"/>
      <c r="AD72" s="324"/>
      <c r="AE72" s="322"/>
      <c r="AF72" s="323"/>
      <c r="AG72" s="324"/>
      <c r="AH72" s="348" t="e" cm="1">
        <f t="array" ref="AH72">_xlfn.XLOOKUP('SubClass (Annex_Working)'!U72,#REF!,#REF!,"",0,1)</f>
        <v>#REF!</v>
      </c>
      <c r="AI72" s="321"/>
      <c r="AJ72" s="321"/>
      <c r="AK72" s="321"/>
      <c r="AL72" s="321"/>
    </row>
    <row r="73" spans="1:38" s="48" customFormat="1">
      <c r="A73" s="32" t="s">
        <v>16</v>
      </c>
      <c r="B73" s="47" t="s">
        <v>584</v>
      </c>
      <c r="C73" s="48" t="s">
        <v>585</v>
      </c>
      <c r="D73" s="49">
        <v>42</v>
      </c>
      <c r="E73" s="50" t="e">
        <f t="array" ref="E73">INDEX(Y$9:Y$294,MATCH($A73&amp;$B73,$T$9:$T$294&amp;$U$9:$U$294,0))</f>
        <v>#REF!</v>
      </c>
      <c r="F73" s="50">
        <f t="array" ref="F73">INDEX($Z$9:$Z$294,MATCH($A73&amp;$B73,$T$9:$T$294&amp;$U$9:$U$294,0))</f>
        <v>0</v>
      </c>
      <c r="G73" s="50">
        <f t="array" ref="G73">INDEX($AA$9:$AA$294,MATCH($A73&amp;$B73,$T$9:$T$294&amp;$U$9:$U$294,0))</f>
        <v>0</v>
      </c>
      <c r="H73" s="50" t="e">
        <f t="array" ref="H73">INDEX($AH$9:$AH$294,MATCH($A73&amp;$B73,$T$9:$T$294&amp;$U$9:$U$294,0))</f>
        <v>#REF!</v>
      </c>
      <c r="I73" s="50">
        <f t="array" ref="I73">INDEX($AI$9:$AI$294,MATCH($A73&amp;$B73,$T$9:$T$294&amp;$U$9:$U$294,0))</f>
        <v>0</v>
      </c>
      <c r="J73" s="50"/>
      <c r="K73" s="50">
        <f t="array" ref="K73">INDEX($AB$9:$AB$294,MATCH($A73&amp;$B73,$T$9:$T$294&amp;$U$9:$U$294,0))</f>
        <v>0</v>
      </c>
      <c r="L73" s="50">
        <f t="array" ref="L73">INDEX($AD$9:$AD$294,MATCH($A73&amp;$B73,$T$9:$T$294&amp;$U$9:$U$294,0))</f>
        <v>0</v>
      </c>
      <c r="M73" s="50"/>
      <c r="N73" s="50">
        <f t="array" ref="N73">INDEX($AE$9:$AE$294,MATCH($A73&amp;$B73,$T$9:$T$294&amp;$U$9:$U$294,0))</f>
        <v>0</v>
      </c>
      <c r="O73" s="50">
        <f t="array" ref="O73">INDEX($AG$9:$AG$294,MATCH($A73&amp;$B73,$T$9:$T$294&amp;$U$9:$U$294,0))</f>
        <v>0</v>
      </c>
      <c r="P73" s="50"/>
      <c r="Q73" s="50">
        <f t="array" ref="Q73">INDEX($AJ$9:$AJ$294,MATCH($A73&amp;$B73,$T$9:$T$294&amp;$U$9:$U$294,0))</f>
        <v>0</v>
      </c>
      <c r="R73" s="50">
        <f t="array" ref="R73">INDEX($AL$9:$AL$294,MATCH($A73&amp;$B73,$T$9:$T$294&amp;$U$9:$U$294,0))</f>
        <v>0</v>
      </c>
      <c r="T73" s="269" t="s">
        <v>16</v>
      </c>
      <c r="U73" t="s">
        <v>706</v>
      </c>
      <c r="V73" t="s">
        <v>2185</v>
      </c>
      <c r="W73" s="325">
        <v>79</v>
      </c>
      <c r="X73" s="320" t="s">
        <v>4</v>
      </c>
      <c r="Y73" s="344" t="e" cm="1">
        <f t="array" ref="Y73">_xlfn.XLOOKUP('SubClass (Annex_Working)'!U73,#REF!,#REF!,"",0,1)</f>
        <v>#REF!</v>
      </c>
      <c r="Z73" s="329"/>
      <c r="AA73" s="329"/>
      <c r="AB73" s="322"/>
      <c r="AC73" s="323"/>
      <c r="AD73" s="324"/>
      <c r="AE73" s="322"/>
      <c r="AF73" s="323"/>
      <c r="AG73" s="324"/>
      <c r="AH73" s="348" t="e" cm="1">
        <f t="array" ref="AH73">_xlfn.XLOOKUP('SubClass (Annex_Working)'!U73,#REF!,#REF!,"",0,1)</f>
        <v>#REF!</v>
      </c>
      <c r="AI73" s="321"/>
      <c r="AJ73" s="321"/>
      <c r="AK73" s="321"/>
      <c r="AL73" s="321"/>
    </row>
    <row r="74" spans="1:38" s="48" customFormat="1">
      <c r="A74" s="32" t="s">
        <v>16</v>
      </c>
      <c r="B74" s="47" t="s">
        <v>603</v>
      </c>
      <c r="C74" s="48" t="s">
        <v>604</v>
      </c>
      <c r="D74" s="49">
        <v>30</v>
      </c>
      <c r="E74" s="50" t="e">
        <f t="array" ref="E74">INDEX(Y$9:Y$294,MATCH($A74&amp;$B74,$T$9:$T$294&amp;$U$9:$U$294,0))</f>
        <v>#REF!</v>
      </c>
      <c r="F74" s="50">
        <f t="array" ref="F74">INDEX($Z$9:$Z$294,MATCH($A74&amp;$B74,$T$9:$T$294&amp;$U$9:$U$294,0))</f>
        <v>0</v>
      </c>
      <c r="G74" s="50">
        <f t="array" ref="G74">INDEX($AA$9:$AA$294,MATCH($A74&amp;$B74,$T$9:$T$294&amp;$U$9:$U$294,0))</f>
        <v>0</v>
      </c>
      <c r="H74" s="50" t="e">
        <f t="array" ref="H74">INDEX($AH$9:$AH$294,MATCH($A74&amp;$B74,$T$9:$T$294&amp;$U$9:$U$294,0))</f>
        <v>#REF!</v>
      </c>
      <c r="I74" s="50">
        <f t="array" ref="I74">INDEX($AI$9:$AI$294,MATCH($A74&amp;$B74,$T$9:$T$294&amp;$U$9:$U$294,0))</f>
        <v>0</v>
      </c>
      <c r="J74" s="50"/>
      <c r="K74" s="50">
        <f t="array" ref="K74">INDEX($AB$9:$AB$294,MATCH($A74&amp;$B74,$T$9:$T$294&amp;$U$9:$U$294,0))</f>
        <v>0</v>
      </c>
      <c r="L74" s="50">
        <f t="array" ref="L74">INDEX($AD$9:$AD$294,MATCH($A74&amp;$B74,$T$9:$T$294&amp;$U$9:$U$294,0))</f>
        <v>0</v>
      </c>
      <c r="M74" s="50"/>
      <c r="N74" s="50">
        <f t="array" ref="N74">INDEX($AE$9:$AE$294,MATCH($A74&amp;$B74,$T$9:$T$294&amp;$U$9:$U$294,0))</f>
        <v>0</v>
      </c>
      <c r="O74" s="50">
        <f t="array" ref="O74">INDEX($AG$9:$AG$294,MATCH($A74&amp;$B74,$T$9:$T$294&amp;$U$9:$U$294,0))</f>
        <v>0</v>
      </c>
      <c r="P74" s="50"/>
      <c r="Q74" s="50">
        <f t="array" ref="Q74">INDEX($AJ$9:$AJ$294,MATCH($A74&amp;$B74,$T$9:$T$294&amp;$U$9:$U$294,0))</f>
        <v>0</v>
      </c>
      <c r="R74" s="50">
        <f t="array" ref="R74">INDEX($AL$9:$AL$294,MATCH($A74&amp;$B74,$T$9:$T$294&amp;$U$9:$U$294,0))</f>
        <v>0</v>
      </c>
      <c r="T74" s="269" t="s">
        <v>16</v>
      </c>
      <c r="U74" t="s">
        <v>728</v>
      </c>
      <c r="V74" t="s">
        <v>729</v>
      </c>
      <c r="W74" s="325">
        <v>16</v>
      </c>
      <c r="X74" s="320" t="s">
        <v>4</v>
      </c>
      <c r="Y74" s="344" t="e" cm="1">
        <f t="array" ref="Y74">_xlfn.XLOOKUP('SubClass (Annex_Working)'!U74,#REF!,#REF!,"",0,1)</f>
        <v>#REF!</v>
      </c>
      <c r="Z74" s="329"/>
      <c r="AA74" s="329"/>
      <c r="AB74" s="322"/>
      <c r="AC74" s="323"/>
      <c r="AD74" s="324"/>
      <c r="AE74" s="322"/>
      <c r="AF74" s="323"/>
      <c r="AG74" s="324"/>
      <c r="AH74" s="348" t="e" cm="1">
        <f t="array" ref="AH74">_xlfn.XLOOKUP('SubClass (Annex_Working)'!U74,#REF!,#REF!,"",0,1)</f>
        <v>#REF!</v>
      </c>
      <c r="AI74" s="321"/>
      <c r="AJ74" s="321"/>
      <c r="AK74" s="321"/>
      <c r="AL74" s="321"/>
    </row>
    <row r="75" spans="1:38" s="48" customFormat="1">
      <c r="A75" s="32"/>
      <c r="B75" s="47"/>
      <c r="D75" s="49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T75" s="269" t="s">
        <v>16</v>
      </c>
      <c r="U75" t="s">
        <v>740</v>
      </c>
      <c r="V75" t="s">
        <v>741</v>
      </c>
      <c r="W75" s="325">
        <v>25</v>
      </c>
      <c r="X75" s="320" t="s">
        <v>4</v>
      </c>
      <c r="Y75" s="344" t="e" cm="1">
        <f t="array" ref="Y75">_xlfn.XLOOKUP('SubClass (Annex_Working)'!U75,#REF!,#REF!,"",0,1)</f>
        <v>#REF!</v>
      </c>
      <c r="Z75" s="329"/>
      <c r="AA75" s="329"/>
      <c r="AB75" s="322"/>
      <c r="AC75" s="323"/>
      <c r="AD75" s="324"/>
      <c r="AE75" s="322"/>
      <c r="AF75" s="323"/>
      <c r="AG75" s="324"/>
      <c r="AH75" s="348" t="e" cm="1">
        <f t="array" ref="AH75">_xlfn.XLOOKUP('SubClass (Annex_Working)'!U75,#REF!,#REF!,"",0,1)</f>
        <v>#REF!</v>
      </c>
      <c r="AI75" s="321"/>
      <c r="AJ75" s="321"/>
      <c r="AK75" s="321"/>
      <c r="AL75" s="321"/>
    </row>
    <row r="76" spans="1:38" s="48" customFormat="1">
      <c r="A76" s="32" t="s">
        <v>13</v>
      </c>
      <c r="B76" s="47" t="s">
        <v>611</v>
      </c>
      <c r="C76" s="48" t="s">
        <v>612</v>
      </c>
      <c r="D76" s="49">
        <v>169</v>
      </c>
      <c r="E76" s="50" t="e">
        <f t="array" ref="E76">INDEX(Y$9:Y$294,MATCH($A76&amp;$B76,$T$9:$T$294&amp;$U$9:$U$294,0))</f>
        <v>#REF!</v>
      </c>
      <c r="F76" s="50">
        <f t="array" ref="F76">INDEX($Z$9:$Z$294,MATCH($A76&amp;$B76,$T$9:$T$294&amp;$U$9:$U$294,0))</f>
        <v>0</v>
      </c>
      <c r="G76" s="50">
        <f t="array" ref="G76">INDEX($AA$9:$AA$294,MATCH($A76&amp;$B76,$T$9:$T$294&amp;$U$9:$U$294,0))</f>
        <v>0</v>
      </c>
      <c r="H76" s="50" t="e">
        <f t="array" ref="H76">INDEX($AH$9:$AH$294,MATCH($A76&amp;$B76,$T$9:$T$294&amp;$U$9:$U$294,0))</f>
        <v>#REF!</v>
      </c>
      <c r="I76" s="50">
        <f t="array" ref="I76">INDEX($AI$9:$AI$294,MATCH($A76&amp;$B76,$T$9:$T$294&amp;$U$9:$U$294,0))</f>
        <v>0</v>
      </c>
      <c r="J76" s="50"/>
      <c r="K76" s="50">
        <f t="array" ref="K76">INDEX($AB$9:$AB$294,MATCH($A76&amp;$B76,$T$9:$T$294&amp;$U$9:$U$294,0))</f>
        <v>0</v>
      </c>
      <c r="L76" s="50">
        <f t="array" ref="L76">INDEX($AD$9:$AD$294,MATCH($A76&amp;$B76,$T$9:$T$294&amp;$U$9:$U$294,0))</f>
        <v>0</v>
      </c>
      <c r="M76" s="50"/>
      <c r="N76" s="50">
        <f t="array" ref="N76">INDEX($AE$9:$AE$294,MATCH($A76&amp;$B76,$T$9:$T$294&amp;$U$9:$U$294,0))</f>
        <v>0</v>
      </c>
      <c r="O76" s="50">
        <f t="array" ref="O76">INDEX($AG$9:$AG$294,MATCH($A76&amp;$B76,$T$9:$T$294&amp;$U$9:$U$294,0))</f>
        <v>0</v>
      </c>
      <c r="P76" s="50"/>
      <c r="Q76" s="50">
        <f t="array" ref="Q76">INDEX($AJ$9:$AJ$294,MATCH($A76&amp;$B76,$T$9:$T$294&amp;$U$9:$U$294,0))</f>
        <v>0</v>
      </c>
      <c r="R76" s="50">
        <f t="array" ref="R76">INDEX($AL$9:$AL$294,MATCH($A76&amp;$B76,$T$9:$T$294&amp;$U$9:$U$294,0))</f>
        <v>0</v>
      </c>
      <c r="T76" s="269" t="s">
        <v>16</v>
      </c>
      <c r="U76" t="s">
        <v>755</v>
      </c>
      <c r="V76" t="s">
        <v>756</v>
      </c>
      <c r="W76" s="325">
        <v>24</v>
      </c>
      <c r="X76" s="320" t="s">
        <v>4</v>
      </c>
      <c r="Y76" s="344" t="e" cm="1">
        <f t="array" ref="Y76">_xlfn.XLOOKUP('SubClass (Annex_Working)'!U76,#REF!,#REF!,"",0,1)</f>
        <v>#REF!</v>
      </c>
      <c r="Z76" s="329"/>
      <c r="AA76" s="329"/>
      <c r="AB76" s="322"/>
      <c r="AC76" s="323"/>
      <c r="AD76" s="324"/>
      <c r="AE76" s="322"/>
      <c r="AF76" s="323"/>
      <c r="AG76" s="324"/>
      <c r="AH76" s="348" t="e" cm="1">
        <f t="array" ref="AH76">_xlfn.XLOOKUP('SubClass (Annex_Working)'!U76,#REF!,#REF!,"",0,1)</f>
        <v>#REF!</v>
      </c>
      <c r="AI76" s="321"/>
      <c r="AJ76" s="321"/>
      <c r="AK76" s="321"/>
      <c r="AL76" s="321"/>
    </row>
    <row r="77" spans="1:38" s="48" customFormat="1">
      <c r="A77" s="32" t="s">
        <v>16</v>
      </c>
      <c r="B77" s="47" t="s">
        <v>613</v>
      </c>
      <c r="C77" s="48" t="s">
        <v>614</v>
      </c>
      <c r="D77" s="49">
        <v>140</v>
      </c>
      <c r="E77" s="50" t="e">
        <f t="array" ref="E77">INDEX(Y$9:Y$294,MATCH($A77&amp;$B77,$T$9:$T$294&amp;$U$9:$U$294,0))</f>
        <v>#REF!</v>
      </c>
      <c r="F77" s="50">
        <f t="array" ref="F77">INDEX($Z$9:$Z$294,MATCH($A77&amp;$B77,$T$9:$T$294&amp;$U$9:$U$294,0))</f>
        <v>0</v>
      </c>
      <c r="G77" s="50">
        <f t="array" ref="G77">INDEX($AA$9:$AA$294,MATCH($A77&amp;$B77,$T$9:$T$294&amp;$U$9:$U$294,0))</f>
        <v>0</v>
      </c>
      <c r="H77" s="50" t="e">
        <f t="array" ref="H77">INDEX($AH$9:$AH$294,MATCH($A77&amp;$B77,$T$9:$T$294&amp;$U$9:$U$294,0))</f>
        <v>#REF!</v>
      </c>
      <c r="I77" s="50">
        <f t="array" ref="I77">INDEX($AI$9:$AI$294,MATCH($A77&amp;$B77,$T$9:$T$294&amp;$U$9:$U$294,0))</f>
        <v>0</v>
      </c>
      <c r="J77" s="50"/>
      <c r="K77" s="50">
        <f t="array" ref="K77">INDEX($AB$9:$AB$294,MATCH($A77&amp;$B77,$T$9:$T$294&amp;$U$9:$U$294,0))</f>
        <v>0</v>
      </c>
      <c r="L77" s="50">
        <f t="array" ref="L77">INDEX($AD$9:$AD$294,MATCH($A77&amp;$B77,$T$9:$T$294&amp;$U$9:$U$294,0))</f>
        <v>0</v>
      </c>
      <c r="M77" s="50"/>
      <c r="N77" s="50">
        <f t="array" ref="N77">INDEX($AE$9:$AE$294,MATCH($A77&amp;$B77,$T$9:$T$294&amp;$U$9:$U$294,0))</f>
        <v>0</v>
      </c>
      <c r="O77" s="50">
        <f t="array" ref="O77">INDEX($AG$9:$AG$294,MATCH($A77&amp;$B77,$T$9:$T$294&amp;$U$9:$U$294,0))</f>
        <v>0</v>
      </c>
      <c r="P77" s="50"/>
      <c r="Q77" s="50">
        <f t="array" ref="Q77">INDEX($AJ$9:$AJ$294,MATCH($A77&amp;$B77,$T$9:$T$294&amp;$U$9:$U$294,0))</f>
        <v>0</v>
      </c>
      <c r="R77" s="50">
        <f t="array" ref="R77">INDEX($AL$9:$AL$294,MATCH($A77&amp;$B77,$T$9:$T$294&amp;$U$9:$U$294,0))</f>
        <v>0</v>
      </c>
      <c r="T77" s="269" t="s">
        <v>16</v>
      </c>
      <c r="U77" t="s">
        <v>769</v>
      </c>
      <c r="V77" t="s">
        <v>770</v>
      </c>
      <c r="W77" s="325">
        <v>11</v>
      </c>
      <c r="X77" s="320" t="s">
        <v>4</v>
      </c>
      <c r="Y77" s="344" t="e" cm="1">
        <f t="array" ref="Y77">_xlfn.XLOOKUP('SubClass (Annex_Working)'!U77,#REF!,#REF!,"",0,1)</f>
        <v>#REF!</v>
      </c>
      <c r="Z77" s="329"/>
      <c r="AA77" s="329"/>
      <c r="AB77" s="322"/>
      <c r="AC77" s="323"/>
      <c r="AD77" s="324"/>
      <c r="AE77" s="322"/>
      <c r="AF77" s="323"/>
      <c r="AG77" s="324"/>
      <c r="AH77" s="348" t="e" cm="1">
        <f t="array" ref="AH77">_xlfn.XLOOKUP('SubClass (Annex_Working)'!U77,#REF!,#REF!,"",0,1)</f>
        <v>#REF!</v>
      </c>
      <c r="AI77" s="321"/>
      <c r="AJ77" s="321"/>
      <c r="AK77" s="321"/>
      <c r="AL77" s="321"/>
    </row>
    <row r="78" spans="1:38" s="48" customFormat="1">
      <c r="A78" s="32" t="s">
        <v>16</v>
      </c>
      <c r="B78" s="47" t="s">
        <v>631</v>
      </c>
      <c r="C78" s="48" t="s">
        <v>632</v>
      </c>
      <c r="D78" s="49">
        <v>29</v>
      </c>
      <c r="E78" s="50" t="e">
        <f t="array" ref="E78">INDEX(Y$9:Y$294,MATCH($A78&amp;$B78,$T$9:$T$294&amp;$U$9:$U$294,0))</f>
        <v>#REF!</v>
      </c>
      <c r="F78" s="50">
        <f t="array" ref="F78">INDEX($Z$9:$Z$294,MATCH($A78&amp;$B78,$T$9:$T$294&amp;$U$9:$U$294,0))</f>
        <v>0</v>
      </c>
      <c r="G78" s="50">
        <f t="array" ref="G78">INDEX($AA$9:$AA$294,MATCH($A78&amp;$B78,$T$9:$T$294&amp;$U$9:$U$294,0))</f>
        <v>0</v>
      </c>
      <c r="H78" s="50" t="e">
        <f t="array" ref="H78">INDEX($AH$9:$AH$294,MATCH($A78&amp;$B78,$T$9:$T$294&amp;$U$9:$U$294,0))</f>
        <v>#REF!</v>
      </c>
      <c r="I78" s="50">
        <f t="array" ref="I78">INDEX($AI$9:$AI$294,MATCH($A78&amp;$B78,$T$9:$T$294&amp;$U$9:$U$294,0))</f>
        <v>0</v>
      </c>
      <c r="J78" s="50"/>
      <c r="K78" s="50">
        <f t="array" ref="K78">INDEX($AB$9:$AB$294,MATCH($A78&amp;$B78,$T$9:$T$294&amp;$U$9:$U$294,0))</f>
        <v>0</v>
      </c>
      <c r="L78" s="50">
        <f t="array" ref="L78">INDEX($AD$9:$AD$294,MATCH($A78&amp;$B78,$T$9:$T$294&amp;$U$9:$U$294,0))</f>
        <v>0</v>
      </c>
      <c r="M78" s="50"/>
      <c r="N78" s="50">
        <f t="array" ref="N78">INDEX($AE$9:$AE$294,MATCH($A78&amp;$B78,$T$9:$T$294&amp;$U$9:$U$294,0))</f>
        <v>0</v>
      </c>
      <c r="O78" s="50">
        <f t="array" ref="O78">INDEX($AG$9:$AG$294,MATCH($A78&amp;$B78,$T$9:$T$294&amp;$U$9:$U$294,0))</f>
        <v>0</v>
      </c>
      <c r="P78" s="50"/>
      <c r="Q78" s="50">
        <f t="array" ref="Q78">INDEX($AJ$9:$AJ$294,MATCH($A78&amp;$B78,$T$9:$T$294&amp;$U$9:$U$294,0))</f>
        <v>0</v>
      </c>
      <c r="R78" s="50">
        <f t="array" ref="R78">INDEX($AL$9:$AL$294,MATCH($A78&amp;$B78,$T$9:$T$294&amp;$U$9:$U$294,0))</f>
        <v>0</v>
      </c>
      <c r="T78" s="269" t="s">
        <v>13</v>
      </c>
      <c r="U78" t="s">
        <v>775</v>
      </c>
      <c r="V78" t="s">
        <v>776</v>
      </c>
      <c r="W78" s="325">
        <v>10</v>
      </c>
      <c r="X78" s="320" t="s">
        <v>4</v>
      </c>
      <c r="Y78" s="344" t="e" cm="1">
        <f t="array" ref="Y78">_xlfn.XLOOKUP('SubClass (Annex_Working)'!U78,#REF!,#REF!,"",0,1)</f>
        <v>#REF!</v>
      </c>
      <c r="Z78" s="329"/>
      <c r="AA78" s="329"/>
      <c r="AB78" s="322"/>
      <c r="AC78" s="323"/>
      <c r="AD78" s="324"/>
      <c r="AE78" s="322"/>
      <c r="AF78" s="323"/>
      <c r="AG78" s="324"/>
      <c r="AH78" s="348" t="e" cm="1">
        <f t="array" ref="AH78">_xlfn.XLOOKUP('SubClass (Annex_Working)'!U78,#REF!,#REF!,"",0,1)</f>
        <v>#REF!</v>
      </c>
      <c r="AI78" s="321"/>
      <c r="AJ78" s="321"/>
      <c r="AK78" s="321"/>
      <c r="AL78" s="321"/>
    </row>
    <row r="79" spans="1:38" s="48" customFormat="1">
      <c r="A79" s="32"/>
      <c r="B79" s="47"/>
      <c r="D79" s="49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T79" s="269" t="s">
        <v>16</v>
      </c>
      <c r="U79" t="s">
        <v>777</v>
      </c>
      <c r="V79" t="s">
        <v>778</v>
      </c>
      <c r="W79" s="325">
        <v>10</v>
      </c>
      <c r="X79" s="320" t="s">
        <v>4</v>
      </c>
      <c r="Y79" s="344" t="e" cm="1">
        <f t="array" ref="Y79">_xlfn.XLOOKUP('SubClass (Annex_Working)'!U79,#REF!,#REF!,"",0,1)</f>
        <v>#REF!</v>
      </c>
      <c r="Z79" s="329"/>
      <c r="AA79" s="329"/>
      <c r="AB79" s="322"/>
      <c r="AC79" s="323"/>
      <c r="AD79" s="324"/>
      <c r="AE79" s="322"/>
      <c r="AF79" s="323"/>
      <c r="AG79" s="324"/>
      <c r="AH79" s="348" t="e" cm="1">
        <f t="array" ref="AH79">_xlfn.XLOOKUP('SubClass (Annex_Working)'!U79,#REF!,#REF!,"",0,1)</f>
        <v>#REF!</v>
      </c>
      <c r="AI79" s="321"/>
      <c r="AJ79" s="321"/>
      <c r="AK79" s="321"/>
      <c r="AL79" s="321"/>
    </row>
    <row r="80" spans="1:38" s="48" customFormat="1">
      <c r="A80" s="32" t="s">
        <v>3</v>
      </c>
      <c r="B80" s="47" t="s">
        <v>1975</v>
      </c>
      <c r="C80" s="48" t="s">
        <v>1976</v>
      </c>
      <c r="D80" s="49">
        <v>8117</v>
      </c>
      <c r="E80" s="50" t="e">
        <f t="array" ref="E80">INDEX(Y$9:Y$294,MATCH($A80&amp;$B80,$T$9:$T$294&amp;$U$9:$U$294,0))</f>
        <v>#REF!</v>
      </c>
      <c r="F80" s="50">
        <f t="array" ref="F80">INDEX($Z$9:$Z$294,MATCH($A80&amp;$B80,$T$9:$T$294&amp;$U$9:$U$294,0))</f>
        <v>0</v>
      </c>
      <c r="G80" s="50">
        <f t="array" ref="G80">INDEX($AA$9:$AA$294,MATCH($A80&amp;$B80,$T$9:$T$294&amp;$U$9:$U$294,0))</f>
        <v>0</v>
      </c>
      <c r="H80" s="50">
        <f t="array" ref="H80">INDEX($AH$9:$AH$294,MATCH($A80&amp;$B80,$T$9:$T$294&amp;$U$9:$U$294,0))</f>
        <v>0</v>
      </c>
      <c r="I80" s="50">
        <f t="array" ref="I80">INDEX($AI$9:$AI$294,MATCH($A80&amp;$B80,$T$9:$T$294&amp;$U$9:$U$294,0))</f>
        <v>0</v>
      </c>
      <c r="J80" s="50"/>
      <c r="K80" s="50">
        <f t="array" ref="K80">INDEX($AB$9:$AB$294,MATCH($A80&amp;$B80,$T$9:$T$294&amp;$U$9:$U$294,0))</f>
        <v>0</v>
      </c>
      <c r="L80" s="50">
        <f t="array" ref="L80">INDEX($AD$9:$AD$294,MATCH($A80&amp;$B80,$T$9:$T$294&amp;$U$9:$U$294,0))</f>
        <v>0</v>
      </c>
      <c r="M80" s="50"/>
      <c r="N80" s="50">
        <f t="array" ref="N80">INDEX($AE$9:$AE$294,MATCH($A80&amp;$B80,$T$9:$T$294&amp;$U$9:$U$294,0))</f>
        <v>0</v>
      </c>
      <c r="O80" s="50">
        <f t="array" ref="O80">INDEX($AG$9:$AG$294,MATCH($A80&amp;$B80,$T$9:$T$294&amp;$U$9:$U$294,0))</f>
        <v>0</v>
      </c>
      <c r="P80" s="50"/>
      <c r="Q80" s="50">
        <f t="array" ref="Q80">INDEX($AJ$9:$AJ$294,MATCH($A80&amp;$B80,$T$9:$T$294&amp;$U$9:$U$294,0))</f>
        <v>0</v>
      </c>
      <c r="R80" s="50">
        <f t="array" ref="R80">INDEX($AL$9:$AL$294,MATCH($A80&amp;$B80,$T$9:$T$294&amp;$U$9:$U$294,0))</f>
        <v>0</v>
      </c>
      <c r="T80" s="269" t="s">
        <v>13</v>
      </c>
      <c r="U80" t="s">
        <v>784</v>
      </c>
      <c r="V80" t="s">
        <v>785</v>
      </c>
      <c r="W80" s="325">
        <v>65</v>
      </c>
      <c r="X80" s="320" t="s">
        <v>4</v>
      </c>
      <c r="Y80" s="344" t="e" cm="1">
        <f t="array" ref="Y80">_xlfn.XLOOKUP('SubClass (Annex_Working)'!U80,#REF!,#REF!,"",0,1)</f>
        <v>#REF!</v>
      </c>
      <c r="Z80" s="329"/>
      <c r="AA80" s="329"/>
      <c r="AB80" s="322"/>
      <c r="AC80" s="323"/>
      <c r="AD80" s="324"/>
      <c r="AE80" s="322"/>
      <c r="AF80" s="323"/>
      <c r="AG80" s="324"/>
      <c r="AH80" s="348" t="e" cm="1">
        <f t="array" ref="AH80">_xlfn.XLOOKUP('SubClass (Annex_Working)'!U80,#REF!,#REF!,"",0,1)</f>
        <v>#REF!</v>
      </c>
      <c r="AI80" s="321"/>
      <c r="AJ80" s="321"/>
      <c r="AK80" s="321"/>
      <c r="AL80" s="321"/>
    </row>
    <row r="81" spans="1:38" s="48" customFormat="1">
      <c r="A81" s="32"/>
      <c r="B81" s="47"/>
      <c r="D81" s="49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T81" s="269" t="s">
        <v>16</v>
      </c>
      <c r="U81" t="s">
        <v>786</v>
      </c>
      <c r="V81" t="s">
        <v>787</v>
      </c>
      <c r="W81" s="325">
        <v>14</v>
      </c>
      <c r="X81" s="320" t="s">
        <v>4</v>
      </c>
      <c r="Y81" s="344" t="e" cm="1">
        <f t="array" ref="Y81">_xlfn.XLOOKUP('SubClass (Annex_Working)'!U81,#REF!,#REF!,"",0,1)</f>
        <v>#REF!</v>
      </c>
      <c r="Z81" s="329"/>
      <c r="AA81" s="329"/>
      <c r="AB81" s="322"/>
      <c r="AC81" s="323"/>
      <c r="AD81" s="324"/>
      <c r="AE81" s="322"/>
      <c r="AF81" s="323"/>
      <c r="AG81" s="324"/>
      <c r="AH81" s="348" t="e" cm="1">
        <f t="array" ref="AH81">_xlfn.XLOOKUP('SubClass (Annex_Working)'!U81,#REF!,#REF!,"",0,1)</f>
        <v>#REF!</v>
      </c>
      <c r="AI81" s="321"/>
      <c r="AJ81" s="321"/>
      <c r="AK81" s="321"/>
      <c r="AL81" s="321"/>
    </row>
    <row r="82" spans="1:38" s="48" customFormat="1">
      <c r="A82" s="32" t="s">
        <v>7</v>
      </c>
      <c r="B82" s="47" t="s">
        <v>639</v>
      </c>
      <c r="C82" s="48" t="s">
        <v>640</v>
      </c>
      <c r="D82" s="49">
        <v>403</v>
      </c>
      <c r="E82" s="50" t="e">
        <f t="array" ref="E82">INDEX(Y$9:Y$294,MATCH($A82&amp;$B82,$T$9:$T$294&amp;$U$9:$U$294,0))</f>
        <v>#REF!</v>
      </c>
      <c r="F82" s="50">
        <f t="array" ref="F82">INDEX($Z$9:$Z$294,MATCH($A82&amp;$B82,$T$9:$T$294&amp;$U$9:$U$294,0))</f>
        <v>0</v>
      </c>
      <c r="G82" s="50">
        <f t="array" ref="G82">INDEX($AA$9:$AA$294,MATCH($A82&amp;$B82,$T$9:$T$294&amp;$U$9:$U$294,0))</f>
        <v>0</v>
      </c>
      <c r="H82" s="50" t="e">
        <f t="array" ref="H82">INDEX($AH$9:$AH$294,MATCH($A82&amp;$B82,$T$9:$T$294&amp;$U$9:$U$294,0))</f>
        <v>#REF!</v>
      </c>
      <c r="I82" s="50">
        <f t="array" ref="I82">INDEX($AI$9:$AI$294,MATCH($A82&amp;$B82,$T$9:$T$294&amp;$U$9:$U$294,0))</f>
        <v>0</v>
      </c>
      <c r="J82" s="50"/>
      <c r="K82" s="50">
        <f t="array" ref="K82">INDEX($AB$9:$AB$294,MATCH($A82&amp;$B82,$T$9:$T$294&amp;$U$9:$U$294,0))</f>
        <v>0</v>
      </c>
      <c r="L82" s="50">
        <f t="array" ref="L82">INDEX($AD$9:$AD$294,MATCH($A82&amp;$B82,$T$9:$T$294&amp;$U$9:$U$294,0))</f>
        <v>0</v>
      </c>
      <c r="M82" s="50"/>
      <c r="N82" s="50">
        <f t="array" ref="N82">INDEX($AE$9:$AE$294,MATCH($A82&amp;$B82,$T$9:$T$294&amp;$U$9:$U$294,0))</f>
        <v>0</v>
      </c>
      <c r="O82" s="50">
        <f t="array" ref="O82">INDEX($AG$9:$AG$294,MATCH($A82&amp;$B82,$T$9:$T$294&amp;$U$9:$U$294,0))</f>
        <v>0</v>
      </c>
      <c r="P82" s="50"/>
      <c r="Q82" s="50">
        <f t="array" ref="Q82">INDEX($AJ$9:$AJ$294,MATCH($A82&amp;$B82,$T$9:$T$294&amp;$U$9:$U$294,0))</f>
        <v>0</v>
      </c>
      <c r="R82" s="50">
        <f t="array" ref="R82">INDEX($AL$9:$AL$294,MATCH($A82&amp;$B82,$T$9:$T$294&amp;$U$9:$U$294,0))</f>
        <v>0</v>
      </c>
      <c r="T82" s="269" t="s">
        <v>16</v>
      </c>
      <c r="U82" t="s">
        <v>792</v>
      </c>
      <c r="V82" t="s">
        <v>2186</v>
      </c>
      <c r="W82" s="325">
        <v>47</v>
      </c>
      <c r="X82" s="320" t="s">
        <v>4</v>
      </c>
      <c r="Y82" s="344" t="e" cm="1">
        <f t="array" ref="Y82">_xlfn.XLOOKUP('SubClass (Annex_Working)'!U82,#REF!,#REF!,"",0,1)</f>
        <v>#REF!</v>
      </c>
      <c r="Z82" s="329"/>
      <c r="AA82" s="329"/>
      <c r="AB82" s="322"/>
      <c r="AC82" s="323"/>
      <c r="AD82" s="324"/>
      <c r="AE82" s="322"/>
      <c r="AF82" s="323"/>
      <c r="AG82" s="324"/>
      <c r="AH82" s="348" t="e" cm="1">
        <f t="array" ref="AH82">_xlfn.XLOOKUP('SubClass (Annex_Working)'!U82,#REF!,#REF!,"",0,1)</f>
        <v>#REF!</v>
      </c>
      <c r="AI82" s="321"/>
      <c r="AJ82" s="321"/>
      <c r="AK82" s="321"/>
      <c r="AL82" s="321"/>
    </row>
    <row r="83" spans="1:38" s="48" customFormat="1">
      <c r="A83" s="32"/>
      <c r="B83" s="47"/>
      <c r="D83" s="49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T83" s="269" t="s">
        <v>16</v>
      </c>
      <c r="U83" t="s">
        <v>798</v>
      </c>
      <c r="V83" t="s">
        <v>799</v>
      </c>
      <c r="W83" s="325">
        <v>4</v>
      </c>
      <c r="X83" s="320" t="s">
        <v>4</v>
      </c>
      <c r="Y83" s="344" t="e" cm="1">
        <f t="array" ref="Y83">_xlfn.XLOOKUP('SubClass (Annex_Working)'!U83,#REF!,#REF!,"",0,1)</f>
        <v>#REF!</v>
      </c>
      <c r="Z83" s="329"/>
      <c r="AA83" s="329"/>
      <c r="AB83" s="322"/>
      <c r="AC83" s="323"/>
      <c r="AD83" s="324"/>
      <c r="AE83" s="322"/>
      <c r="AF83" s="323"/>
      <c r="AG83" s="324"/>
      <c r="AH83" s="348" t="e" cm="1">
        <f t="array" ref="AH83">_xlfn.XLOOKUP('SubClass (Annex_Working)'!U83,#REF!,#REF!,"",0,1)</f>
        <v>#REF!</v>
      </c>
      <c r="AI83" s="321"/>
      <c r="AJ83" s="321"/>
      <c r="AK83" s="321"/>
      <c r="AL83" s="321"/>
    </row>
    <row r="84" spans="1:38" s="48" customFormat="1">
      <c r="A84" s="32" t="s">
        <v>10</v>
      </c>
      <c r="B84" s="47" t="s">
        <v>641</v>
      </c>
      <c r="C84" s="48" t="s">
        <v>642</v>
      </c>
      <c r="D84" s="49">
        <v>335</v>
      </c>
      <c r="E84" s="50" t="e">
        <f t="array" ref="E84">INDEX(Y$9:Y$294,MATCH($A84&amp;$B84,$T$9:$T$294&amp;$U$9:$U$294,0))</f>
        <v>#REF!</v>
      </c>
      <c r="F84" s="50">
        <f t="array" ref="F84">INDEX($Z$9:$Z$294,MATCH($A84&amp;$B84,$T$9:$T$294&amp;$U$9:$U$294,0))</f>
        <v>0</v>
      </c>
      <c r="G84" s="50">
        <f t="array" ref="G84">INDEX($AA$9:$AA$294,MATCH($A84&amp;$B84,$T$9:$T$294&amp;$U$9:$U$294,0))</f>
        <v>0</v>
      </c>
      <c r="H84" s="50" t="e">
        <f t="array" ref="H84">INDEX($AH$9:$AH$294,MATCH($A84&amp;$B84,$T$9:$T$294&amp;$U$9:$U$294,0))</f>
        <v>#REF!</v>
      </c>
      <c r="I84" s="50">
        <f t="array" ref="I84">INDEX($AI$9:$AI$294,MATCH($A84&amp;$B84,$T$9:$T$294&amp;$U$9:$U$294,0))</f>
        <v>0</v>
      </c>
      <c r="J84" s="50"/>
      <c r="K84" s="50">
        <f t="array" ref="K84">INDEX($AB$9:$AB$294,MATCH($A84&amp;$B84,$T$9:$T$294&amp;$U$9:$U$294,0))</f>
        <v>0</v>
      </c>
      <c r="L84" s="50">
        <f t="array" ref="L84">INDEX($AD$9:$AD$294,MATCH($A84&amp;$B84,$T$9:$T$294&amp;$U$9:$U$294,0))</f>
        <v>0</v>
      </c>
      <c r="M84" s="50"/>
      <c r="N84" s="50">
        <f t="array" ref="N84">INDEX($AE$9:$AE$294,MATCH($A84&amp;$B84,$T$9:$T$294&amp;$U$9:$U$294,0))</f>
        <v>0</v>
      </c>
      <c r="O84" s="50">
        <f t="array" ref="O84">INDEX($AG$9:$AG$294,MATCH($A84&amp;$B84,$T$9:$T$294&amp;$U$9:$U$294,0))</f>
        <v>0</v>
      </c>
      <c r="P84" s="50"/>
      <c r="Q84" s="50">
        <f t="array" ref="Q84">INDEX($AJ$9:$AJ$294,MATCH($A84&amp;$B84,$T$9:$T$294&amp;$U$9:$U$294,0))</f>
        <v>0</v>
      </c>
      <c r="R84" s="50">
        <f t="array" ref="R84">INDEX($AL$9:$AL$294,MATCH($A84&amp;$B84,$T$9:$T$294&amp;$U$9:$U$294,0))</f>
        <v>0</v>
      </c>
      <c r="T84" s="269" t="s">
        <v>10</v>
      </c>
      <c r="U84" t="s">
        <v>802</v>
      </c>
      <c r="V84" t="s">
        <v>803</v>
      </c>
      <c r="W84" s="325">
        <v>68</v>
      </c>
      <c r="X84" s="320" t="s">
        <v>4</v>
      </c>
      <c r="Y84" s="344" t="e" cm="1">
        <f t="array" ref="Y84">_xlfn.XLOOKUP('SubClass (Annex_Working)'!U84,#REF!,#REF!,"",0,1)</f>
        <v>#REF!</v>
      </c>
      <c r="Z84" s="329"/>
      <c r="AA84" s="329"/>
      <c r="AB84" s="322"/>
      <c r="AC84" s="323"/>
      <c r="AD84" s="324"/>
      <c r="AE84" s="322"/>
      <c r="AF84" s="323"/>
      <c r="AG84" s="324"/>
      <c r="AH84" s="348" t="e" cm="1">
        <f t="array" ref="AH84">_xlfn.XLOOKUP('SubClass (Annex_Working)'!U84,#REF!,#REF!,"",0,1)</f>
        <v>#REF!</v>
      </c>
      <c r="AI84" s="321"/>
      <c r="AJ84" s="321"/>
      <c r="AK84" s="321"/>
      <c r="AL84" s="321"/>
    </row>
    <row r="85" spans="1:38" s="48" customFormat="1">
      <c r="A85" s="32"/>
      <c r="B85" s="47"/>
      <c r="D85" s="49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T85" s="269" t="s">
        <v>13</v>
      </c>
      <c r="U85" t="s">
        <v>804</v>
      </c>
      <c r="V85" t="s">
        <v>805</v>
      </c>
      <c r="W85" s="325">
        <v>68</v>
      </c>
      <c r="X85" s="320" t="s">
        <v>4</v>
      </c>
      <c r="Y85" s="344" t="e" cm="1">
        <f t="array" ref="Y85">_xlfn.XLOOKUP('SubClass (Annex_Working)'!U85,#REF!,#REF!,"",0,1)</f>
        <v>#REF!</v>
      </c>
      <c r="Z85" s="329"/>
      <c r="AA85" s="329"/>
      <c r="AB85" s="322"/>
      <c r="AC85" s="323"/>
      <c r="AD85" s="324"/>
      <c r="AE85" s="322"/>
      <c r="AF85" s="323"/>
      <c r="AG85" s="324"/>
      <c r="AH85" s="348" t="e" cm="1">
        <f t="array" ref="AH85">_xlfn.XLOOKUP('SubClass (Annex_Working)'!U85,#REF!,#REF!,"",0,1)</f>
        <v>#REF!</v>
      </c>
      <c r="AI85" s="321"/>
      <c r="AJ85" s="321"/>
      <c r="AK85" s="321"/>
      <c r="AL85" s="321"/>
    </row>
    <row r="86" spans="1:38" s="48" customFormat="1">
      <c r="A86" s="32" t="s">
        <v>13</v>
      </c>
      <c r="B86" s="47" t="s">
        <v>643</v>
      </c>
      <c r="C86" s="48" t="s">
        <v>644</v>
      </c>
      <c r="D86" s="49">
        <v>56</v>
      </c>
      <c r="E86" s="50" t="e">
        <f t="array" ref="E86">INDEX(Y$9:Y$294,MATCH($A86&amp;$B86,$T$9:$T$294&amp;$U$9:$U$294,0))</f>
        <v>#REF!</v>
      </c>
      <c r="F86" s="50">
        <f t="array" ref="F86">INDEX($Z$9:$Z$294,MATCH($A86&amp;$B86,$T$9:$T$294&amp;$U$9:$U$294,0))</f>
        <v>0</v>
      </c>
      <c r="G86" s="50">
        <f t="array" ref="G86">INDEX($AA$9:$AA$294,MATCH($A86&amp;$B86,$T$9:$T$294&amp;$U$9:$U$294,0))</f>
        <v>0</v>
      </c>
      <c r="H86" s="50" t="e">
        <f t="array" ref="H86">INDEX($AH$9:$AH$294,MATCH($A86&amp;$B86,$T$9:$T$294&amp;$U$9:$U$294,0))</f>
        <v>#REF!</v>
      </c>
      <c r="I86" s="50">
        <f t="array" ref="I86">INDEX($AI$9:$AI$294,MATCH($A86&amp;$B86,$T$9:$T$294&amp;$U$9:$U$294,0))</f>
        <v>0</v>
      </c>
      <c r="J86" s="50"/>
      <c r="K86" s="50">
        <f t="array" ref="K86">INDEX($AB$9:$AB$294,MATCH($A86&amp;$B86,$T$9:$T$294&amp;$U$9:$U$294,0))</f>
        <v>0</v>
      </c>
      <c r="L86" s="50">
        <f t="array" ref="L86">INDEX($AD$9:$AD$294,MATCH($A86&amp;$B86,$T$9:$T$294&amp;$U$9:$U$294,0))</f>
        <v>0</v>
      </c>
      <c r="M86" s="50"/>
      <c r="N86" s="50">
        <f t="array" ref="N86">INDEX($AE$9:$AE$294,MATCH($A86&amp;$B86,$T$9:$T$294&amp;$U$9:$U$294,0))</f>
        <v>0</v>
      </c>
      <c r="O86" s="50">
        <f t="array" ref="O86">INDEX($AG$9:$AG$294,MATCH($A86&amp;$B86,$T$9:$T$294&amp;$U$9:$U$294,0))</f>
        <v>0</v>
      </c>
      <c r="P86" s="50"/>
      <c r="Q86" s="50">
        <f t="array" ref="Q86">INDEX($AJ$9:$AJ$294,MATCH($A86&amp;$B86,$T$9:$T$294&amp;$U$9:$U$294,0))</f>
        <v>0</v>
      </c>
      <c r="R86" s="50">
        <f t="array" ref="R86">INDEX($AL$9:$AL$294,MATCH($A86&amp;$B86,$T$9:$T$294&amp;$U$9:$U$294,0))</f>
        <v>0</v>
      </c>
      <c r="T86" s="269" t="s">
        <v>16</v>
      </c>
      <c r="U86" t="s">
        <v>806</v>
      </c>
      <c r="V86" t="s">
        <v>807</v>
      </c>
      <c r="W86" s="325">
        <v>26</v>
      </c>
      <c r="X86" s="320" t="s">
        <v>4</v>
      </c>
      <c r="Y86" s="344" t="e" cm="1">
        <f t="array" ref="Y86">_xlfn.XLOOKUP('SubClass (Annex_Working)'!U86,#REF!,#REF!,"",0,1)</f>
        <v>#REF!</v>
      </c>
      <c r="Z86" s="329"/>
      <c r="AA86" s="329"/>
      <c r="AB86" s="322"/>
      <c r="AC86" s="323"/>
      <c r="AD86" s="324"/>
      <c r="AE86" s="322"/>
      <c r="AF86" s="323"/>
      <c r="AG86" s="324"/>
      <c r="AH86" s="348" t="e" cm="1">
        <f t="array" ref="AH86">_xlfn.XLOOKUP('SubClass (Annex_Working)'!U86,#REF!,#REF!,"",0,1)</f>
        <v>#REF!</v>
      </c>
      <c r="AI86" s="321"/>
      <c r="AJ86" s="321"/>
      <c r="AK86" s="321"/>
      <c r="AL86" s="321"/>
    </row>
    <row r="87" spans="1:38" s="48" customFormat="1">
      <c r="A87" s="32" t="s">
        <v>16</v>
      </c>
      <c r="B87" s="47" t="s">
        <v>645</v>
      </c>
      <c r="C87" s="48" t="s">
        <v>646</v>
      </c>
      <c r="D87" s="49">
        <v>22</v>
      </c>
      <c r="E87" s="50" t="e">
        <f t="array" ref="E87">INDEX(Y$9:Y$294,MATCH($A87&amp;$B87,$T$9:$T$294&amp;$U$9:$U$294,0))</f>
        <v>#REF!</v>
      </c>
      <c r="F87" s="50">
        <f t="array" ref="F87">INDEX($Z$9:$Z$294,MATCH($A87&amp;$B87,$T$9:$T$294&amp;$U$9:$U$294,0))</f>
        <v>0</v>
      </c>
      <c r="G87" s="50">
        <f t="array" ref="G87">INDEX($AA$9:$AA$294,MATCH($A87&amp;$B87,$T$9:$T$294&amp;$U$9:$U$294,0))</f>
        <v>0</v>
      </c>
      <c r="H87" s="50" t="e">
        <f t="array" ref="H87">INDEX($AH$9:$AH$294,MATCH($A87&amp;$B87,$T$9:$T$294&amp;$U$9:$U$294,0))</f>
        <v>#REF!</v>
      </c>
      <c r="I87" s="50">
        <f t="array" ref="I87">INDEX($AI$9:$AI$294,MATCH($A87&amp;$B87,$T$9:$T$294&amp;$U$9:$U$294,0))</f>
        <v>0</v>
      </c>
      <c r="J87" s="50"/>
      <c r="K87" s="50">
        <f t="array" ref="K87">INDEX($AB$9:$AB$294,MATCH($A87&amp;$B87,$T$9:$T$294&amp;$U$9:$U$294,0))</f>
        <v>0</v>
      </c>
      <c r="L87" s="50">
        <f t="array" ref="L87">INDEX($AD$9:$AD$294,MATCH($A87&amp;$B87,$T$9:$T$294&amp;$U$9:$U$294,0))</f>
        <v>0</v>
      </c>
      <c r="M87" s="50"/>
      <c r="N87" s="50">
        <f t="array" ref="N87">INDEX($AE$9:$AE$294,MATCH($A87&amp;$B87,$T$9:$T$294&amp;$U$9:$U$294,0))</f>
        <v>0</v>
      </c>
      <c r="O87" s="50">
        <f t="array" ref="O87">INDEX($AG$9:$AG$294,MATCH($A87&amp;$B87,$T$9:$T$294&amp;$U$9:$U$294,0))</f>
        <v>0</v>
      </c>
      <c r="P87" s="50"/>
      <c r="Q87" s="50">
        <f t="array" ref="Q87">INDEX($AJ$9:$AJ$294,MATCH($A87&amp;$B87,$T$9:$T$294&amp;$U$9:$U$294,0))</f>
        <v>0</v>
      </c>
      <c r="R87" s="50">
        <f t="array" ref="R87">INDEX($AL$9:$AL$294,MATCH($A87&amp;$B87,$T$9:$T$294&amp;$U$9:$U$294,0))</f>
        <v>0</v>
      </c>
      <c r="T87" s="269" t="s">
        <v>16</v>
      </c>
      <c r="U87" t="s">
        <v>813</v>
      </c>
      <c r="V87" t="s">
        <v>814</v>
      </c>
      <c r="W87" s="325">
        <v>26</v>
      </c>
      <c r="X87" s="320" t="s">
        <v>4</v>
      </c>
      <c r="Y87" s="344" t="e" cm="1">
        <f t="array" ref="Y87">_xlfn.XLOOKUP('SubClass (Annex_Working)'!U87,#REF!,#REF!,"",0,1)</f>
        <v>#REF!</v>
      </c>
      <c r="Z87" s="329"/>
      <c r="AA87" s="329"/>
      <c r="AB87" s="322"/>
      <c r="AC87" s="323"/>
      <c r="AD87" s="324"/>
      <c r="AE87" s="322"/>
      <c r="AF87" s="323"/>
      <c r="AG87" s="324"/>
      <c r="AH87" s="348" t="e" cm="1">
        <f t="array" ref="AH87">_xlfn.XLOOKUP('SubClass (Annex_Working)'!U87,#REF!,#REF!,"",0,1)</f>
        <v>#REF!</v>
      </c>
      <c r="AI87" s="321"/>
      <c r="AJ87" s="321"/>
      <c r="AK87" s="321"/>
      <c r="AL87" s="321"/>
    </row>
    <row r="88" spans="1:38" s="48" customFormat="1">
      <c r="A88" s="32" t="s">
        <v>16</v>
      </c>
      <c r="B88" s="47" t="s">
        <v>651</v>
      </c>
      <c r="C88" s="48" t="s">
        <v>652</v>
      </c>
      <c r="D88" s="49">
        <v>34</v>
      </c>
      <c r="E88" s="50" t="e">
        <f t="array" ref="E88">INDEX(Y$9:Y$294,MATCH($A88&amp;$B88,$T$9:$T$294&amp;$U$9:$U$294,0))</f>
        <v>#REF!</v>
      </c>
      <c r="F88" s="50">
        <f t="array" ref="F88">INDEX($Z$9:$Z$294,MATCH($A88&amp;$B88,$T$9:$T$294&amp;$U$9:$U$294,0))</f>
        <v>0</v>
      </c>
      <c r="G88" s="50">
        <f t="array" ref="G88">INDEX($AA$9:$AA$294,MATCH($A88&amp;$B88,$T$9:$T$294&amp;$U$9:$U$294,0))</f>
        <v>0</v>
      </c>
      <c r="H88" s="50" t="e">
        <f t="array" ref="H88">INDEX($AH$9:$AH$294,MATCH($A88&amp;$B88,$T$9:$T$294&amp;$U$9:$U$294,0))</f>
        <v>#REF!</v>
      </c>
      <c r="I88" s="50">
        <f t="array" ref="I88">INDEX($AI$9:$AI$294,MATCH($A88&amp;$B88,$T$9:$T$294&amp;$U$9:$U$294,0))</f>
        <v>0</v>
      </c>
      <c r="J88" s="50"/>
      <c r="K88" s="50">
        <f t="array" ref="K88">INDEX($AB$9:$AB$294,MATCH($A88&amp;$B88,$T$9:$T$294&amp;$U$9:$U$294,0))</f>
        <v>0</v>
      </c>
      <c r="L88" s="50">
        <f t="array" ref="L88">INDEX($AD$9:$AD$294,MATCH($A88&amp;$B88,$T$9:$T$294&amp;$U$9:$U$294,0))</f>
        <v>0</v>
      </c>
      <c r="M88" s="50"/>
      <c r="N88" s="50">
        <f t="array" ref="N88">INDEX($AE$9:$AE$294,MATCH($A88&amp;$B88,$T$9:$T$294&amp;$U$9:$U$294,0))</f>
        <v>0</v>
      </c>
      <c r="O88" s="50">
        <f t="array" ref="O88">INDEX($AG$9:$AG$294,MATCH($A88&amp;$B88,$T$9:$T$294&amp;$U$9:$U$294,0))</f>
        <v>0</v>
      </c>
      <c r="P88" s="50"/>
      <c r="Q88" s="50">
        <f t="array" ref="Q88">INDEX($AJ$9:$AJ$294,MATCH($A88&amp;$B88,$T$9:$T$294&amp;$U$9:$U$294,0))</f>
        <v>0</v>
      </c>
      <c r="R88" s="50">
        <f t="array" ref="R88">INDEX($AL$9:$AL$294,MATCH($A88&amp;$B88,$T$9:$T$294&amp;$U$9:$U$294,0))</f>
        <v>0</v>
      </c>
      <c r="T88" s="269" t="s">
        <v>16</v>
      </c>
      <c r="U88" t="s">
        <v>820</v>
      </c>
      <c r="V88" t="s">
        <v>2187</v>
      </c>
      <c r="W88" s="325">
        <v>16</v>
      </c>
      <c r="X88" s="320" t="s">
        <v>4</v>
      </c>
      <c r="Y88" s="344" t="e" cm="1">
        <f t="array" ref="Y88">_xlfn.XLOOKUP('SubClass (Annex_Working)'!U88,#REF!,#REF!,"",0,1)</f>
        <v>#REF!</v>
      </c>
      <c r="Z88" s="329"/>
      <c r="AA88" s="329"/>
      <c r="AB88" s="322"/>
      <c r="AC88" s="323"/>
      <c r="AD88" s="324"/>
      <c r="AE88" s="322"/>
      <c r="AF88" s="323"/>
      <c r="AG88" s="324"/>
      <c r="AH88" s="348" t="e" cm="1">
        <f t="array" ref="AH88">_xlfn.XLOOKUP('SubClass (Annex_Working)'!U88,#REF!,#REF!,"",0,1)</f>
        <v>#REF!</v>
      </c>
      <c r="AI88" s="321"/>
      <c r="AJ88" s="321"/>
      <c r="AK88" s="321"/>
      <c r="AL88" s="321"/>
    </row>
    <row r="89" spans="1:38" s="48" customFormat="1">
      <c r="A89" s="32"/>
      <c r="B89" s="47"/>
      <c r="D89" s="49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T89" s="316" t="s">
        <v>7</v>
      </c>
      <c r="U89" s="317" t="s">
        <v>828</v>
      </c>
      <c r="V89" s="317" t="s">
        <v>829</v>
      </c>
      <c r="W89" s="319">
        <v>1170</v>
      </c>
      <c r="X89" s="318" t="s">
        <v>4</v>
      </c>
      <c r="Y89" s="344" t="e" cm="1">
        <f t="array" ref="Y89">_xlfn.XLOOKUP('SubClass (Annex_Working)'!U89,#REF!,#REF!,"",0,1)</f>
        <v>#REF!</v>
      </c>
      <c r="Z89" s="329"/>
      <c r="AA89" s="329"/>
      <c r="AB89" s="322"/>
      <c r="AC89" s="323"/>
      <c r="AD89" s="324"/>
      <c r="AE89" s="322"/>
      <c r="AF89" s="323"/>
      <c r="AG89" s="324"/>
      <c r="AH89" s="348" t="e" cm="1">
        <f t="array" ref="AH89">_xlfn.XLOOKUP('SubClass (Annex_Working)'!U89,#REF!,#REF!,"",0,1)</f>
        <v>#REF!</v>
      </c>
      <c r="AI89" s="321"/>
      <c r="AJ89" s="321"/>
      <c r="AK89" s="321"/>
      <c r="AL89" s="321"/>
    </row>
    <row r="90" spans="1:38" s="48" customFormat="1">
      <c r="A90" s="32" t="s">
        <v>13</v>
      </c>
      <c r="B90" s="47" t="s">
        <v>667</v>
      </c>
      <c r="C90" s="48" t="s">
        <v>668</v>
      </c>
      <c r="D90" s="49">
        <v>204</v>
      </c>
      <c r="E90" s="50" t="e">
        <f t="array" ref="E90">INDEX(Y$9:Y$294,MATCH($A90&amp;$B90,$T$9:$T$294&amp;$U$9:$U$294,0))</f>
        <v>#REF!</v>
      </c>
      <c r="F90" s="50">
        <f t="array" ref="F90">INDEX($Z$9:$Z$294,MATCH($A90&amp;$B90,$T$9:$T$294&amp;$U$9:$U$294,0))</f>
        <v>0</v>
      </c>
      <c r="G90" s="50">
        <f t="array" ref="G90">INDEX($AA$9:$AA$294,MATCH($A90&amp;$B90,$T$9:$T$294&amp;$U$9:$U$294,0))</f>
        <v>0</v>
      </c>
      <c r="H90" s="50" t="e">
        <f t="array" ref="H90">INDEX($AH$9:$AH$294,MATCH($A90&amp;$B90,$T$9:$T$294&amp;$U$9:$U$294,0))</f>
        <v>#REF!</v>
      </c>
      <c r="I90" s="50">
        <f t="array" ref="I90">INDEX($AI$9:$AI$294,MATCH($A90&amp;$B90,$T$9:$T$294&amp;$U$9:$U$294,0))</f>
        <v>0</v>
      </c>
      <c r="J90" s="50"/>
      <c r="K90" s="50">
        <f t="array" ref="K90">INDEX($AB$9:$AB$294,MATCH($A90&amp;$B90,$T$9:$T$294&amp;$U$9:$U$294,0))</f>
        <v>0</v>
      </c>
      <c r="L90" s="50">
        <f t="array" ref="L90">INDEX($AD$9:$AD$294,MATCH($A90&amp;$B90,$T$9:$T$294&amp;$U$9:$U$294,0))</f>
        <v>0</v>
      </c>
      <c r="M90" s="50"/>
      <c r="N90" s="50">
        <f t="array" ref="N90">INDEX($AE$9:$AE$294,MATCH($A90&amp;$B90,$T$9:$T$294&amp;$U$9:$U$294,0))</f>
        <v>0</v>
      </c>
      <c r="O90" s="50">
        <f t="array" ref="O90">INDEX($AG$9:$AG$294,MATCH($A90&amp;$B90,$T$9:$T$294&amp;$U$9:$U$294,0))</f>
        <v>0</v>
      </c>
      <c r="P90" s="50"/>
      <c r="Q90" s="50">
        <f t="array" ref="Q90">INDEX($AJ$9:$AJ$294,MATCH($A90&amp;$B90,$T$9:$T$294&amp;$U$9:$U$294,0))</f>
        <v>0</v>
      </c>
      <c r="R90" s="50">
        <f t="array" ref="R90">INDEX($AL$9:$AL$294,MATCH($A90&amp;$B90,$T$9:$T$294&amp;$U$9:$U$294,0))</f>
        <v>0</v>
      </c>
      <c r="T90" s="269" t="s">
        <v>10</v>
      </c>
      <c r="U90" t="s">
        <v>830</v>
      </c>
      <c r="V90" t="s">
        <v>831</v>
      </c>
      <c r="W90" s="325">
        <v>238</v>
      </c>
      <c r="X90" s="320" t="s">
        <v>4</v>
      </c>
      <c r="Y90" s="344" t="e" cm="1">
        <f t="array" ref="Y90">_xlfn.XLOOKUP('SubClass (Annex_Working)'!U90,#REF!,#REF!,"",0,1)</f>
        <v>#REF!</v>
      </c>
      <c r="Z90" s="329"/>
      <c r="AA90" s="329"/>
      <c r="AB90" s="322"/>
      <c r="AC90" s="323"/>
      <c r="AD90" s="324"/>
      <c r="AE90" s="322"/>
      <c r="AF90" s="323"/>
      <c r="AG90" s="324"/>
      <c r="AH90" s="348" t="e" cm="1">
        <f t="array" ref="AH90">_xlfn.XLOOKUP('SubClass (Annex_Working)'!U90,#REF!,#REF!,"",0,1)</f>
        <v>#REF!</v>
      </c>
      <c r="AI90" s="321"/>
      <c r="AJ90" s="321"/>
      <c r="AK90" s="321"/>
      <c r="AL90" s="321"/>
    </row>
    <row r="91" spans="1:38" s="48" customFormat="1">
      <c r="A91" s="32" t="s">
        <v>16</v>
      </c>
      <c r="B91" s="47" t="s">
        <v>669</v>
      </c>
      <c r="C91" s="48" t="s">
        <v>670</v>
      </c>
      <c r="D91" s="49">
        <v>45</v>
      </c>
      <c r="E91" s="50" t="e">
        <f t="array" ref="E91">INDEX(Y$9:Y$294,MATCH($A91&amp;$B91,$T$9:$T$294&amp;$U$9:$U$294,0))</f>
        <v>#REF!</v>
      </c>
      <c r="F91" s="50">
        <f t="array" ref="F91">INDEX($Z$9:$Z$294,MATCH($A91&amp;$B91,$T$9:$T$294&amp;$U$9:$U$294,0))</f>
        <v>0</v>
      </c>
      <c r="G91" s="50">
        <f t="array" ref="G91">INDEX($AA$9:$AA$294,MATCH($A91&amp;$B91,$T$9:$T$294&amp;$U$9:$U$294,0))</f>
        <v>0</v>
      </c>
      <c r="H91" s="50" t="e">
        <f t="array" ref="H91">INDEX($AH$9:$AH$294,MATCH($A91&amp;$B91,$T$9:$T$294&amp;$U$9:$U$294,0))</f>
        <v>#REF!</v>
      </c>
      <c r="I91" s="50">
        <f t="array" ref="I91">INDEX($AI$9:$AI$294,MATCH($A91&amp;$B91,$T$9:$T$294&amp;$U$9:$U$294,0))</f>
        <v>0</v>
      </c>
      <c r="J91" s="50"/>
      <c r="K91" s="50">
        <f t="array" ref="K91">INDEX($AB$9:$AB$294,MATCH($A91&amp;$B91,$T$9:$T$294&amp;$U$9:$U$294,0))</f>
        <v>0</v>
      </c>
      <c r="L91" s="50">
        <f t="array" ref="L91">INDEX($AD$9:$AD$294,MATCH($A91&amp;$B91,$T$9:$T$294&amp;$U$9:$U$294,0))</f>
        <v>0</v>
      </c>
      <c r="M91" s="50"/>
      <c r="N91" s="50">
        <f t="array" ref="N91">INDEX($AE$9:$AE$294,MATCH($A91&amp;$B91,$T$9:$T$294&amp;$U$9:$U$294,0))</f>
        <v>0</v>
      </c>
      <c r="O91" s="50">
        <f t="array" ref="O91">INDEX($AG$9:$AG$294,MATCH($A91&amp;$B91,$T$9:$T$294&amp;$U$9:$U$294,0))</f>
        <v>0</v>
      </c>
      <c r="P91" s="50"/>
      <c r="Q91" s="50">
        <f t="array" ref="Q91">INDEX($AJ$9:$AJ$294,MATCH($A91&amp;$B91,$T$9:$T$294&amp;$U$9:$U$294,0))</f>
        <v>0</v>
      </c>
      <c r="R91" s="50">
        <f t="array" ref="R91">INDEX($AL$9:$AL$294,MATCH($A91&amp;$B91,$T$9:$T$294&amp;$U$9:$U$294,0))</f>
        <v>0</v>
      </c>
      <c r="T91" s="269" t="s">
        <v>13</v>
      </c>
      <c r="U91" t="s">
        <v>832</v>
      </c>
      <c r="V91" t="s">
        <v>833</v>
      </c>
      <c r="W91" s="325">
        <v>238</v>
      </c>
      <c r="X91" s="320" t="s">
        <v>4</v>
      </c>
      <c r="Y91" s="344" t="e" cm="1">
        <f t="array" ref="Y91">_xlfn.XLOOKUP('SubClass (Annex_Working)'!U91,#REF!,#REF!,"",0,1)</f>
        <v>#REF!</v>
      </c>
      <c r="Z91" s="329"/>
      <c r="AA91" s="329"/>
      <c r="AB91" s="322"/>
      <c r="AC91" s="323"/>
      <c r="AD91" s="324"/>
      <c r="AE91" s="322"/>
      <c r="AF91" s="323"/>
      <c r="AG91" s="324"/>
      <c r="AH91" s="348" t="e" cm="1">
        <f t="array" ref="AH91">_xlfn.XLOOKUP('SubClass (Annex_Working)'!U91,#REF!,#REF!,"",0,1)</f>
        <v>#REF!</v>
      </c>
      <c r="AI91" s="321"/>
      <c r="AJ91" s="321"/>
      <c r="AK91" s="321"/>
      <c r="AL91" s="321"/>
    </row>
    <row r="92" spans="1:38" s="48" customFormat="1">
      <c r="A92" s="32" t="s">
        <v>16</v>
      </c>
      <c r="B92" s="47" t="s">
        <v>698</v>
      </c>
      <c r="C92" s="48" t="s">
        <v>699</v>
      </c>
      <c r="D92" s="49">
        <v>4</v>
      </c>
      <c r="E92" s="50" t="e">
        <f t="array" ref="E92">INDEX(Y$9:Y$294,MATCH($A92&amp;$B92,$T$9:$T$294&amp;$U$9:$U$294,0))</f>
        <v>#REF!</v>
      </c>
      <c r="F92" s="50">
        <f t="array" ref="F92">INDEX($Z$9:$Z$294,MATCH($A92&amp;$B92,$T$9:$T$294&amp;$U$9:$U$294,0))</f>
        <v>0</v>
      </c>
      <c r="G92" s="50">
        <f t="array" ref="G92">INDEX($AA$9:$AA$294,MATCH($A92&amp;$B92,$T$9:$T$294&amp;$U$9:$U$294,0))</f>
        <v>0</v>
      </c>
      <c r="H92" s="50" t="e">
        <f t="array" ref="H92">INDEX($AH$9:$AH$294,MATCH($A92&amp;$B92,$T$9:$T$294&amp;$U$9:$U$294,0))</f>
        <v>#REF!</v>
      </c>
      <c r="I92" s="50">
        <f t="array" ref="I92">INDEX($AI$9:$AI$294,MATCH($A92&amp;$B92,$T$9:$T$294&amp;$U$9:$U$294,0))</f>
        <v>0</v>
      </c>
      <c r="J92" s="50"/>
      <c r="K92" s="50">
        <f t="array" ref="K92">INDEX($AB$9:$AB$294,MATCH($A92&amp;$B92,$T$9:$T$294&amp;$U$9:$U$294,0))</f>
        <v>0</v>
      </c>
      <c r="L92" s="50">
        <f t="array" ref="L92">INDEX($AD$9:$AD$294,MATCH($A92&amp;$B92,$T$9:$T$294&amp;$U$9:$U$294,0))</f>
        <v>0</v>
      </c>
      <c r="M92" s="50"/>
      <c r="N92" s="50">
        <f t="array" ref="N92">INDEX($AE$9:$AE$294,MATCH($A92&amp;$B92,$T$9:$T$294&amp;$U$9:$U$294,0))</f>
        <v>0</v>
      </c>
      <c r="O92" s="50">
        <f t="array" ref="O92">INDEX($AG$9:$AG$294,MATCH($A92&amp;$B92,$T$9:$T$294&amp;$U$9:$U$294,0))</f>
        <v>0</v>
      </c>
      <c r="P92" s="50"/>
      <c r="Q92" s="50">
        <f t="array" ref="Q92">INDEX($AJ$9:$AJ$294,MATCH($A92&amp;$B92,$T$9:$T$294&amp;$U$9:$U$294,0))</f>
        <v>0</v>
      </c>
      <c r="R92" s="50">
        <f t="array" ref="R92">INDEX($AL$9:$AL$294,MATCH($A92&amp;$B92,$T$9:$T$294&amp;$U$9:$U$294,0))</f>
        <v>0</v>
      </c>
      <c r="T92" s="269" t="s">
        <v>16</v>
      </c>
      <c r="U92" t="s">
        <v>834</v>
      </c>
      <c r="V92" t="s">
        <v>833</v>
      </c>
      <c r="W92" s="325">
        <v>238</v>
      </c>
      <c r="X92" s="320" t="s">
        <v>4</v>
      </c>
      <c r="Y92" s="344" t="e" cm="1">
        <f t="array" ref="Y92">_xlfn.XLOOKUP('SubClass (Annex_Working)'!U92,#REF!,#REF!,"",0,1)</f>
        <v>#REF!</v>
      </c>
      <c r="Z92" s="329"/>
      <c r="AA92" s="329"/>
      <c r="AB92" s="322"/>
      <c r="AC92" s="323"/>
      <c r="AD92" s="324"/>
      <c r="AE92" s="322"/>
      <c r="AF92" s="323"/>
      <c r="AG92" s="324"/>
      <c r="AH92" s="348" t="e" cm="1">
        <f t="array" ref="AH92">_xlfn.XLOOKUP('SubClass (Annex_Working)'!U92,#REF!,#REF!,"",0,1)</f>
        <v>#REF!</v>
      </c>
      <c r="AI92" s="321"/>
      <c r="AJ92" s="321"/>
      <c r="AK92" s="321"/>
      <c r="AL92" s="321"/>
    </row>
    <row r="93" spans="1:38" s="48" customFormat="1">
      <c r="A93" s="32" t="s">
        <v>16</v>
      </c>
      <c r="B93" s="47" t="s">
        <v>706</v>
      </c>
      <c r="C93" s="48" t="s">
        <v>707</v>
      </c>
      <c r="D93" s="49">
        <v>79</v>
      </c>
      <c r="E93" s="50" t="e">
        <f t="array" ref="E93">INDEX(Y$9:Y$294,MATCH($A93&amp;$B93,$T$9:$T$294&amp;$U$9:$U$294,0))</f>
        <v>#REF!</v>
      </c>
      <c r="F93" s="50">
        <f t="array" ref="F93">INDEX($Z$9:$Z$294,MATCH($A93&amp;$B93,$T$9:$T$294&amp;$U$9:$U$294,0))</f>
        <v>0</v>
      </c>
      <c r="G93" s="50">
        <f t="array" ref="G93">INDEX($AA$9:$AA$294,MATCH($A93&amp;$B93,$T$9:$T$294&amp;$U$9:$U$294,0))</f>
        <v>0</v>
      </c>
      <c r="H93" s="50" t="e">
        <f t="array" ref="H93">INDEX($AH$9:$AH$294,MATCH($A93&amp;$B93,$T$9:$T$294&amp;$U$9:$U$294,0))</f>
        <v>#REF!</v>
      </c>
      <c r="I93" s="50">
        <f t="array" ref="I93">INDEX($AI$9:$AI$294,MATCH($A93&amp;$B93,$T$9:$T$294&amp;$U$9:$U$294,0))</f>
        <v>0</v>
      </c>
      <c r="J93" s="50"/>
      <c r="K93" s="50">
        <f t="array" ref="K93">INDEX($AB$9:$AB$294,MATCH($A93&amp;$B93,$T$9:$T$294&amp;$U$9:$U$294,0))</f>
        <v>0</v>
      </c>
      <c r="L93" s="50">
        <f t="array" ref="L93">INDEX($AD$9:$AD$294,MATCH($A93&amp;$B93,$T$9:$T$294&amp;$U$9:$U$294,0))</f>
        <v>0</v>
      </c>
      <c r="M93" s="50"/>
      <c r="N93" s="50">
        <f t="array" ref="N93">INDEX($AE$9:$AE$294,MATCH($A93&amp;$B93,$T$9:$T$294&amp;$U$9:$U$294,0))</f>
        <v>0</v>
      </c>
      <c r="O93" s="50">
        <f t="array" ref="O93">INDEX($AG$9:$AG$294,MATCH($A93&amp;$B93,$T$9:$T$294&amp;$U$9:$U$294,0))</f>
        <v>0</v>
      </c>
      <c r="P93" s="50"/>
      <c r="Q93" s="50">
        <f t="array" ref="Q93">INDEX($AJ$9:$AJ$294,MATCH($A93&amp;$B93,$T$9:$T$294&amp;$U$9:$U$294,0))</f>
        <v>0</v>
      </c>
      <c r="R93" s="50">
        <f t="array" ref="R93">INDEX($AL$9:$AL$294,MATCH($A93&amp;$B93,$T$9:$T$294&amp;$U$9:$U$294,0))</f>
        <v>0</v>
      </c>
      <c r="T93" s="269" t="s">
        <v>10</v>
      </c>
      <c r="U93" t="s">
        <v>844</v>
      </c>
      <c r="V93" t="s">
        <v>2054</v>
      </c>
      <c r="W93" s="325">
        <v>169</v>
      </c>
      <c r="X93" s="320" t="s">
        <v>4</v>
      </c>
      <c r="Y93" s="344" t="e" cm="1">
        <f t="array" ref="Y93">_xlfn.XLOOKUP('SubClass (Annex_Working)'!U93,#REF!,#REF!,"",0,1)</f>
        <v>#REF!</v>
      </c>
      <c r="Z93" s="329"/>
      <c r="AA93" s="329"/>
      <c r="AB93" s="322"/>
      <c r="AC93" s="323"/>
      <c r="AD93" s="324"/>
      <c r="AE93" s="322"/>
      <c r="AF93" s="323"/>
      <c r="AG93" s="324"/>
      <c r="AH93" s="348" t="e" cm="1">
        <f t="array" ref="AH93">_xlfn.XLOOKUP('SubClass (Annex_Working)'!U93,#REF!,#REF!,"",0,1)</f>
        <v>#REF!</v>
      </c>
      <c r="AI93" s="321"/>
      <c r="AJ93" s="321"/>
      <c r="AK93" s="321"/>
      <c r="AL93" s="321"/>
    </row>
    <row r="94" spans="1:38" s="48" customFormat="1">
      <c r="A94" s="32" t="s">
        <v>16</v>
      </c>
      <c r="B94" s="47" t="s">
        <v>728</v>
      </c>
      <c r="C94" s="48" t="s">
        <v>729</v>
      </c>
      <c r="D94" s="49">
        <v>16</v>
      </c>
      <c r="E94" s="50" t="e">
        <f t="array" ref="E94">INDEX(Y$9:Y$294,MATCH($A94&amp;$B94,$T$9:$T$294&amp;$U$9:$U$294,0))</f>
        <v>#REF!</v>
      </c>
      <c r="F94" s="50">
        <f t="array" ref="F94">INDEX($Z$9:$Z$294,MATCH($A94&amp;$B94,$T$9:$T$294&amp;$U$9:$U$294,0))</f>
        <v>0</v>
      </c>
      <c r="G94" s="50">
        <f t="array" ref="G94">INDEX($AA$9:$AA$294,MATCH($A94&amp;$B94,$T$9:$T$294&amp;$U$9:$U$294,0))</f>
        <v>0</v>
      </c>
      <c r="H94" s="50" t="e">
        <f t="array" ref="H94">INDEX($AH$9:$AH$294,MATCH($A94&amp;$B94,$T$9:$T$294&amp;$U$9:$U$294,0))</f>
        <v>#REF!</v>
      </c>
      <c r="I94" s="50">
        <f t="array" ref="I94">INDEX($AI$9:$AI$294,MATCH($A94&amp;$B94,$T$9:$T$294&amp;$U$9:$U$294,0))</f>
        <v>0</v>
      </c>
      <c r="J94" s="50"/>
      <c r="K94" s="50">
        <f t="array" ref="K94">INDEX($AB$9:$AB$294,MATCH($A94&amp;$B94,$T$9:$T$294&amp;$U$9:$U$294,0))</f>
        <v>0</v>
      </c>
      <c r="L94" s="50">
        <f t="array" ref="L94">INDEX($AD$9:$AD$294,MATCH($A94&amp;$B94,$T$9:$T$294&amp;$U$9:$U$294,0))</f>
        <v>0</v>
      </c>
      <c r="M94" s="50"/>
      <c r="N94" s="50">
        <f t="array" ref="N94">INDEX($AE$9:$AE$294,MATCH($A94&amp;$B94,$T$9:$T$294&amp;$U$9:$U$294,0))</f>
        <v>0</v>
      </c>
      <c r="O94" s="50">
        <f t="array" ref="O94">INDEX($AG$9:$AG$294,MATCH($A94&amp;$B94,$T$9:$T$294&amp;$U$9:$U$294,0))</f>
        <v>0</v>
      </c>
      <c r="P94" s="50"/>
      <c r="Q94" s="50">
        <f t="array" ref="Q94">INDEX($AJ$9:$AJ$294,MATCH($A94&amp;$B94,$T$9:$T$294&amp;$U$9:$U$294,0))</f>
        <v>0</v>
      </c>
      <c r="R94" s="50">
        <f t="array" ref="R94">INDEX($AL$9:$AL$294,MATCH($A94&amp;$B94,$T$9:$T$294&amp;$U$9:$U$294,0))</f>
        <v>0</v>
      </c>
      <c r="T94" s="269" t="s">
        <v>13</v>
      </c>
      <c r="U94" t="s">
        <v>846</v>
      </c>
      <c r="V94" t="s">
        <v>847</v>
      </c>
      <c r="W94" s="325">
        <v>97</v>
      </c>
      <c r="X94" s="320" t="s">
        <v>4</v>
      </c>
      <c r="Y94" s="344" t="e" cm="1">
        <f t="array" ref="Y94">_xlfn.XLOOKUP('SubClass (Annex_Working)'!U94,#REF!,#REF!,"",0,1)</f>
        <v>#REF!</v>
      </c>
      <c r="Z94" s="329"/>
      <c r="AA94" s="329"/>
      <c r="AB94" s="322"/>
      <c r="AC94" s="323"/>
      <c r="AD94" s="324"/>
      <c r="AE94" s="322"/>
      <c r="AF94" s="323"/>
      <c r="AG94" s="324"/>
      <c r="AH94" s="348" t="e" cm="1">
        <f t="array" ref="AH94">_xlfn.XLOOKUP('SubClass (Annex_Working)'!U94,#REF!,#REF!,"",0,1)</f>
        <v>#REF!</v>
      </c>
      <c r="AI94" s="321"/>
      <c r="AJ94" s="321"/>
      <c r="AK94" s="321"/>
      <c r="AL94" s="321"/>
    </row>
    <row r="95" spans="1:38" s="48" customFormat="1">
      <c r="A95" s="32" t="s">
        <v>16</v>
      </c>
      <c r="B95" s="47" t="s">
        <v>740</v>
      </c>
      <c r="C95" s="48" t="s">
        <v>741</v>
      </c>
      <c r="D95" s="49">
        <v>25</v>
      </c>
      <c r="E95" s="50" t="e">
        <f t="array" ref="E95">INDEX(Y$9:Y$294,MATCH($A95&amp;$B95,$T$9:$T$294&amp;$U$9:$U$294,0))</f>
        <v>#REF!</v>
      </c>
      <c r="F95" s="50">
        <f t="array" ref="F95">INDEX($Z$9:$Z$294,MATCH($A95&amp;$B95,$T$9:$T$294&amp;$U$9:$U$294,0))</f>
        <v>0</v>
      </c>
      <c r="G95" s="50">
        <f t="array" ref="G95">INDEX($AA$9:$AA$294,MATCH($A95&amp;$B95,$T$9:$T$294&amp;$U$9:$U$294,0))</f>
        <v>0</v>
      </c>
      <c r="H95" s="50" t="e">
        <f t="array" ref="H95">INDEX($AH$9:$AH$294,MATCH($A95&amp;$B95,$T$9:$T$294&amp;$U$9:$U$294,0))</f>
        <v>#REF!</v>
      </c>
      <c r="I95" s="50">
        <f t="array" ref="I95">INDEX($AI$9:$AI$294,MATCH($A95&amp;$B95,$T$9:$T$294&amp;$U$9:$U$294,0))</f>
        <v>0</v>
      </c>
      <c r="J95" s="50"/>
      <c r="K95" s="50">
        <f t="array" ref="K95">INDEX($AB$9:$AB$294,MATCH($A95&amp;$B95,$T$9:$T$294&amp;$U$9:$U$294,0))</f>
        <v>0</v>
      </c>
      <c r="L95" s="50">
        <f t="array" ref="L95">INDEX($AD$9:$AD$294,MATCH($A95&amp;$B95,$T$9:$T$294&amp;$U$9:$U$294,0))</f>
        <v>0</v>
      </c>
      <c r="M95" s="50"/>
      <c r="N95" s="50">
        <f t="array" ref="N95">INDEX($AE$9:$AE$294,MATCH($A95&amp;$B95,$T$9:$T$294&amp;$U$9:$U$294,0))</f>
        <v>0</v>
      </c>
      <c r="O95" s="50">
        <f t="array" ref="O95">INDEX($AG$9:$AG$294,MATCH($A95&amp;$B95,$T$9:$T$294&amp;$U$9:$U$294,0))</f>
        <v>0</v>
      </c>
      <c r="P95" s="50"/>
      <c r="Q95" s="50">
        <f t="array" ref="Q95">INDEX($AJ$9:$AJ$294,MATCH($A95&amp;$B95,$T$9:$T$294&amp;$U$9:$U$294,0))</f>
        <v>0</v>
      </c>
      <c r="R95" s="50">
        <f t="array" ref="R95">INDEX($AL$9:$AL$294,MATCH($A95&amp;$B95,$T$9:$T$294&amp;$U$9:$U$294,0))</f>
        <v>0</v>
      </c>
      <c r="T95" s="269" t="s">
        <v>16</v>
      </c>
      <c r="U95" t="s">
        <v>848</v>
      </c>
      <c r="V95" t="s">
        <v>847</v>
      </c>
      <c r="W95" s="325">
        <v>97</v>
      </c>
      <c r="X95" s="320" t="s">
        <v>4</v>
      </c>
      <c r="Y95" s="344" t="e" cm="1">
        <f t="array" ref="Y95">_xlfn.XLOOKUP('SubClass (Annex_Working)'!U95,#REF!,#REF!,"",0,1)</f>
        <v>#REF!</v>
      </c>
      <c r="Z95" s="329"/>
      <c r="AA95" s="329"/>
      <c r="AB95" s="322"/>
      <c r="AC95" s="323"/>
      <c r="AD95" s="324"/>
      <c r="AE95" s="322"/>
      <c r="AF95" s="323"/>
      <c r="AG95" s="324"/>
      <c r="AH95" s="348" t="e" cm="1">
        <f t="array" ref="AH95">_xlfn.XLOOKUP('SubClass (Annex_Working)'!U95,#REF!,#REF!,"",0,1)</f>
        <v>#REF!</v>
      </c>
      <c r="AI95" s="321"/>
      <c r="AJ95" s="321"/>
      <c r="AK95" s="321"/>
      <c r="AL95" s="321"/>
    </row>
    <row r="96" spans="1:38" s="48" customFormat="1">
      <c r="A96" s="32" t="s">
        <v>16</v>
      </c>
      <c r="B96" s="47" t="s">
        <v>755</v>
      </c>
      <c r="C96" s="48" t="s">
        <v>756</v>
      </c>
      <c r="D96" s="49">
        <v>24</v>
      </c>
      <c r="E96" s="50" t="e">
        <f t="array" ref="E96">INDEX(Y$9:Y$294,MATCH($A96&amp;$B96,$T$9:$T$294&amp;$U$9:$U$294,0))</f>
        <v>#REF!</v>
      </c>
      <c r="F96" s="50">
        <f t="array" ref="F96">INDEX($Z$9:$Z$294,MATCH($A96&amp;$B96,$T$9:$T$294&amp;$U$9:$U$294,0))</f>
        <v>0</v>
      </c>
      <c r="G96" s="50">
        <f t="array" ref="G96">INDEX($AA$9:$AA$294,MATCH($A96&amp;$B96,$T$9:$T$294&amp;$U$9:$U$294,0))</f>
        <v>0</v>
      </c>
      <c r="H96" s="50" t="e">
        <f t="array" ref="H96">INDEX($AH$9:$AH$294,MATCH($A96&amp;$B96,$T$9:$T$294&amp;$U$9:$U$294,0))</f>
        <v>#REF!</v>
      </c>
      <c r="I96" s="50">
        <f t="array" ref="I96">INDEX($AI$9:$AI$294,MATCH($A96&amp;$B96,$T$9:$T$294&amp;$U$9:$U$294,0))</f>
        <v>0</v>
      </c>
      <c r="J96" s="50"/>
      <c r="K96" s="50">
        <f t="array" ref="K96">INDEX($AB$9:$AB$294,MATCH($A96&amp;$B96,$T$9:$T$294&amp;$U$9:$U$294,0))</f>
        <v>0</v>
      </c>
      <c r="L96" s="50">
        <f t="array" ref="L96">INDEX($AD$9:$AD$294,MATCH($A96&amp;$B96,$T$9:$T$294&amp;$U$9:$U$294,0))</f>
        <v>0</v>
      </c>
      <c r="M96" s="50"/>
      <c r="N96" s="50">
        <f t="array" ref="N96">INDEX($AE$9:$AE$294,MATCH($A96&amp;$B96,$T$9:$T$294&amp;$U$9:$U$294,0))</f>
        <v>0</v>
      </c>
      <c r="O96" s="50">
        <f t="array" ref="O96">INDEX($AG$9:$AG$294,MATCH($A96&amp;$B96,$T$9:$T$294&amp;$U$9:$U$294,0))</f>
        <v>0</v>
      </c>
      <c r="P96" s="50"/>
      <c r="Q96" s="50">
        <f t="array" ref="Q96">INDEX($AJ$9:$AJ$294,MATCH($A96&amp;$B96,$T$9:$T$294&amp;$U$9:$U$294,0))</f>
        <v>0</v>
      </c>
      <c r="R96" s="50">
        <f t="array" ref="R96">INDEX($AL$9:$AL$294,MATCH($A96&amp;$B96,$T$9:$T$294&amp;$U$9:$U$294,0))</f>
        <v>0</v>
      </c>
      <c r="T96" s="269" t="s">
        <v>13</v>
      </c>
      <c r="U96" t="s">
        <v>878</v>
      </c>
      <c r="V96" t="s">
        <v>879</v>
      </c>
      <c r="W96" s="325">
        <v>72</v>
      </c>
      <c r="X96" s="320" t="s">
        <v>4</v>
      </c>
      <c r="Y96" s="344" t="e" cm="1">
        <f t="array" ref="Y96">_xlfn.XLOOKUP('SubClass (Annex_Working)'!U96,#REF!,#REF!,"",0,1)</f>
        <v>#REF!</v>
      </c>
      <c r="Z96" s="329"/>
      <c r="AA96" s="329"/>
      <c r="AB96" s="322"/>
      <c r="AC96" s="323"/>
      <c r="AD96" s="324"/>
      <c r="AE96" s="322"/>
      <c r="AF96" s="323"/>
      <c r="AG96" s="324"/>
      <c r="AH96" s="348" t="e" cm="1">
        <f t="array" ref="AH96">_xlfn.XLOOKUP('SubClass (Annex_Working)'!U96,#REF!,#REF!,"",0,1)</f>
        <v>#REF!</v>
      </c>
      <c r="AI96" s="321"/>
      <c r="AJ96" s="321"/>
      <c r="AK96" s="321"/>
      <c r="AL96" s="321"/>
    </row>
    <row r="97" spans="1:38" s="48" customFormat="1">
      <c r="A97" s="32" t="s">
        <v>16</v>
      </c>
      <c r="B97" s="47" t="s">
        <v>769</v>
      </c>
      <c r="C97" s="48" t="s">
        <v>770</v>
      </c>
      <c r="D97" s="49">
        <v>11</v>
      </c>
      <c r="E97" s="50" t="e">
        <f t="array" ref="E97">INDEX(Y$9:Y$294,MATCH($A97&amp;$B97,$T$9:$T$294&amp;$U$9:$U$294,0))</f>
        <v>#REF!</v>
      </c>
      <c r="F97" s="50">
        <f t="array" ref="F97">INDEX($Z$9:$Z$294,MATCH($A97&amp;$B97,$T$9:$T$294&amp;$U$9:$U$294,0))</f>
        <v>0</v>
      </c>
      <c r="G97" s="50">
        <f t="array" ref="G97">INDEX($AA$9:$AA$294,MATCH($A97&amp;$B97,$T$9:$T$294&amp;$U$9:$U$294,0))</f>
        <v>0</v>
      </c>
      <c r="H97" s="50" t="e">
        <f t="array" ref="H97">INDEX($AH$9:$AH$294,MATCH($A97&amp;$B97,$T$9:$T$294&amp;$U$9:$U$294,0))</f>
        <v>#REF!</v>
      </c>
      <c r="I97" s="50">
        <f t="array" ref="I97">INDEX($AI$9:$AI$294,MATCH($A97&amp;$B97,$T$9:$T$294&amp;$U$9:$U$294,0))</f>
        <v>0</v>
      </c>
      <c r="J97" s="50"/>
      <c r="K97" s="50">
        <f t="array" ref="K97">INDEX($AB$9:$AB$294,MATCH($A97&amp;$B97,$T$9:$T$294&amp;$U$9:$U$294,0))</f>
        <v>0</v>
      </c>
      <c r="L97" s="50">
        <f t="array" ref="L97">INDEX($AD$9:$AD$294,MATCH($A97&amp;$B97,$T$9:$T$294&amp;$U$9:$U$294,0))</f>
        <v>0</v>
      </c>
      <c r="M97" s="50"/>
      <c r="N97" s="50">
        <f t="array" ref="N97">INDEX($AE$9:$AE$294,MATCH($A97&amp;$B97,$T$9:$T$294&amp;$U$9:$U$294,0))</f>
        <v>0</v>
      </c>
      <c r="O97" s="50">
        <f t="array" ref="O97">INDEX($AG$9:$AG$294,MATCH($A97&amp;$B97,$T$9:$T$294&amp;$U$9:$U$294,0))</f>
        <v>0</v>
      </c>
      <c r="P97" s="50"/>
      <c r="Q97" s="50">
        <f t="array" ref="Q97">INDEX($AJ$9:$AJ$294,MATCH($A97&amp;$B97,$T$9:$T$294&amp;$U$9:$U$294,0))</f>
        <v>0</v>
      </c>
      <c r="R97" s="50">
        <f t="array" ref="R97">INDEX($AL$9:$AL$294,MATCH($A97&amp;$B97,$T$9:$T$294&amp;$U$9:$U$294,0))</f>
        <v>0</v>
      </c>
      <c r="T97" s="269" t="s">
        <v>16</v>
      </c>
      <c r="U97" t="s">
        <v>880</v>
      </c>
      <c r="V97" t="s">
        <v>879</v>
      </c>
      <c r="W97" s="325">
        <v>72</v>
      </c>
      <c r="X97" s="320" t="s">
        <v>4</v>
      </c>
      <c r="Y97" s="344" t="e" cm="1">
        <f t="array" ref="Y97">_xlfn.XLOOKUP('SubClass (Annex_Working)'!U97,#REF!,#REF!,"",0,1)</f>
        <v>#REF!</v>
      </c>
      <c r="Z97" s="329"/>
      <c r="AA97" s="329"/>
      <c r="AB97" s="322"/>
      <c r="AC97" s="323"/>
      <c r="AD97" s="324"/>
      <c r="AE97" s="322"/>
      <c r="AF97" s="323"/>
      <c r="AG97" s="324"/>
      <c r="AH97" s="348" t="e" cm="1">
        <f t="array" ref="AH97">_xlfn.XLOOKUP('SubClass (Annex_Working)'!U97,#REF!,#REF!,"",0,1)</f>
        <v>#REF!</v>
      </c>
      <c r="AI97" s="321"/>
      <c r="AJ97" s="321"/>
      <c r="AK97" s="321"/>
      <c r="AL97" s="321"/>
    </row>
    <row r="98" spans="1:38" s="48" customFormat="1">
      <c r="A98" s="32"/>
      <c r="B98" s="47"/>
      <c r="D98" s="49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T98" s="269" t="s">
        <v>10</v>
      </c>
      <c r="U98" t="s">
        <v>883</v>
      </c>
      <c r="V98" t="s">
        <v>884</v>
      </c>
      <c r="W98" s="325">
        <v>168</v>
      </c>
      <c r="X98" s="320" t="s">
        <v>4</v>
      </c>
      <c r="Y98" s="344" t="e" cm="1">
        <f t="array" ref="Y98">_xlfn.XLOOKUP('SubClass (Annex_Working)'!U98,#REF!,#REF!,"",0,1)</f>
        <v>#REF!</v>
      </c>
      <c r="Z98" s="329"/>
      <c r="AA98" s="329"/>
      <c r="AB98" s="322"/>
      <c r="AC98" s="323"/>
      <c r="AD98" s="324"/>
      <c r="AE98" s="322"/>
      <c r="AF98" s="323"/>
      <c r="AG98" s="324"/>
      <c r="AH98" s="348" t="e" cm="1">
        <f t="array" ref="AH98">_xlfn.XLOOKUP('SubClass (Annex_Working)'!U98,#REF!,#REF!,"",0,1)</f>
        <v>#REF!</v>
      </c>
      <c r="AI98" s="321"/>
      <c r="AJ98" s="321"/>
      <c r="AK98" s="321"/>
      <c r="AL98" s="321"/>
    </row>
    <row r="99" spans="1:38" s="48" customFormat="1">
      <c r="A99" s="32" t="s">
        <v>13</v>
      </c>
      <c r="B99" s="47" t="s">
        <v>775</v>
      </c>
      <c r="C99" s="48" t="s">
        <v>776</v>
      </c>
      <c r="D99" s="49">
        <v>10</v>
      </c>
      <c r="E99" s="50" t="e">
        <f t="array" ref="E99">INDEX(Y$9:Y$294,MATCH($A99&amp;$B99,$T$9:$T$294&amp;$U$9:$U$294,0))</f>
        <v>#REF!</v>
      </c>
      <c r="F99" s="50">
        <f t="array" ref="F99">INDEX($Z$9:$Z$294,MATCH($A99&amp;$B99,$T$9:$T$294&amp;$U$9:$U$294,0))</f>
        <v>0</v>
      </c>
      <c r="G99" s="50">
        <f t="array" ref="G99">INDEX($AA$9:$AA$294,MATCH($A99&amp;$B99,$T$9:$T$294&amp;$U$9:$U$294,0))</f>
        <v>0</v>
      </c>
      <c r="H99" s="50" t="e">
        <f t="array" ref="H99">INDEX($AH$9:$AH$294,MATCH($A99&amp;$B99,$T$9:$T$294&amp;$U$9:$U$294,0))</f>
        <v>#REF!</v>
      </c>
      <c r="I99" s="50">
        <f t="array" ref="I99">INDEX($AI$9:$AI$294,MATCH($A99&amp;$B99,$T$9:$T$294&amp;$U$9:$U$294,0))</f>
        <v>0</v>
      </c>
      <c r="J99" s="50"/>
      <c r="K99" s="50">
        <f t="array" ref="K99">INDEX($AB$9:$AB$294,MATCH($A99&amp;$B99,$T$9:$T$294&amp;$U$9:$U$294,0))</f>
        <v>0</v>
      </c>
      <c r="L99" s="50">
        <f t="array" ref="L99">INDEX($AD$9:$AD$294,MATCH($A99&amp;$B99,$T$9:$T$294&amp;$U$9:$U$294,0))</f>
        <v>0</v>
      </c>
      <c r="M99" s="50"/>
      <c r="N99" s="50">
        <f t="array" ref="N99">INDEX($AE$9:$AE$294,MATCH($A99&amp;$B99,$T$9:$T$294&amp;$U$9:$U$294,0))</f>
        <v>0</v>
      </c>
      <c r="O99" s="50">
        <f t="array" ref="O99">INDEX($AG$9:$AG$294,MATCH($A99&amp;$B99,$T$9:$T$294&amp;$U$9:$U$294,0))</f>
        <v>0</v>
      </c>
      <c r="P99" s="50"/>
      <c r="Q99" s="50">
        <f t="array" ref="Q99">INDEX($AJ$9:$AJ$294,MATCH($A99&amp;$B99,$T$9:$T$294&amp;$U$9:$U$294,0))</f>
        <v>0</v>
      </c>
      <c r="R99" s="50">
        <f t="array" ref="R99">INDEX($AL$9:$AL$294,MATCH($A99&amp;$B99,$T$9:$T$294&amp;$U$9:$U$294,0))</f>
        <v>0</v>
      </c>
      <c r="T99" s="269" t="s">
        <v>13</v>
      </c>
      <c r="U99" t="s">
        <v>885</v>
      </c>
      <c r="V99" t="s">
        <v>886</v>
      </c>
      <c r="W99" s="325">
        <v>134</v>
      </c>
      <c r="X99" s="320" t="s">
        <v>4</v>
      </c>
      <c r="Y99" s="344" t="e" cm="1">
        <f t="array" ref="Y99">_xlfn.XLOOKUP('SubClass (Annex_Working)'!U99,#REF!,#REF!,"",0,1)</f>
        <v>#REF!</v>
      </c>
      <c r="Z99" s="329"/>
      <c r="AA99" s="329"/>
      <c r="AB99" s="322"/>
      <c r="AC99" s="323"/>
      <c r="AD99" s="324"/>
      <c r="AE99" s="322"/>
      <c r="AF99" s="323"/>
      <c r="AG99" s="324"/>
      <c r="AH99" s="348" t="e" cm="1">
        <f t="array" ref="AH99">_xlfn.XLOOKUP('SubClass (Annex_Working)'!U99,#REF!,#REF!,"",0,1)</f>
        <v>#REF!</v>
      </c>
      <c r="AI99" s="321"/>
      <c r="AJ99" s="321"/>
      <c r="AK99" s="321"/>
      <c r="AL99" s="321"/>
    </row>
    <row r="100" spans="1:38" s="48" customFormat="1">
      <c r="A100" s="32" t="s">
        <v>16</v>
      </c>
      <c r="B100" s="47" t="s">
        <v>777</v>
      </c>
      <c r="C100" s="48" t="s">
        <v>778</v>
      </c>
      <c r="D100" s="49">
        <v>10</v>
      </c>
      <c r="E100" s="50" t="e">
        <f t="array" ref="E100">INDEX(Y$9:Y$294,MATCH($A100&amp;$B100,$T$9:$T$294&amp;$U$9:$U$294,0))</f>
        <v>#REF!</v>
      </c>
      <c r="F100" s="50">
        <f t="array" ref="F100">INDEX($Z$9:$Z$294,MATCH($A100&amp;$B100,$T$9:$T$294&amp;$U$9:$U$294,0))</f>
        <v>0</v>
      </c>
      <c r="G100" s="50">
        <f t="array" ref="G100">INDEX($AA$9:$AA$294,MATCH($A100&amp;$B100,$T$9:$T$294&amp;$U$9:$U$294,0))</f>
        <v>0</v>
      </c>
      <c r="H100" s="50" t="e">
        <f t="array" ref="H100">INDEX($AH$9:$AH$294,MATCH($A100&amp;$B100,$T$9:$T$294&amp;$U$9:$U$294,0))</f>
        <v>#REF!</v>
      </c>
      <c r="I100" s="50">
        <f t="array" ref="I100">INDEX($AI$9:$AI$294,MATCH($A100&amp;$B100,$T$9:$T$294&amp;$U$9:$U$294,0))</f>
        <v>0</v>
      </c>
      <c r="J100" s="50"/>
      <c r="K100" s="50">
        <f t="array" ref="K100">INDEX($AB$9:$AB$294,MATCH($A100&amp;$B100,$T$9:$T$294&amp;$U$9:$U$294,0))</f>
        <v>0</v>
      </c>
      <c r="L100" s="50">
        <f t="array" ref="L100">INDEX($AD$9:$AD$294,MATCH($A100&amp;$B100,$T$9:$T$294&amp;$U$9:$U$294,0))</f>
        <v>0</v>
      </c>
      <c r="M100" s="50"/>
      <c r="N100" s="50">
        <f t="array" ref="N100">INDEX($AE$9:$AE$294,MATCH($A100&amp;$B100,$T$9:$T$294&amp;$U$9:$U$294,0))</f>
        <v>0</v>
      </c>
      <c r="O100" s="50">
        <f t="array" ref="O100">INDEX($AG$9:$AG$294,MATCH($A100&amp;$B100,$T$9:$T$294&amp;$U$9:$U$294,0))</f>
        <v>0</v>
      </c>
      <c r="P100" s="50"/>
      <c r="Q100" s="50">
        <f t="array" ref="Q100">INDEX($AJ$9:$AJ$294,MATCH($A100&amp;$B100,$T$9:$T$294&amp;$U$9:$U$294,0))</f>
        <v>0</v>
      </c>
      <c r="R100" s="50">
        <f t="array" ref="R100">INDEX($AL$9:$AL$294,MATCH($A100&amp;$B100,$T$9:$T$294&amp;$U$9:$U$294,0))</f>
        <v>0</v>
      </c>
      <c r="T100" s="269" t="s">
        <v>16</v>
      </c>
      <c r="U100" t="s">
        <v>887</v>
      </c>
      <c r="V100" t="s">
        <v>886</v>
      </c>
      <c r="W100" s="325">
        <v>134</v>
      </c>
      <c r="X100" s="320" t="s">
        <v>4</v>
      </c>
      <c r="Y100" s="344" t="e" cm="1">
        <f t="array" ref="Y100">_xlfn.XLOOKUP('SubClass (Annex_Working)'!U100,#REF!,#REF!,"",0,1)</f>
        <v>#REF!</v>
      </c>
      <c r="Z100" s="329"/>
      <c r="AA100" s="329"/>
      <c r="AB100" s="322"/>
      <c r="AC100" s="323"/>
      <c r="AD100" s="324"/>
      <c r="AE100" s="322"/>
      <c r="AF100" s="323"/>
      <c r="AG100" s="324"/>
      <c r="AH100" s="348" t="e" cm="1">
        <f t="array" ref="AH100">_xlfn.XLOOKUP('SubClass (Annex_Working)'!U100,#REF!,#REF!,"",0,1)</f>
        <v>#REF!</v>
      </c>
      <c r="AI100" s="321"/>
      <c r="AJ100" s="321"/>
      <c r="AK100" s="321"/>
      <c r="AL100" s="321"/>
    </row>
    <row r="101" spans="1:38" s="48" customFormat="1">
      <c r="A101" s="32"/>
      <c r="B101" s="47"/>
      <c r="D101" s="49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T101" s="269" t="s">
        <v>13</v>
      </c>
      <c r="U101" t="s">
        <v>891</v>
      </c>
      <c r="V101" t="s">
        <v>2055</v>
      </c>
      <c r="W101" s="325">
        <v>34</v>
      </c>
      <c r="X101" s="320" t="s">
        <v>4</v>
      </c>
      <c r="Y101" s="344" t="e" cm="1">
        <f t="array" ref="Y101">_xlfn.XLOOKUP('SubClass (Annex_Working)'!U101,#REF!,#REF!,"",0,1)</f>
        <v>#REF!</v>
      </c>
      <c r="Z101" s="329"/>
      <c r="AA101" s="329"/>
      <c r="AB101" s="322"/>
      <c r="AC101" s="323"/>
      <c r="AD101" s="324"/>
      <c r="AE101" s="322"/>
      <c r="AF101" s="323"/>
      <c r="AG101" s="324"/>
      <c r="AH101" s="348" t="e" cm="1">
        <f t="array" ref="AH101">_xlfn.XLOOKUP('SubClass (Annex_Working)'!U101,#REF!,#REF!,"",0,1)</f>
        <v>#REF!</v>
      </c>
      <c r="AI101" s="321"/>
      <c r="AJ101" s="321"/>
      <c r="AK101" s="321"/>
      <c r="AL101" s="321"/>
    </row>
    <row r="102" spans="1:38" s="48" customFormat="1">
      <c r="A102" s="32" t="s">
        <v>13</v>
      </c>
      <c r="B102" s="47" t="s">
        <v>784</v>
      </c>
      <c r="C102" s="48" t="s">
        <v>785</v>
      </c>
      <c r="D102" s="49">
        <v>65</v>
      </c>
      <c r="E102" s="50" t="e">
        <f t="array" ref="E102">INDEX(Y$9:Y$294,MATCH($A102&amp;$B102,$T$9:$T$294&amp;$U$9:$U$294,0))</f>
        <v>#REF!</v>
      </c>
      <c r="F102" s="50">
        <f t="array" ref="F102">INDEX($Z$9:$Z$294,MATCH($A102&amp;$B102,$T$9:$T$294&amp;$U$9:$U$294,0))</f>
        <v>0</v>
      </c>
      <c r="G102" s="50">
        <f t="array" ref="G102">INDEX($AA$9:$AA$294,MATCH($A102&amp;$B102,$T$9:$T$294&amp;$U$9:$U$294,0))</f>
        <v>0</v>
      </c>
      <c r="H102" s="50" t="e">
        <f t="array" ref="H102">INDEX($AH$9:$AH$294,MATCH($A102&amp;$B102,$T$9:$T$294&amp;$U$9:$U$294,0))</f>
        <v>#REF!</v>
      </c>
      <c r="I102" s="50">
        <f t="array" ref="I102">INDEX($AI$9:$AI$294,MATCH($A102&amp;$B102,$T$9:$T$294&amp;$U$9:$U$294,0))</f>
        <v>0</v>
      </c>
      <c r="J102" s="50"/>
      <c r="K102" s="50">
        <f t="array" ref="K102">INDEX($AB$9:$AB$294,MATCH($A102&amp;$B102,$T$9:$T$294&amp;$U$9:$U$294,0))</f>
        <v>0</v>
      </c>
      <c r="L102" s="50">
        <f t="array" ref="L102">INDEX($AD$9:$AD$294,MATCH($A102&amp;$B102,$T$9:$T$294&amp;$U$9:$U$294,0))</f>
        <v>0</v>
      </c>
      <c r="M102" s="50"/>
      <c r="N102" s="50">
        <f t="array" ref="N102">INDEX($AE$9:$AE$294,MATCH($A102&amp;$B102,$T$9:$T$294&amp;$U$9:$U$294,0))</f>
        <v>0</v>
      </c>
      <c r="O102" s="50">
        <f t="array" ref="O102">INDEX($AG$9:$AG$294,MATCH($A102&amp;$B102,$T$9:$T$294&amp;$U$9:$U$294,0))</f>
        <v>0</v>
      </c>
      <c r="P102" s="50"/>
      <c r="Q102" s="50">
        <f t="array" ref="Q102">INDEX($AJ$9:$AJ$294,MATCH($A102&amp;$B102,$T$9:$T$294&amp;$U$9:$U$294,0))</f>
        <v>0</v>
      </c>
      <c r="R102" s="50">
        <f t="array" ref="R102">INDEX($AL$9:$AL$294,MATCH($A102&amp;$B102,$T$9:$T$294&amp;$U$9:$U$294,0))</f>
        <v>0</v>
      </c>
      <c r="T102" s="269" t="s">
        <v>16</v>
      </c>
      <c r="U102" t="s">
        <v>893</v>
      </c>
      <c r="V102" t="s">
        <v>2055</v>
      </c>
      <c r="W102" s="325">
        <v>34</v>
      </c>
      <c r="X102" s="320" t="s">
        <v>4</v>
      </c>
      <c r="Y102" s="344" t="e" cm="1">
        <f t="array" ref="Y102">_xlfn.XLOOKUP('SubClass (Annex_Working)'!U102,#REF!,#REF!,"",0,1)</f>
        <v>#REF!</v>
      </c>
      <c r="Z102" s="329"/>
      <c r="AA102" s="329"/>
      <c r="AB102" s="322"/>
      <c r="AC102" s="323"/>
      <c r="AD102" s="324"/>
      <c r="AE102" s="322"/>
      <c r="AF102" s="323"/>
      <c r="AG102" s="324"/>
      <c r="AH102" s="348" t="e" cm="1">
        <f t="array" ref="AH102">_xlfn.XLOOKUP('SubClass (Annex_Working)'!U102,#REF!,#REF!,"",0,1)</f>
        <v>#REF!</v>
      </c>
      <c r="AI102" s="321"/>
      <c r="AJ102" s="321"/>
      <c r="AK102" s="321"/>
      <c r="AL102" s="321"/>
    </row>
    <row r="103" spans="1:38" s="48" customFormat="1">
      <c r="A103" s="32" t="s">
        <v>16</v>
      </c>
      <c r="B103" s="47" t="s">
        <v>786</v>
      </c>
      <c r="C103" s="48" t="s">
        <v>787</v>
      </c>
      <c r="D103" s="49">
        <v>14</v>
      </c>
      <c r="E103" s="50" t="e">
        <f t="array" ref="E103">INDEX(Y$9:Y$294,MATCH($A103&amp;$B103,$T$9:$T$294&amp;$U$9:$U$294,0))</f>
        <v>#REF!</v>
      </c>
      <c r="F103" s="50">
        <f t="array" ref="F103">INDEX($Z$9:$Z$294,MATCH($A103&amp;$B103,$T$9:$T$294&amp;$U$9:$U$294,0))</f>
        <v>0</v>
      </c>
      <c r="G103" s="50">
        <f t="array" ref="G103">INDEX($AA$9:$AA$294,MATCH($A103&amp;$B103,$T$9:$T$294&amp;$U$9:$U$294,0))</f>
        <v>0</v>
      </c>
      <c r="H103" s="50" t="e">
        <f t="array" ref="H103">INDEX($AH$9:$AH$294,MATCH($A103&amp;$B103,$T$9:$T$294&amp;$U$9:$U$294,0))</f>
        <v>#REF!</v>
      </c>
      <c r="I103" s="50">
        <f t="array" ref="I103">INDEX($AI$9:$AI$294,MATCH($A103&amp;$B103,$T$9:$T$294&amp;$U$9:$U$294,0))</f>
        <v>0</v>
      </c>
      <c r="J103" s="50"/>
      <c r="K103" s="50">
        <f t="array" ref="K103">INDEX($AB$9:$AB$294,MATCH($A103&amp;$B103,$T$9:$T$294&amp;$U$9:$U$294,0))</f>
        <v>0</v>
      </c>
      <c r="L103" s="50">
        <f t="array" ref="L103">INDEX($AD$9:$AD$294,MATCH($A103&amp;$B103,$T$9:$T$294&amp;$U$9:$U$294,0))</f>
        <v>0</v>
      </c>
      <c r="M103" s="50"/>
      <c r="N103" s="50">
        <f t="array" ref="N103">INDEX($AE$9:$AE$294,MATCH($A103&amp;$B103,$T$9:$T$294&amp;$U$9:$U$294,0))</f>
        <v>0</v>
      </c>
      <c r="O103" s="50">
        <f t="array" ref="O103">INDEX($AG$9:$AG$294,MATCH($A103&amp;$B103,$T$9:$T$294&amp;$U$9:$U$294,0))</f>
        <v>0</v>
      </c>
      <c r="P103" s="50"/>
      <c r="Q103" s="50">
        <f t="array" ref="Q103">INDEX($AJ$9:$AJ$294,MATCH($A103&amp;$B103,$T$9:$T$294&amp;$U$9:$U$294,0))</f>
        <v>0</v>
      </c>
      <c r="R103" s="50">
        <f t="array" ref="R103">INDEX($AL$9:$AL$294,MATCH($A103&amp;$B103,$T$9:$T$294&amp;$U$9:$U$294,0))</f>
        <v>0</v>
      </c>
      <c r="T103" s="269" t="s">
        <v>10</v>
      </c>
      <c r="U103" t="s">
        <v>896</v>
      </c>
      <c r="V103" t="s">
        <v>897</v>
      </c>
      <c r="W103" s="325">
        <v>595</v>
      </c>
      <c r="X103" s="320" t="s">
        <v>4</v>
      </c>
      <c r="Y103" s="344" t="e" cm="1">
        <f t="array" ref="Y103">_xlfn.XLOOKUP('SubClass (Annex_Working)'!U103,#REF!,#REF!,"",0,1)</f>
        <v>#REF!</v>
      </c>
      <c r="Z103" s="329"/>
      <c r="AA103" s="329"/>
      <c r="AB103" s="322"/>
      <c r="AC103" s="323"/>
      <c r="AD103" s="324"/>
      <c r="AE103" s="322"/>
      <c r="AF103" s="323"/>
      <c r="AG103" s="324"/>
      <c r="AH103" s="348" t="e" cm="1">
        <f t="array" ref="AH103">_xlfn.XLOOKUP('SubClass (Annex_Working)'!U103,#REF!,#REF!,"",0,1)</f>
        <v>#REF!</v>
      </c>
      <c r="AI103" s="321"/>
      <c r="AJ103" s="321"/>
      <c r="AK103" s="321"/>
      <c r="AL103" s="321"/>
    </row>
    <row r="104" spans="1:38" s="48" customFormat="1">
      <c r="A104" s="32" t="s">
        <v>16</v>
      </c>
      <c r="B104" s="47" t="s">
        <v>792</v>
      </c>
      <c r="C104" s="48" t="s">
        <v>793</v>
      </c>
      <c r="D104" s="49">
        <v>47</v>
      </c>
      <c r="E104" s="50" t="e">
        <f t="array" ref="E104">INDEX(Y$9:Y$294,MATCH($A104&amp;$B104,$T$9:$T$294&amp;$U$9:$U$294,0))</f>
        <v>#REF!</v>
      </c>
      <c r="F104" s="50">
        <f t="array" ref="F104">INDEX($Z$9:$Z$294,MATCH($A104&amp;$B104,$T$9:$T$294&amp;$U$9:$U$294,0))</f>
        <v>0</v>
      </c>
      <c r="G104" s="50">
        <f t="array" ref="G104">INDEX($AA$9:$AA$294,MATCH($A104&amp;$B104,$T$9:$T$294&amp;$U$9:$U$294,0))</f>
        <v>0</v>
      </c>
      <c r="H104" s="50" t="e">
        <f t="array" ref="H104">INDEX($AH$9:$AH$294,MATCH($A104&amp;$B104,$T$9:$T$294&amp;$U$9:$U$294,0))</f>
        <v>#REF!</v>
      </c>
      <c r="I104" s="50">
        <f t="array" ref="I104">INDEX($AI$9:$AI$294,MATCH($A104&amp;$B104,$T$9:$T$294&amp;$U$9:$U$294,0))</f>
        <v>0</v>
      </c>
      <c r="J104" s="50"/>
      <c r="K104" s="50">
        <f t="array" ref="K104">INDEX($AB$9:$AB$294,MATCH($A104&amp;$B104,$T$9:$T$294&amp;$U$9:$U$294,0))</f>
        <v>0</v>
      </c>
      <c r="L104" s="50">
        <f t="array" ref="L104">INDEX($AD$9:$AD$294,MATCH($A104&amp;$B104,$T$9:$T$294&amp;$U$9:$U$294,0))</f>
        <v>0</v>
      </c>
      <c r="M104" s="50"/>
      <c r="N104" s="50">
        <f t="array" ref="N104">INDEX($AE$9:$AE$294,MATCH($A104&amp;$B104,$T$9:$T$294&amp;$U$9:$U$294,0))</f>
        <v>0</v>
      </c>
      <c r="O104" s="50">
        <f t="array" ref="O104">INDEX($AG$9:$AG$294,MATCH($A104&amp;$B104,$T$9:$T$294&amp;$U$9:$U$294,0))</f>
        <v>0</v>
      </c>
      <c r="P104" s="50"/>
      <c r="Q104" s="50">
        <f t="array" ref="Q104">INDEX($AJ$9:$AJ$294,MATCH($A104&amp;$B104,$T$9:$T$294&amp;$U$9:$U$294,0))</f>
        <v>0</v>
      </c>
      <c r="R104" s="50">
        <f t="array" ref="R104">INDEX($AL$9:$AL$294,MATCH($A104&amp;$B104,$T$9:$T$294&amp;$U$9:$U$294,0))</f>
        <v>0</v>
      </c>
      <c r="T104" s="269" t="s">
        <v>13</v>
      </c>
      <c r="U104" t="s">
        <v>898</v>
      </c>
      <c r="V104" t="s">
        <v>899</v>
      </c>
      <c r="W104" s="325">
        <v>575</v>
      </c>
      <c r="X104" s="320" t="s">
        <v>4</v>
      </c>
      <c r="Y104" s="344" t="e" cm="1">
        <f t="array" ref="Y104">_xlfn.XLOOKUP('SubClass (Annex_Working)'!U104,#REF!,#REF!,"",0,1)</f>
        <v>#REF!</v>
      </c>
      <c r="Z104" s="329"/>
      <c r="AA104" s="329"/>
      <c r="AB104" s="322"/>
      <c r="AC104" s="323"/>
      <c r="AD104" s="324"/>
      <c r="AE104" s="322"/>
      <c r="AF104" s="323"/>
      <c r="AG104" s="324"/>
      <c r="AH104" s="348" t="e" cm="1">
        <f t="array" ref="AH104">_xlfn.XLOOKUP('SubClass (Annex_Working)'!U104,#REF!,#REF!,"",0,1)</f>
        <v>#REF!</v>
      </c>
      <c r="AI104" s="321"/>
      <c r="AJ104" s="321"/>
      <c r="AK104" s="321"/>
      <c r="AL104" s="321"/>
    </row>
    <row r="105" spans="1:38" s="48" customFormat="1">
      <c r="A105" s="32" t="s">
        <v>16</v>
      </c>
      <c r="B105" s="47" t="s">
        <v>798</v>
      </c>
      <c r="C105" s="48" t="s">
        <v>799</v>
      </c>
      <c r="D105" s="49">
        <v>4</v>
      </c>
      <c r="E105" s="50" t="e">
        <f t="array" ref="E105">INDEX(Y$9:Y$294,MATCH($A105&amp;$B105,$T$9:$T$294&amp;$U$9:$U$294,0))</f>
        <v>#REF!</v>
      </c>
      <c r="F105" s="50">
        <f t="array" ref="F105">INDEX($Z$9:$Z$294,MATCH($A105&amp;$B105,$T$9:$T$294&amp;$U$9:$U$294,0))</f>
        <v>0</v>
      </c>
      <c r="G105" s="50">
        <f t="array" ref="G105">INDEX($AA$9:$AA$294,MATCH($A105&amp;$B105,$T$9:$T$294&amp;$U$9:$U$294,0))</f>
        <v>0</v>
      </c>
      <c r="H105" s="50" t="e">
        <f t="array" ref="H105">INDEX($AH$9:$AH$294,MATCH($A105&amp;$B105,$T$9:$T$294&amp;$U$9:$U$294,0))</f>
        <v>#REF!</v>
      </c>
      <c r="I105" s="50">
        <f t="array" ref="I105">INDEX($AI$9:$AI$294,MATCH($A105&amp;$B105,$T$9:$T$294&amp;$U$9:$U$294,0))</f>
        <v>0</v>
      </c>
      <c r="J105" s="50"/>
      <c r="K105" s="50">
        <f t="array" ref="K105">INDEX($AB$9:$AB$294,MATCH($A105&amp;$B105,$T$9:$T$294&amp;$U$9:$U$294,0))</f>
        <v>0</v>
      </c>
      <c r="L105" s="50">
        <f t="array" ref="L105">INDEX($AD$9:$AD$294,MATCH($A105&amp;$B105,$T$9:$T$294&amp;$U$9:$U$294,0))</f>
        <v>0</v>
      </c>
      <c r="M105" s="50"/>
      <c r="N105" s="50">
        <f t="array" ref="N105">INDEX($AE$9:$AE$294,MATCH($A105&amp;$B105,$T$9:$T$294&amp;$U$9:$U$294,0))</f>
        <v>0</v>
      </c>
      <c r="O105" s="50">
        <f t="array" ref="O105">INDEX($AG$9:$AG$294,MATCH($A105&amp;$B105,$T$9:$T$294&amp;$U$9:$U$294,0))</f>
        <v>0</v>
      </c>
      <c r="P105" s="50"/>
      <c r="Q105" s="50">
        <f t="array" ref="Q105">INDEX($AJ$9:$AJ$294,MATCH($A105&amp;$B105,$T$9:$T$294&amp;$U$9:$U$294,0))</f>
        <v>0</v>
      </c>
      <c r="R105" s="50">
        <f t="array" ref="R105">INDEX($AL$9:$AL$294,MATCH($A105&amp;$B105,$T$9:$T$294&amp;$U$9:$U$294,0))</f>
        <v>0</v>
      </c>
      <c r="T105" s="269" t="s">
        <v>16</v>
      </c>
      <c r="U105" t="s">
        <v>900</v>
      </c>
      <c r="V105" t="s">
        <v>899</v>
      </c>
      <c r="W105" s="325">
        <v>575</v>
      </c>
      <c r="X105" s="320" t="s">
        <v>4</v>
      </c>
      <c r="Y105" s="344" t="e" cm="1">
        <f t="array" ref="Y105">_xlfn.XLOOKUP('SubClass (Annex_Working)'!U105,#REF!,#REF!,"",0,1)</f>
        <v>#REF!</v>
      </c>
      <c r="Z105" s="329"/>
      <c r="AA105" s="329"/>
      <c r="AB105" s="322"/>
      <c r="AC105" s="323"/>
      <c r="AD105" s="324"/>
      <c r="AE105" s="322"/>
      <c r="AF105" s="323"/>
      <c r="AG105" s="324"/>
      <c r="AH105" s="348" t="e" cm="1">
        <f t="array" ref="AH105">_xlfn.XLOOKUP('SubClass (Annex_Working)'!U105,#REF!,#REF!,"",0,1)</f>
        <v>#REF!</v>
      </c>
      <c r="AI105" s="321"/>
      <c r="AJ105" s="321"/>
      <c r="AK105" s="321"/>
      <c r="AL105" s="321"/>
    </row>
    <row r="106" spans="1:38" s="48" customFormat="1">
      <c r="A106" s="32"/>
      <c r="B106" s="47"/>
      <c r="D106" s="49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T106" s="269" t="s">
        <v>13</v>
      </c>
      <c r="U106" t="s">
        <v>906</v>
      </c>
      <c r="V106" t="s">
        <v>907</v>
      </c>
      <c r="W106" s="325">
        <v>20</v>
      </c>
      <c r="X106" s="320" t="s">
        <v>4</v>
      </c>
      <c r="Y106" s="344" t="e" cm="1">
        <f t="array" ref="Y106">_xlfn.XLOOKUP('SubClass (Annex_Working)'!U106,#REF!,#REF!,"",0,1)</f>
        <v>#REF!</v>
      </c>
      <c r="Z106" s="329"/>
      <c r="AA106" s="329"/>
      <c r="AB106" s="322"/>
      <c r="AC106" s="323"/>
      <c r="AD106" s="324"/>
      <c r="AE106" s="322"/>
      <c r="AF106" s="323"/>
      <c r="AG106" s="324"/>
      <c r="AH106" s="348" t="e" cm="1">
        <f t="array" ref="AH106">_xlfn.XLOOKUP('SubClass (Annex_Working)'!U106,#REF!,#REF!,"",0,1)</f>
        <v>#REF!</v>
      </c>
      <c r="AI106" s="321"/>
      <c r="AJ106" s="321"/>
      <c r="AK106" s="321"/>
      <c r="AL106" s="321"/>
    </row>
    <row r="107" spans="1:38" s="48" customFormat="1">
      <c r="A107" s="32" t="s">
        <v>10</v>
      </c>
      <c r="B107" s="47" t="s">
        <v>802</v>
      </c>
      <c r="C107" s="48" t="s">
        <v>803</v>
      </c>
      <c r="D107" s="49">
        <v>68</v>
      </c>
      <c r="E107" s="50" t="e">
        <f t="array" ref="E107">INDEX(Y$9:Y$294,MATCH($A107&amp;$B107,$T$9:$T$294&amp;$U$9:$U$294,0))</f>
        <v>#REF!</v>
      </c>
      <c r="F107" s="50">
        <f t="array" ref="F107">INDEX($Z$9:$Z$294,MATCH($A107&amp;$B107,$T$9:$T$294&amp;$U$9:$U$294,0))</f>
        <v>0</v>
      </c>
      <c r="G107" s="50">
        <f t="array" ref="G107">INDEX($AA$9:$AA$294,MATCH($A107&amp;$B107,$T$9:$T$294&amp;$U$9:$U$294,0))</f>
        <v>0</v>
      </c>
      <c r="H107" s="50" t="e">
        <f t="array" ref="H107">INDEX($AH$9:$AH$294,MATCH($A107&amp;$B107,$T$9:$T$294&amp;$U$9:$U$294,0))</f>
        <v>#REF!</v>
      </c>
      <c r="I107" s="50">
        <f t="array" ref="I107">INDEX($AI$9:$AI$294,MATCH($A107&amp;$B107,$T$9:$T$294&amp;$U$9:$U$294,0))</f>
        <v>0</v>
      </c>
      <c r="J107" s="50"/>
      <c r="K107" s="50">
        <f t="array" ref="K107">INDEX($AB$9:$AB$294,MATCH($A107&amp;$B107,$T$9:$T$294&amp;$U$9:$U$294,0))</f>
        <v>0</v>
      </c>
      <c r="L107" s="50">
        <f t="array" ref="L107">INDEX($AD$9:$AD$294,MATCH($A107&amp;$B107,$T$9:$T$294&amp;$U$9:$U$294,0))</f>
        <v>0</v>
      </c>
      <c r="M107" s="50"/>
      <c r="N107" s="50">
        <f t="array" ref="N107">INDEX($AE$9:$AE$294,MATCH($A107&amp;$B107,$T$9:$T$294&amp;$U$9:$U$294,0))</f>
        <v>0</v>
      </c>
      <c r="O107" s="50">
        <f t="array" ref="O107">INDEX($AG$9:$AG$294,MATCH($A107&amp;$B107,$T$9:$T$294&amp;$U$9:$U$294,0))</f>
        <v>0</v>
      </c>
      <c r="P107" s="50"/>
      <c r="Q107" s="50">
        <f t="array" ref="Q107">INDEX($AJ$9:$AJ$294,MATCH($A107&amp;$B107,$T$9:$T$294&amp;$U$9:$U$294,0))</f>
        <v>0</v>
      </c>
      <c r="R107" s="50">
        <f t="array" ref="R107">INDEX($AL$9:$AL$294,MATCH($A107&amp;$B107,$T$9:$T$294&amp;$U$9:$U$294,0))</f>
        <v>0</v>
      </c>
      <c r="T107" s="269" t="s">
        <v>16</v>
      </c>
      <c r="U107" t="s">
        <v>908</v>
      </c>
      <c r="V107" t="s">
        <v>907</v>
      </c>
      <c r="W107" s="325">
        <v>20</v>
      </c>
      <c r="X107" s="320" t="s">
        <v>4</v>
      </c>
      <c r="Y107" s="344" t="e" cm="1">
        <f t="array" ref="Y107">_xlfn.XLOOKUP('SubClass (Annex_Working)'!U107,#REF!,#REF!,"",0,1)</f>
        <v>#REF!</v>
      </c>
      <c r="Z107" s="329"/>
      <c r="AA107" s="329"/>
      <c r="AB107" s="322"/>
      <c r="AC107" s="323"/>
      <c r="AD107" s="324"/>
      <c r="AE107" s="322"/>
      <c r="AF107" s="323"/>
      <c r="AG107" s="324"/>
      <c r="AH107" s="348" t="e" cm="1">
        <f t="array" ref="AH107">_xlfn.XLOOKUP('SubClass (Annex_Working)'!U107,#REF!,#REF!,"",0,1)</f>
        <v>#REF!</v>
      </c>
      <c r="AI107" s="321"/>
      <c r="AJ107" s="321"/>
      <c r="AK107" s="321"/>
      <c r="AL107" s="321"/>
    </row>
    <row r="108" spans="1:38" s="48" customFormat="1">
      <c r="A108" s="32"/>
      <c r="B108" s="47"/>
      <c r="D108" s="49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T108" s="316" t="s">
        <v>7</v>
      </c>
      <c r="U108" s="317" t="s">
        <v>913</v>
      </c>
      <c r="V108" s="317" t="s">
        <v>914</v>
      </c>
      <c r="W108" s="319">
        <v>702</v>
      </c>
      <c r="X108" s="318" t="s">
        <v>4</v>
      </c>
      <c r="Y108" s="344" t="e" cm="1">
        <f t="array" ref="Y108">_xlfn.XLOOKUP('SubClass (Annex_Working)'!U108,#REF!,#REF!,"",0,1)</f>
        <v>#REF!</v>
      </c>
      <c r="Z108" s="329"/>
      <c r="AA108" s="329"/>
      <c r="AB108" s="322"/>
      <c r="AC108" s="323"/>
      <c r="AD108" s="324"/>
      <c r="AE108" s="322"/>
      <c r="AF108" s="323"/>
      <c r="AG108" s="324"/>
      <c r="AH108" s="348" t="e" cm="1">
        <f t="array" ref="AH108">_xlfn.XLOOKUP('SubClass (Annex_Working)'!U108,#REF!,#REF!,"",0,1)</f>
        <v>#REF!</v>
      </c>
      <c r="AI108" s="321"/>
      <c r="AJ108" s="321"/>
      <c r="AK108" s="321"/>
      <c r="AL108" s="321"/>
    </row>
    <row r="109" spans="1:38" s="48" customFormat="1">
      <c r="A109" s="32" t="s">
        <v>13</v>
      </c>
      <c r="B109" s="47" t="s">
        <v>804</v>
      </c>
      <c r="C109" s="48" t="s">
        <v>805</v>
      </c>
      <c r="D109" s="49">
        <v>68</v>
      </c>
      <c r="E109" s="50" t="e">
        <f t="array" ref="E109">INDEX(Y$9:Y$294,MATCH($A109&amp;$B109,$T$9:$T$294&amp;$U$9:$U$294,0))</f>
        <v>#REF!</v>
      </c>
      <c r="F109" s="50">
        <f t="array" ref="F109">INDEX($Z$9:$Z$294,MATCH($A109&amp;$B109,$T$9:$T$294&amp;$U$9:$U$294,0))</f>
        <v>0</v>
      </c>
      <c r="G109" s="50">
        <f t="array" ref="G109">INDEX($AA$9:$AA$294,MATCH($A109&amp;$B109,$T$9:$T$294&amp;$U$9:$U$294,0))</f>
        <v>0</v>
      </c>
      <c r="H109" s="50" t="e">
        <f t="array" ref="H109">INDEX($AH$9:$AH$294,MATCH($A109&amp;$B109,$T$9:$T$294&amp;$U$9:$U$294,0))</f>
        <v>#REF!</v>
      </c>
      <c r="I109" s="50">
        <f t="array" ref="I109">INDEX($AI$9:$AI$294,MATCH($A109&amp;$B109,$T$9:$T$294&amp;$U$9:$U$294,0))</f>
        <v>0</v>
      </c>
      <c r="J109" s="50"/>
      <c r="K109" s="50">
        <f t="array" ref="K109">INDEX($AB$9:$AB$294,MATCH($A109&amp;$B109,$T$9:$T$294&amp;$U$9:$U$294,0))</f>
        <v>0</v>
      </c>
      <c r="L109" s="50">
        <f t="array" ref="L109">INDEX($AD$9:$AD$294,MATCH($A109&amp;$B109,$T$9:$T$294&amp;$U$9:$U$294,0))</f>
        <v>0</v>
      </c>
      <c r="M109" s="50"/>
      <c r="N109" s="50">
        <f t="array" ref="N109">INDEX($AE$9:$AE$294,MATCH($A109&amp;$B109,$T$9:$T$294&amp;$U$9:$U$294,0))</f>
        <v>0</v>
      </c>
      <c r="O109" s="50">
        <f t="array" ref="O109">INDEX($AG$9:$AG$294,MATCH($A109&amp;$B109,$T$9:$T$294&amp;$U$9:$U$294,0))</f>
        <v>0</v>
      </c>
      <c r="P109" s="50"/>
      <c r="Q109" s="50">
        <f t="array" ref="Q109">INDEX($AJ$9:$AJ$294,MATCH($A109&amp;$B109,$T$9:$T$294&amp;$U$9:$U$294,0))</f>
        <v>0</v>
      </c>
      <c r="R109" s="50">
        <f t="array" ref="R109">INDEX($AL$9:$AL$294,MATCH($A109&amp;$B109,$T$9:$T$294&amp;$U$9:$U$294,0))</f>
        <v>0</v>
      </c>
      <c r="T109" s="269" t="s">
        <v>10</v>
      </c>
      <c r="U109" t="s">
        <v>915</v>
      </c>
      <c r="V109" t="s">
        <v>2056</v>
      </c>
      <c r="W109" s="325">
        <v>45</v>
      </c>
      <c r="X109" s="320" t="s">
        <v>4</v>
      </c>
      <c r="Y109" s="344" t="e" cm="1">
        <f t="array" ref="Y109">_xlfn.XLOOKUP('SubClass (Annex_Working)'!U109,#REF!,#REF!,"",0,1)</f>
        <v>#REF!</v>
      </c>
      <c r="Z109" s="329"/>
      <c r="AA109" s="329"/>
      <c r="AB109" s="322"/>
      <c r="AC109" s="323"/>
      <c r="AD109" s="324"/>
      <c r="AE109" s="322"/>
      <c r="AF109" s="323"/>
      <c r="AG109" s="324"/>
      <c r="AH109" s="348" t="e" cm="1">
        <f t="array" ref="AH109">_xlfn.XLOOKUP('SubClass (Annex_Working)'!U109,#REF!,#REF!,"",0,1)</f>
        <v>#REF!</v>
      </c>
      <c r="AI109" s="321"/>
      <c r="AJ109" s="321"/>
      <c r="AK109" s="321"/>
      <c r="AL109" s="321"/>
    </row>
    <row r="110" spans="1:38" s="48" customFormat="1">
      <c r="A110" s="32" t="s">
        <v>16</v>
      </c>
      <c r="B110" s="47" t="s">
        <v>806</v>
      </c>
      <c r="C110" s="48" t="s">
        <v>807</v>
      </c>
      <c r="D110" s="49">
        <v>26</v>
      </c>
      <c r="E110" s="50" t="e">
        <f t="array" ref="E110">INDEX(Y$9:Y$294,MATCH($A110&amp;$B110,$T$9:$T$294&amp;$U$9:$U$294,0))</f>
        <v>#REF!</v>
      </c>
      <c r="F110" s="50">
        <f t="array" ref="F110">INDEX($Z$9:$Z$294,MATCH($A110&amp;$B110,$T$9:$T$294&amp;$U$9:$U$294,0))</f>
        <v>0</v>
      </c>
      <c r="G110" s="50">
        <f t="array" ref="G110">INDEX($AA$9:$AA$294,MATCH($A110&amp;$B110,$T$9:$T$294&amp;$U$9:$U$294,0))</f>
        <v>0</v>
      </c>
      <c r="H110" s="50" t="e">
        <f t="array" ref="H110">INDEX($AH$9:$AH$294,MATCH($A110&amp;$B110,$T$9:$T$294&amp;$U$9:$U$294,0))</f>
        <v>#REF!</v>
      </c>
      <c r="I110" s="50">
        <f t="array" ref="I110">INDEX($AI$9:$AI$294,MATCH($A110&amp;$B110,$T$9:$T$294&amp;$U$9:$U$294,0))</f>
        <v>0</v>
      </c>
      <c r="J110" s="50"/>
      <c r="K110" s="50">
        <f t="array" ref="K110">INDEX($AB$9:$AB$294,MATCH($A110&amp;$B110,$T$9:$T$294&amp;$U$9:$U$294,0))</f>
        <v>0</v>
      </c>
      <c r="L110" s="50">
        <f t="array" ref="L110">INDEX($AD$9:$AD$294,MATCH($A110&amp;$B110,$T$9:$T$294&amp;$U$9:$U$294,0))</f>
        <v>0</v>
      </c>
      <c r="M110" s="50"/>
      <c r="N110" s="50">
        <f t="array" ref="N110">INDEX($AE$9:$AE$294,MATCH($A110&amp;$B110,$T$9:$T$294&amp;$U$9:$U$294,0))</f>
        <v>0</v>
      </c>
      <c r="O110" s="50">
        <f t="array" ref="O110">INDEX($AG$9:$AG$294,MATCH($A110&amp;$B110,$T$9:$T$294&amp;$U$9:$U$294,0))</f>
        <v>0</v>
      </c>
      <c r="P110" s="50"/>
      <c r="Q110" s="50">
        <f t="array" ref="Q110">INDEX($AJ$9:$AJ$294,MATCH($A110&amp;$B110,$T$9:$T$294&amp;$U$9:$U$294,0))</f>
        <v>0</v>
      </c>
      <c r="R110" s="50">
        <f t="array" ref="R110">INDEX($AL$9:$AL$294,MATCH($A110&amp;$B110,$T$9:$T$294&amp;$U$9:$U$294,0))</f>
        <v>0</v>
      </c>
      <c r="T110" s="269" t="s">
        <v>13</v>
      </c>
      <c r="U110" t="s">
        <v>917</v>
      </c>
      <c r="V110" t="s">
        <v>2057</v>
      </c>
      <c r="W110" s="325">
        <v>43</v>
      </c>
      <c r="X110" s="320" t="s">
        <v>4</v>
      </c>
      <c r="Y110" s="344" t="e" cm="1">
        <f t="array" ref="Y110">_xlfn.XLOOKUP('SubClass (Annex_Working)'!U110,#REF!,#REF!,"",0,1)</f>
        <v>#REF!</v>
      </c>
      <c r="Z110" s="329"/>
      <c r="AA110" s="329"/>
      <c r="AB110" s="322"/>
      <c r="AC110" s="323"/>
      <c r="AD110" s="324"/>
      <c r="AE110" s="322"/>
      <c r="AF110" s="323"/>
      <c r="AG110" s="324"/>
      <c r="AH110" s="348" t="e" cm="1">
        <f t="array" ref="AH110">_xlfn.XLOOKUP('SubClass (Annex_Working)'!U110,#REF!,#REF!,"",0,1)</f>
        <v>#REF!</v>
      </c>
      <c r="AI110" s="321"/>
      <c r="AJ110" s="321"/>
      <c r="AK110" s="321"/>
      <c r="AL110" s="321"/>
    </row>
    <row r="111" spans="1:38" s="48" customFormat="1">
      <c r="A111" s="32" t="s">
        <v>16</v>
      </c>
      <c r="B111" s="47" t="s">
        <v>813</v>
      </c>
      <c r="C111" s="48" t="s">
        <v>814</v>
      </c>
      <c r="D111" s="49">
        <v>26</v>
      </c>
      <c r="E111" s="50" t="e">
        <f t="array" ref="E111">INDEX(Y$9:Y$294,MATCH($A111&amp;$B111,$T$9:$T$294&amp;$U$9:$U$294,0))</f>
        <v>#REF!</v>
      </c>
      <c r="F111" s="50">
        <f t="array" ref="F111">INDEX($Z$9:$Z$294,MATCH($A111&amp;$B111,$T$9:$T$294&amp;$U$9:$U$294,0))</f>
        <v>0</v>
      </c>
      <c r="G111" s="50">
        <f t="array" ref="G111">INDEX($AA$9:$AA$294,MATCH($A111&amp;$B111,$T$9:$T$294&amp;$U$9:$U$294,0))</f>
        <v>0</v>
      </c>
      <c r="H111" s="50" t="e">
        <f t="array" ref="H111">INDEX($AH$9:$AH$294,MATCH($A111&amp;$B111,$T$9:$T$294&amp;$U$9:$U$294,0))</f>
        <v>#REF!</v>
      </c>
      <c r="I111" s="50">
        <f t="array" ref="I111">INDEX($AI$9:$AI$294,MATCH($A111&amp;$B111,$T$9:$T$294&amp;$U$9:$U$294,0))</f>
        <v>0</v>
      </c>
      <c r="J111" s="50"/>
      <c r="K111" s="50">
        <f t="array" ref="K111">INDEX($AB$9:$AB$294,MATCH($A111&amp;$B111,$T$9:$T$294&amp;$U$9:$U$294,0))</f>
        <v>0</v>
      </c>
      <c r="L111" s="50">
        <f t="array" ref="L111">INDEX($AD$9:$AD$294,MATCH($A111&amp;$B111,$T$9:$T$294&amp;$U$9:$U$294,0))</f>
        <v>0</v>
      </c>
      <c r="M111" s="50"/>
      <c r="N111" s="50">
        <f t="array" ref="N111">INDEX($AE$9:$AE$294,MATCH($A111&amp;$B111,$T$9:$T$294&amp;$U$9:$U$294,0))</f>
        <v>0</v>
      </c>
      <c r="O111" s="50">
        <f t="array" ref="O111">INDEX($AG$9:$AG$294,MATCH($A111&amp;$B111,$T$9:$T$294&amp;$U$9:$U$294,0))</f>
        <v>0</v>
      </c>
      <c r="P111" s="50"/>
      <c r="Q111" s="50">
        <f t="array" ref="Q111">INDEX($AJ$9:$AJ$294,MATCH($A111&amp;$B111,$T$9:$T$294&amp;$U$9:$U$294,0))</f>
        <v>0</v>
      </c>
      <c r="R111" s="50">
        <f t="array" ref="R111">INDEX($AL$9:$AL$294,MATCH($A111&amp;$B111,$T$9:$T$294&amp;$U$9:$U$294,0))</f>
        <v>0</v>
      </c>
      <c r="T111" s="269" t="s">
        <v>16</v>
      </c>
      <c r="U111" t="s">
        <v>919</v>
      </c>
      <c r="V111" t="s">
        <v>920</v>
      </c>
      <c r="W111" s="325">
        <v>22</v>
      </c>
      <c r="X111" s="320" t="s">
        <v>4</v>
      </c>
      <c r="Y111" s="344" t="e" cm="1">
        <f t="array" ref="Y111">_xlfn.XLOOKUP('SubClass (Annex_Working)'!U111,#REF!,#REF!,"",0,1)</f>
        <v>#REF!</v>
      </c>
      <c r="Z111" s="329"/>
      <c r="AA111" s="329"/>
      <c r="AB111" s="322"/>
      <c r="AC111" s="323"/>
      <c r="AD111" s="324"/>
      <c r="AE111" s="322"/>
      <c r="AF111" s="323"/>
      <c r="AG111" s="324"/>
      <c r="AH111" s="348" t="e" cm="1">
        <f t="array" ref="AH111">_xlfn.XLOOKUP('SubClass (Annex_Working)'!U111,#REF!,#REF!,"",0,1)</f>
        <v>#REF!</v>
      </c>
      <c r="AI111" s="321"/>
      <c r="AJ111" s="321"/>
      <c r="AK111" s="321"/>
      <c r="AL111" s="321"/>
    </row>
    <row r="112" spans="1:38" s="48" customFormat="1">
      <c r="A112" s="32" t="s">
        <v>16</v>
      </c>
      <c r="B112" s="47" t="s">
        <v>820</v>
      </c>
      <c r="C112" s="48" t="s">
        <v>821</v>
      </c>
      <c r="D112" s="49">
        <v>16</v>
      </c>
      <c r="E112" s="50" t="e">
        <f t="array" ref="E112">INDEX(Y$9:Y$294,MATCH($A112&amp;$B112,$T$9:$T$294&amp;$U$9:$U$294,0))</f>
        <v>#REF!</v>
      </c>
      <c r="F112" s="50">
        <f t="array" ref="F112">INDEX($Z$9:$Z$294,MATCH($A112&amp;$B112,$T$9:$T$294&amp;$U$9:$U$294,0))</f>
        <v>0</v>
      </c>
      <c r="G112" s="50">
        <f t="array" ref="G112">INDEX($AA$9:$AA$294,MATCH($A112&amp;$B112,$T$9:$T$294&amp;$U$9:$U$294,0))</f>
        <v>0</v>
      </c>
      <c r="H112" s="50" t="e">
        <f t="array" ref="H112">INDEX($AH$9:$AH$294,MATCH($A112&amp;$B112,$T$9:$T$294&amp;$U$9:$U$294,0))</f>
        <v>#REF!</v>
      </c>
      <c r="I112" s="50">
        <f t="array" ref="I112">INDEX($AI$9:$AI$294,MATCH($A112&amp;$B112,$T$9:$T$294&amp;$U$9:$U$294,0))</f>
        <v>0</v>
      </c>
      <c r="J112" s="50"/>
      <c r="K112" s="50">
        <f t="array" ref="K112">INDEX($AB$9:$AB$294,MATCH($A112&amp;$B112,$T$9:$T$294&amp;$U$9:$U$294,0))</f>
        <v>0</v>
      </c>
      <c r="L112" s="50">
        <f t="array" ref="L112">INDEX($AD$9:$AD$294,MATCH($A112&amp;$B112,$T$9:$T$294&amp;$U$9:$U$294,0))</f>
        <v>0</v>
      </c>
      <c r="M112" s="50"/>
      <c r="N112" s="50">
        <f t="array" ref="N112">INDEX($AE$9:$AE$294,MATCH($A112&amp;$B112,$T$9:$T$294&amp;$U$9:$U$294,0))</f>
        <v>0</v>
      </c>
      <c r="O112" s="50">
        <f t="array" ref="O112">INDEX($AG$9:$AG$294,MATCH($A112&amp;$B112,$T$9:$T$294&amp;$U$9:$U$294,0))</f>
        <v>0</v>
      </c>
      <c r="P112" s="50"/>
      <c r="Q112" s="50">
        <f t="array" ref="Q112">INDEX($AJ$9:$AJ$294,MATCH($A112&amp;$B112,$T$9:$T$294&amp;$U$9:$U$294,0))</f>
        <v>0</v>
      </c>
      <c r="R112" s="50">
        <f t="array" ref="R112">INDEX($AL$9:$AL$294,MATCH($A112&amp;$B112,$T$9:$T$294&amp;$U$9:$U$294,0))</f>
        <v>0</v>
      </c>
      <c r="T112" s="269" t="s">
        <v>16</v>
      </c>
      <c r="U112" t="s">
        <v>927</v>
      </c>
      <c r="V112" t="s">
        <v>928</v>
      </c>
      <c r="W112" s="325">
        <v>12</v>
      </c>
      <c r="X112" s="320" t="s">
        <v>4</v>
      </c>
      <c r="Y112" s="344" t="e" cm="1">
        <f t="array" ref="Y112">_xlfn.XLOOKUP('SubClass (Annex_Working)'!U112,#REF!,#REF!,"",0,1)</f>
        <v>#REF!</v>
      </c>
      <c r="Z112" s="329"/>
      <c r="AA112" s="329"/>
      <c r="AB112" s="322"/>
      <c r="AC112" s="323"/>
      <c r="AD112" s="324"/>
      <c r="AE112" s="322"/>
      <c r="AF112" s="323"/>
      <c r="AG112" s="324"/>
      <c r="AH112" s="348" t="e" cm="1">
        <f t="array" ref="AH112">_xlfn.XLOOKUP('SubClass (Annex_Working)'!U112,#REF!,#REF!,"",0,1)</f>
        <v>#REF!</v>
      </c>
      <c r="AI112" s="321"/>
      <c r="AJ112" s="321"/>
      <c r="AK112" s="321"/>
      <c r="AL112" s="321"/>
    </row>
    <row r="113" spans="1:38" s="48" customFormat="1">
      <c r="A113" s="32"/>
      <c r="B113" s="47"/>
      <c r="D113" s="49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T113" s="269" t="s">
        <v>16</v>
      </c>
      <c r="U113" t="s">
        <v>939</v>
      </c>
      <c r="V113" t="s">
        <v>940</v>
      </c>
      <c r="W113" s="325">
        <v>6</v>
      </c>
      <c r="X113" s="320" t="s">
        <v>4</v>
      </c>
      <c r="Y113" s="344" t="e" cm="1">
        <f t="array" ref="Y113">_xlfn.XLOOKUP('SubClass (Annex_Working)'!U113,#REF!,#REF!,"",0,1)</f>
        <v>#REF!</v>
      </c>
      <c r="Z113" s="329"/>
      <c r="AA113" s="329"/>
      <c r="AB113" s="322"/>
      <c r="AC113" s="323"/>
      <c r="AD113" s="324"/>
      <c r="AE113" s="322"/>
      <c r="AF113" s="323"/>
      <c r="AG113" s="324"/>
      <c r="AH113" s="348" t="e" cm="1">
        <f t="array" ref="AH113">_xlfn.XLOOKUP('SubClass (Annex_Working)'!U113,#REF!,#REF!,"",0,1)</f>
        <v>#REF!</v>
      </c>
      <c r="AI113" s="321"/>
      <c r="AJ113" s="321"/>
      <c r="AK113" s="321"/>
      <c r="AL113" s="321"/>
    </row>
    <row r="114" spans="1:38" s="48" customFormat="1">
      <c r="A114" s="32" t="s">
        <v>7</v>
      </c>
      <c r="B114" s="47" t="s">
        <v>828</v>
      </c>
      <c r="C114" s="48" t="s">
        <v>829</v>
      </c>
      <c r="D114" s="49">
        <v>1170</v>
      </c>
      <c r="E114" s="50" t="e">
        <f t="array" ref="E114">INDEX(Y$9:Y$294,MATCH($A114&amp;$B114,$T$9:$T$294&amp;$U$9:$U$294,0))</f>
        <v>#REF!</v>
      </c>
      <c r="F114" s="50">
        <f t="array" ref="F114">INDEX($Z$9:$Z$294,MATCH($A114&amp;$B114,$T$9:$T$294&amp;$U$9:$U$294,0))</f>
        <v>0</v>
      </c>
      <c r="G114" s="50">
        <f t="array" ref="G114">INDEX($AA$9:$AA$294,MATCH($A114&amp;$B114,$T$9:$T$294&amp;$U$9:$U$294,0))</f>
        <v>0</v>
      </c>
      <c r="H114" s="50" t="e">
        <f t="array" ref="H114">INDEX($AH$9:$AH$294,MATCH($A114&amp;$B114,$T$9:$T$294&amp;$U$9:$U$294,0))</f>
        <v>#REF!</v>
      </c>
      <c r="I114" s="50">
        <f t="array" ref="I114">INDEX($AI$9:$AI$294,MATCH($A114&amp;$B114,$T$9:$T$294&amp;$U$9:$U$294,0))</f>
        <v>0</v>
      </c>
      <c r="J114" s="50"/>
      <c r="K114" s="50">
        <f t="array" ref="K114">INDEX($AB$9:$AB$294,MATCH($A114&amp;$B114,$T$9:$T$294&amp;$U$9:$U$294,0))</f>
        <v>0</v>
      </c>
      <c r="L114" s="50">
        <f t="array" ref="L114">INDEX($AD$9:$AD$294,MATCH($A114&amp;$B114,$T$9:$T$294&amp;$U$9:$U$294,0))</f>
        <v>0</v>
      </c>
      <c r="M114" s="50"/>
      <c r="N114" s="50">
        <f t="array" ref="N114">INDEX($AE$9:$AE$294,MATCH($A114&amp;$B114,$T$9:$T$294&amp;$U$9:$U$294,0))</f>
        <v>0</v>
      </c>
      <c r="O114" s="50">
        <f t="array" ref="O114">INDEX($AG$9:$AG$294,MATCH($A114&amp;$B114,$T$9:$T$294&amp;$U$9:$U$294,0))</f>
        <v>0</v>
      </c>
      <c r="P114" s="50"/>
      <c r="Q114" s="50">
        <f t="array" ref="Q114">INDEX($AJ$9:$AJ$294,MATCH($A114&amp;$B114,$T$9:$T$294&amp;$U$9:$U$294,0))</f>
        <v>0</v>
      </c>
      <c r="R114" s="50">
        <f t="array" ref="R114">INDEX($AL$9:$AL$294,MATCH($A114&amp;$B114,$T$9:$T$294&amp;$U$9:$U$294,0))</f>
        <v>0</v>
      </c>
      <c r="T114" s="269" t="s">
        <v>16</v>
      </c>
      <c r="U114" t="s">
        <v>951</v>
      </c>
      <c r="V114" t="s">
        <v>952</v>
      </c>
      <c r="W114" s="325">
        <v>3</v>
      </c>
      <c r="X114" s="320" t="s">
        <v>4</v>
      </c>
      <c r="Y114" s="344" t="e" cm="1">
        <f t="array" ref="Y114">_xlfn.XLOOKUP('SubClass (Annex_Working)'!U114,#REF!,#REF!,"",0,1)</f>
        <v>#REF!</v>
      </c>
      <c r="Z114" s="329"/>
      <c r="AA114" s="329"/>
      <c r="AB114" s="322"/>
      <c r="AC114" s="323"/>
      <c r="AD114" s="324"/>
      <c r="AE114" s="322"/>
      <c r="AF114" s="323"/>
      <c r="AG114" s="324"/>
      <c r="AH114" s="348" t="e" cm="1">
        <f t="array" ref="AH114">_xlfn.XLOOKUP('SubClass (Annex_Working)'!U114,#REF!,#REF!,"",0,1)</f>
        <v>#REF!</v>
      </c>
      <c r="AI114" s="321"/>
      <c r="AJ114" s="321"/>
      <c r="AK114" s="321"/>
      <c r="AL114" s="321"/>
    </row>
    <row r="115" spans="1:38" s="48" customFormat="1">
      <c r="A115" s="32"/>
      <c r="B115" s="47"/>
      <c r="D115" s="49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T115" s="269" t="s">
        <v>13</v>
      </c>
      <c r="U115" t="s">
        <v>957</v>
      </c>
      <c r="V115" t="s">
        <v>958</v>
      </c>
      <c r="W115" s="325">
        <v>2</v>
      </c>
      <c r="X115" s="320" t="s">
        <v>4</v>
      </c>
      <c r="Y115" s="344" t="e" cm="1">
        <f t="array" ref="Y115">_xlfn.XLOOKUP('SubClass (Annex_Working)'!U115,#REF!,#REF!,"",0,1)</f>
        <v>#REF!</v>
      </c>
      <c r="Z115" s="329"/>
      <c r="AA115" s="329"/>
      <c r="AB115" s="322"/>
      <c r="AC115" s="323"/>
      <c r="AD115" s="324"/>
      <c r="AE115" s="322"/>
      <c r="AF115" s="323"/>
      <c r="AG115" s="324"/>
      <c r="AH115" s="348" t="e" cm="1">
        <f t="array" ref="AH115">_xlfn.XLOOKUP('SubClass (Annex_Working)'!U115,#REF!,#REF!,"",0,1)</f>
        <v>#REF!</v>
      </c>
      <c r="AI115" s="321"/>
      <c r="AJ115" s="321"/>
      <c r="AK115" s="321"/>
      <c r="AL115" s="321"/>
    </row>
    <row r="116" spans="1:38" s="48" customFormat="1">
      <c r="A116" s="32" t="s">
        <v>10</v>
      </c>
      <c r="B116" s="47" t="s">
        <v>830</v>
      </c>
      <c r="C116" s="48" t="s">
        <v>831</v>
      </c>
      <c r="D116" s="49">
        <v>238</v>
      </c>
      <c r="E116" s="50" t="e">
        <f t="array" ref="E116">INDEX(Y$9:Y$294,MATCH($A116&amp;$B116,$T$9:$T$294&amp;$U$9:$U$294,0))</f>
        <v>#REF!</v>
      </c>
      <c r="F116" s="50">
        <f t="array" ref="F116">INDEX($Z$9:$Z$294,MATCH($A116&amp;$B116,$T$9:$T$294&amp;$U$9:$U$294,0))</f>
        <v>0</v>
      </c>
      <c r="G116" s="50">
        <f t="array" ref="G116">INDEX($AA$9:$AA$294,MATCH($A116&amp;$B116,$T$9:$T$294&amp;$U$9:$U$294,0))</f>
        <v>0</v>
      </c>
      <c r="H116" s="50" t="e">
        <f t="array" ref="H116">INDEX($AH$9:$AH$294,MATCH($A116&amp;$B116,$T$9:$T$294&amp;$U$9:$U$294,0))</f>
        <v>#REF!</v>
      </c>
      <c r="I116" s="50">
        <f t="array" ref="I116">INDEX($AI$9:$AI$294,MATCH($A116&amp;$B116,$T$9:$T$294&amp;$U$9:$U$294,0))</f>
        <v>0</v>
      </c>
      <c r="J116" s="50"/>
      <c r="K116" s="50">
        <f t="array" ref="K116">INDEX($AB$9:$AB$294,MATCH($A116&amp;$B116,$T$9:$T$294&amp;$U$9:$U$294,0))</f>
        <v>0</v>
      </c>
      <c r="L116" s="50">
        <f t="array" ref="L116">INDEX($AD$9:$AD$294,MATCH($A116&amp;$B116,$T$9:$T$294&amp;$U$9:$U$294,0))</f>
        <v>0</v>
      </c>
      <c r="M116" s="50"/>
      <c r="N116" s="50">
        <f t="array" ref="N116">INDEX($AE$9:$AE$294,MATCH($A116&amp;$B116,$T$9:$T$294&amp;$U$9:$U$294,0))</f>
        <v>0</v>
      </c>
      <c r="O116" s="50">
        <f t="array" ref="O116">INDEX($AG$9:$AG$294,MATCH($A116&amp;$B116,$T$9:$T$294&amp;$U$9:$U$294,0))</f>
        <v>0</v>
      </c>
      <c r="P116" s="50"/>
      <c r="Q116" s="50">
        <f t="array" ref="Q116">INDEX($AJ$9:$AJ$294,MATCH($A116&amp;$B116,$T$9:$T$294&amp;$U$9:$U$294,0))</f>
        <v>0</v>
      </c>
      <c r="R116" s="50">
        <f t="array" ref="R116">INDEX($AL$9:$AL$294,MATCH($A116&amp;$B116,$T$9:$T$294&amp;$U$9:$U$294,0))</f>
        <v>0</v>
      </c>
      <c r="T116" s="269" t="s">
        <v>16</v>
      </c>
      <c r="U116" t="s">
        <v>959</v>
      </c>
      <c r="V116" t="s">
        <v>958</v>
      </c>
      <c r="W116" s="325">
        <v>2</v>
      </c>
      <c r="X116" s="320" t="s">
        <v>4</v>
      </c>
      <c r="Y116" s="344" t="e" cm="1">
        <f t="array" ref="Y116">_xlfn.XLOOKUP('SubClass (Annex_Working)'!U116,#REF!,#REF!,"",0,1)</f>
        <v>#REF!</v>
      </c>
      <c r="Z116" s="329"/>
      <c r="AA116" s="329"/>
      <c r="AB116" s="322"/>
      <c r="AC116" s="323"/>
      <c r="AD116" s="324"/>
      <c r="AE116" s="322"/>
      <c r="AF116" s="323"/>
      <c r="AG116" s="324"/>
      <c r="AH116" s="348" t="e" cm="1">
        <f t="array" ref="AH116">_xlfn.XLOOKUP('SubClass (Annex_Working)'!U116,#REF!,#REF!,"",0,1)</f>
        <v>#REF!</v>
      </c>
      <c r="AI116" s="321"/>
      <c r="AJ116" s="321"/>
      <c r="AK116" s="321"/>
      <c r="AL116" s="321"/>
    </row>
    <row r="117" spans="1:38" s="48" customFormat="1">
      <c r="A117" s="32"/>
      <c r="B117" s="47"/>
      <c r="D117" s="49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T117" s="269" t="s">
        <v>10</v>
      </c>
      <c r="U117" t="s">
        <v>963</v>
      </c>
      <c r="V117" t="s">
        <v>964</v>
      </c>
      <c r="W117" s="325">
        <v>47</v>
      </c>
      <c r="X117" s="320" t="s">
        <v>4</v>
      </c>
      <c r="Y117" s="344" t="e" cm="1">
        <f t="array" ref="Y117">_xlfn.XLOOKUP('SubClass (Annex_Working)'!U117,#REF!,#REF!,"",0,1)</f>
        <v>#REF!</v>
      </c>
      <c r="Z117" s="329"/>
      <c r="AA117" s="329"/>
      <c r="AB117" s="322"/>
      <c r="AC117" s="323"/>
      <c r="AD117" s="324"/>
      <c r="AE117" s="322"/>
      <c r="AF117" s="323"/>
      <c r="AG117" s="324"/>
      <c r="AH117" s="348" t="e" cm="1">
        <f t="array" ref="AH117">_xlfn.XLOOKUP('SubClass (Annex_Working)'!U117,#REF!,#REF!,"",0,1)</f>
        <v>#REF!</v>
      </c>
      <c r="AI117" s="321"/>
      <c r="AJ117" s="321"/>
      <c r="AK117" s="321"/>
      <c r="AL117" s="321"/>
    </row>
    <row r="118" spans="1:38" s="48" customFormat="1">
      <c r="A118" s="32" t="s">
        <v>13</v>
      </c>
      <c r="B118" s="47" t="s">
        <v>832</v>
      </c>
      <c r="C118" s="48" t="s">
        <v>833</v>
      </c>
      <c r="D118" s="49">
        <v>238</v>
      </c>
      <c r="E118" s="50" t="e">
        <f t="array" ref="E118">INDEX(Y$9:Y$294,MATCH($A118&amp;$B118,$T$9:$T$294&amp;$U$9:$U$294,0))</f>
        <v>#REF!</v>
      </c>
      <c r="F118" s="50">
        <f t="array" ref="F118">INDEX($Z$9:$Z$294,MATCH($A118&amp;$B118,$T$9:$T$294&amp;$U$9:$U$294,0))</f>
        <v>0</v>
      </c>
      <c r="G118" s="50">
        <f t="array" ref="G118">INDEX($AA$9:$AA$294,MATCH($A118&amp;$B118,$T$9:$T$294&amp;$U$9:$U$294,0))</f>
        <v>0</v>
      </c>
      <c r="H118" s="50" t="e">
        <f t="array" ref="H118">INDEX($AH$9:$AH$294,MATCH($A118&amp;$B118,$T$9:$T$294&amp;$U$9:$U$294,0))</f>
        <v>#REF!</v>
      </c>
      <c r="I118" s="50">
        <f t="array" ref="I118">INDEX($AI$9:$AI$294,MATCH($A118&amp;$B118,$T$9:$T$294&amp;$U$9:$U$294,0))</f>
        <v>0</v>
      </c>
      <c r="J118" s="50"/>
      <c r="K118" s="50">
        <f t="array" ref="K118">INDEX($AB$9:$AB$294,MATCH($A118&amp;$B118,$T$9:$T$294&amp;$U$9:$U$294,0))</f>
        <v>0</v>
      </c>
      <c r="L118" s="50">
        <f t="array" ref="L118">INDEX($AD$9:$AD$294,MATCH($A118&amp;$B118,$T$9:$T$294&amp;$U$9:$U$294,0))</f>
        <v>0</v>
      </c>
      <c r="M118" s="50"/>
      <c r="N118" s="50">
        <f t="array" ref="N118">INDEX($AE$9:$AE$294,MATCH($A118&amp;$B118,$T$9:$T$294&amp;$U$9:$U$294,0))</f>
        <v>0</v>
      </c>
      <c r="O118" s="50">
        <f t="array" ref="O118">INDEX($AG$9:$AG$294,MATCH($A118&amp;$B118,$T$9:$T$294&amp;$U$9:$U$294,0))</f>
        <v>0</v>
      </c>
      <c r="P118" s="50"/>
      <c r="Q118" s="50">
        <f t="array" ref="Q118">INDEX($AJ$9:$AJ$294,MATCH($A118&amp;$B118,$T$9:$T$294&amp;$U$9:$U$294,0))</f>
        <v>0</v>
      </c>
      <c r="R118" s="50">
        <f t="array" ref="R118">INDEX($AL$9:$AL$294,MATCH($A118&amp;$B118,$T$9:$T$294&amp;$U$9:$U$294,0))</f>
        <v>0</v>
      </c>
      <c r="T118" s="269" t="s">
        <v>13</v>
      </c>
      <c r="U118" t="s">
        <v>965</v>
      </c>
      <c r="V118" t="s">
        <v>964</v>
      </c>
      <c r="W118" s="325">
        <v>47</v>
      </c>
      <c r="X118" s="320" t="s">
        <v>4</v>
      </c>
      <c r="Y118" s="344" t="e" cm="1">
        <f t="array" ref="Y118">_xlfn.XLOOKUP('SubClass (Annex_Working)'!U118,#REF!,#REF!,"",0,1)</f>
        <v>#REF!</v>
      </c>
      <c r="Z118" s="329"/>
      <c r="AA118" s="329"/>
      <c r="AB118" s="322"/>
      <c r="AC118" s="323"/>
      <c r="AD118" s="324"/>
      <c r="AE118" s="322"/>
      <c r="AF118" s="323"/>
      <c r="AG118" s="324"/>
      <c r="AH118" s="348" t="e" cm="1">
        <f t="array" ref="AH118">_xlfn.XLOOKUP('SubClass (Annex_Working)'!U118,#REF!,#REF!,"",0,1)</f>
        <v>#REF!</v>
      </c>
      <c r="AI118" s="321"/>
      <c r="AJ118" s="321"/>
      <c r="AK118" s="321"/>
      <c r="AL118" s="321"/>
    </row>
    <row r="119" spans="1:38" s="48" customFormat="1">
      <c r="A119" s="32" t="s">
        <v>16</v>
      </c>
      <c r="B119" s="47" t="s">
        <v>834</v>
      </c>
      <c r="C119" s="48" t="s">
        <v>833</v>
      </c>
      <c r="D119" s="49">
        <v>238</v>
      </c>
      <c r="E119" s="50" t="e">
        <f t="array" ref="E119">INDEX(Y$9:Y$294,MATCH($A119&amp;$B119,$T$9:$T$294&amp;$U$9:$U$294,0))</f>
        <v>#REF!</v>
      </c>
      <c r="F119" s="50">
        <f t="array" ref="F119">INDEX($Z$9:$Z$294,MATCH($A119&amp;$B119,$T$9:$T$294&amp;$U$9:$U$294,0))</f>
        <v>0</v>
      </c>
      <c r="G119" s="50">
        <f t="array" ref="G119">INDEX($AA$9:$AA$294,MATCH($A119&amp;$B119,$T$9:$T$294&amp;$U$9:$U$294,0))</f>
        <v>0</v>
      </c>
      <c r="H119" s="50" t="e">
        <f t="array" ref="H119">INDEX($AH$9:$AH$294,MATCH($A119&amp;$B119,$T$9:$T$294&amp;$U$9:$U$294,0))</f>
        <v>#REF!</v>
      </c>
      <c r="I119" s="50">
        <f t="array" ref="I119">INDEX($AI$9:$AI$294,MATCH($A119&amp;$B119,$T$9:$T$294&amp;$U$9:$U$294,0))</f>
        <v>0</v>
      </c>
      <c r="J119" s="50"/>
      <c r="K119" s="50">
        <f t="array" ref="K119">INDEX($AB$9:$AB$294,MATCH($A119&amp;$B119,$T$9:$T$294&amp;$U$9:$U$294,0))</f>
        <v>0</v>
      </c>
      <c r="L119" s="50">
        <f t="array" ref="L119">INDEX($AD$9:$AD$294,MATCH($A119&amp;$B119,$T$9:$T$294&amp;$U$9:$U$294,0))</f>
        <v>0</v>
      </c>
      <c r="M119" s="50"/>
      <c r="N119" s="50">
        <f t="array" ref="N119">INDEX($AE$9:$AE$294,MATCH($A119&amp;$B119,$T$9:$T$294&amp;$U$9:$U$294,0))</f>
        <v>0</v>
      </c>
      <c r="O119" s="50">
        <f t="array" ref="O119">INDEX($AG$9:$AG$294,MATCH($A119&amp;$B119,$T$9:$T$294&amp;$U$9:$U$294,0))</f>
        <v>0</v>
      </c>
      <c r="P119" s="50"/>
      <c r="Q119" s="50">
        <f t="array" ref="Q119">INDEX($AJ$9:$AJ$294,MATCH($A119&amp;$B119,$T$9:$T$294&amp;$U$9:$U$294,0))</f>
        <v>0</v>
      </c>
      <c r="R119" s="50">
        <f t="array" ref="R119">INDEX($AL$9:$AL$294,MATCH($A119&amp;$B119,$T$9:$T$294&amp;$U$9:$U$294,0))</f>
        <v>0</v>
      </c>
      <c r="T119" s="269" t="s">
        <v>16</v>
      </c>
      <c r="U119" t="s">
        <v>966</v>
      </c>
      <c r="V119" t="s">
        <v>967</v>
      </c>
      <c r="W119" s="325">
        <v>11</v>
      </c>
      <c r="X119" s="320" t="s">
        <v>4</v>
      </c>
      <c r="Y119" s="344" t="e" cm="1">
        <f t="array" ref="Y119">_xlfn.XLOOKUP('SubClass (Annex_Working)'!U119,#REF!,#REF!,"",0,1)</f>
        <v>#REF!</v>
      </c>
      <c r="Z119" s="329"/>
      <c r="AA119" s="329"/>
      <c r="AB119" s="322"/>
      <c r="AC119" s="323"/>
      <c r="AD119" s="324"/>
      <c r="AE119" s="322"/>
      <c r="AF119" s="323"/>
      <c r="AG119" s="324"/>
      <c r="AH119" s="348" t="e" cm="1">
        <f t="array" ref="AH119">_xlfn.XLOOKUP('SubClass (Annex_Working)'!U119,#REF!,#REF!,"",0,1)</f>
        <v>#REF!</v>
      </c>
      <c r="AI119" s="321"/>
      <c r="AJ119" s="321"/>
      <c r="AK119" s="321"/>
      <c r="AL119" s="321"/>
    </row>
    <row r="120" spans="1:38" s="48" customFormat="1">
      <c r="A120" s="32"/>
      <c r="B120" s="47"/>
      <c r="D120" s="49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T120" s="269" t="s">
        <v>16</v>
      </c>
      <c r="U120" t="s">
        <v>973</v>
      </c>
      <c r="V120" t="s">
        <v>974</v>
      </c>
      <c r="W120" s="325">
        <v>36</v>
      </c>
      <c r="X120" s="320" t="s">
        <v>4</v>
      </c>
      <c r="Y120" s="344" t="e" cm="1">
        <f t="array" ref="Y120">_xlfn.XLOOKUP('SubClass (Annex_Working)'!U120,#REF!,#REF!,"",0,1)</f>
        <v>#REF!</v>
      </c>
      <c r="Z120" s="329"/>
      <c r="AA120" s="329"/>
      <c r="AB120" s="322"/>
      <c r="AC120" s="323"/>
      <c r="AD120" s="324"/>
      <c r="AE120" s="322"/>
      <c r="AF120" s="323"/>
      <c r="AG120" s="324"/>
      <c r="AH120" s="348" t="e" cm="1">
        <f t="array" ref="AH120">_xlfn.XLOOKUP('SubClass (Annex_Working)'!U120,#REF!,#REF!,"",0,1)</f>
        <v>#REF!</v>
      </c>
      <c r="AI120" s="321"/>
      <c r="AJ120" s="321"/>
      <c r="AK120" s="321"/>
      <c r="AL120" s="321"/>
    </row>
    <row r="121" spans="1:38" s="48" customFormat="1">
      <c r="A121" s="32" t="s">
        <v>10</v>
      </c>
      <c r="B121" s="47" t="s">
        <v>844</v>
      </c>
      <c r="C121" s="48" t="s">
        <v>845</v>
      </c>
      <c r="D121" s="49">
        <v>169</v>
      </c>
      <c r="E121" s="50" t="e">
        <f t="array" ref="E121">INDEX(Y$9:Y$294,MATCH($A121&amp;$B121,$T$9:$T$294&amp;$U$9:$U$294,0))</f>
        <v>#REF!</v>
      </c>
      <c r="F121" s="50">
        <f t="array" ref="F121">INDEX($Z$9:$Z$294,MATCH($A121&amp;$B121,$T$9:$T$294&amp;$U$9:$U$294,0))</f>
        <v>0</v>
      </c>
      <c r="G121" s="50">
        <f t="array" ref="G121">INDEX($AA$9:$AA$294,MATCH($A121&amp;$B121,$T$9:$T$294&amp;$U$9:$U$294,0))</f>
        <v>0</v>
      </c>
      <c r="H121" s="50" t="e">
        <f t="array" ref="H121">INDEX($AH$9:$AH$294,MATCH($A121&amp;$B121,$T$9:$T$294&amp;$U$9:$U$294,0))</f>
        <v>#REF!</v>
      </c>
      <c r="I121" s="50">
        <f t="array" ref="I121">INDEX($AI$9:$AI$294,MATCH($A121&amp;$B121,$T$9:$T$294&amp;$U$9:$U$294,0))</f>
        <v>0</v>
      </c>
      <c r="J121" s="50"/>
      <c r="K121" s="50">
        <f t="array" ref="K121">INDEX($AB$9:$AB$294,MATCH($A121&amp;$B121,$T$9:$T$294&amp;$U$9:$U$294,0))</f>
        <v>0</v>
      </c>
      <c r="L121" s="50">
        <f t="array" ref="L121">INDEX($AD$9:$AD$294,MATCH($A121&amp;$B121,$T$9:$T$294&amp;$U$9:$U$294,0))</f>
        <v>0</v>
      </c>
      <c r="M121" s="50"/>
      <c r="N121" s="50">
        <f t="array" ref="N121">INDEX($AE$9:$AE$294,MATCH($A121&amp;$B121,$T$9:$T$294&amp;$U$9:$U$294,0))</f>
        <v>0</v>
      </c>
      <c r="O121" s="50">
        <f t="array" ref="O121">INDEX($AG$9:$AG$294,MATCH($A121&amp;$B121,$T$9:$T$294&amp;$U$9:$U$294,0))</f>
        <v>0</v>
      </c>
      <c r="P121" s="50"/>
      <c r="Q121" s="50">
        <f t="array" ref="Q121">INDEX($AJ$9:$AJ$294,MATCH($A121&amp;$B121,$T$9:$T$294&amp;$U$9:$U$294,0))</f>
        <v>0</v>
      </c>
      <c r="R121" s="50">
        <f t="array" ref="R121">INDEX($AL$9:$AL$294,MATCH($A121&amp;$B121,$T$9:$T$294&amp;$U$9:$U$294,0))</f>
        <v>0</v>
      </c>
      <c r="T121" s="269" t="s">
        <v>10</v>
      </c>
      <c r="U121" t="s">
        <v>985</v>
      </c>
      <c r="V121" t="s">
        <v>986</v>
      </c>
      <c r="W121" s="325">
        <v>74</v>
      </c>
      <c r="X121" s="320" t="s">
        <v>4</v>
      </c>
      <c r="Y121" s="344" t="e" cm="1">
        <f t="array" ref="Y121">_xlfn.XLOOKUP('SubClass (Annex_Working)'!U121,#REF!,#REF!,"",0,1)</f>
        <v>#REF!</v>
      </c>
      <c r="Z121" s="329"/>
      <c r="AA121" s="329"/>
      <c r="AB121" s="322"/>
      <c r="AC121" s="323"/>
      <c r="AD121" s="324"/>
      <c r="AE121" s="322"/>
      <c r="AF121" s="323"/>
      <c r="AG121" s="324"/>
      <c r="AH121" s="348" t="e" cm="1">
        <f t="array" ref="AH121">_xlfn.XLOOKUP('SubClass (Annex_Working)'!U121,#REF!,#REF!,"",0,1)</f>
        <v>#REF!</v>
      </c>
      <c r="AI121" s="321"/>
      <c r="AJ121" s="321"/>
      <c r="AK121" s="321"/>
      <c r="AL121" s="321"/>
    </row>
    <row r="122" spans="1:38" s="48" customFormat="1">
      <c r="A122" s="32"/>
      <c r="B122" s="47"/>
      <c r="D122" s="49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T122" s="269" t="s">
        <v>13</v>
      </c>
      <c r="U122" t="s">
        <v>987</v>
      </c>
      <c r="V122" t="s">
        <v>2058</v>
      </c>
      <c r="W122" s="325">
        <v>71</v>
      </c>
      <c r="X122" s="320" t="s">
        <v>4</v>
      </c>
      <c r="Y122" s="344" t="e" cm="1">
        <f t="array" ref="Y122">_xlfn.XLOOKUP('SubClass (Annex_Working)'!U122,#REF!,#REF!,"",0,1)</f>
        <v>#REF!</v>
      </c>
      <c r="Z122" s="329"/>
      <c r="AA122" s="329"/>
      <c r="AB122" s="322"/>
      <c r="AC122" s="323"/>
      <c r="AD122" s="324"/>
      <c r="AE122" s="322"/>
      <c r="AF122" s="323"/>
      <c r="AG122" s="324"/>
      <c r="AH122" s="348" t="e" cm="1">
        <f t="array" ref="AH122">_xlfn.XLOOKUP('SubClass (Annex_Working)'!U122,#REF!,#REF!,"",0,1)</f>
        <v>#REF!</v>
      </c>
      <c r="AI122" s="321"/>
      <c r="AJ122" s="321"/>
      <c r="AK122" s="321"/>
      <c r="AL122" s="321"/>
    </row>
    <row r="123" spans="1:38" s="48" customFormat="1">
      <c r="A123" s="32" t="s">
        <v>13</v>
      </c>
      <c r="B123" s="47" t="s">
        <v>846</v>
      </c>
      <c r="C123" s="48" t="s">
        <v>847</v>
      </c>
      <c r="D123" s="49">
        <v>97</v>
      </c>
      <c r="E123" s="50" t="e">
        <f t="array" ref="E123">INDEX(Y$9:Y$294,MATCH($A123&amp;$B123,$T$9:$T$294&amp;$U$9:$U$294,0))</f>
        <v>#REF!</v>
      </c>
      <c r="F123" s="50">
        <f t="array" ref="F123">INDEX($Z$9:$Z$294,MATCH($A123&amp;$B123,$T$9:$T$294&amp;$U$9:$U$294,0))</f>
        <v>0</v>
      </c>
      <c r="G123" s="50">
        <f t="array" ref="G123">INDEX($AA$9:$AA$294,MATCH($A123&amp;$B123,$T$9:$T$294&amp;$U$9:$U$294,0))</f>
        <v>0</v>
      </c>
      <c r="H123" s="50" t="e">
        <f t="array" ref="H123">INDEX($AH$9:$AH$294,MATCH($A123&amp;$B123,$T$9:$T$294&amp;$U$9:$U$294,0))</f>
        <v>#REF!</v>
      </c>
      <c r="I123" s="50">
        <f t="array" ref="I123">INDEX($AI$9:$AI$294,MATCH($A123&amp;$B123,$T$9:$T$294&amp;$U$9:$U$294,0))</f>
        <v>0</v>
      </c>
      <c r="J123" s="50"/>
      <c r="K123" s="50">
        <f t="array" ref="K123">INDEX($AB$9:$AB$294,MATCH($A123&amp;$B123,$T$9:$T$294&amp;$U$9:$U$294,0))</f>
        <v>0</v>
      </c>
      <c r="L123" s="50">
        <f t="array" ref="L123">INDEX($AD$9:$AD$294,MATCH($A123&amp;$B123,$T$9:$T$294&amp;$U$9:$U$294,0))</f>
        <v>0</v>
      </c>
      <c r="M123" s="50"/>
      <c r="N123" s="50">
        <f t="array" ref="N123">INDEX($AE$9:$AE$294,MATCH($A123&amp;$B123,$T$9:$T$294&amp;$U$9:$U$294,0))</f>
        <v>0</v>
      </c>
      <c r="O123" s="50">
        <f t="array" ref="O123">INDEX($AG$9:$AG$294,MATCH($A123&amp;$B123,$T$9:$T$294&amp;$U$9:$U$294,0))</f>
        <v>0</v>
      </c>
      <c r="P123" s="50"/>
      <c r="Q123" s="50">
        <f t="array" ref="Q123">INDEX($AJ$9:$AJ$294,MATCH($A123&amp;$B123,$T$9:$T$294&amp;$U$9:$U$294,0))</f>
        <v>0</v>
      </c>
      <c r="R123" s="50">
        <f t="array" ref="R123">INDEX($AL$9:$AL$294,MATCH($A123&amp;$B123,$T$9:$T$294&amp;$U$9:$U$294,0))</f>
        <v>0</v>
      </c>
      <c r="T123" s="269" t="s">
        <v>16</v>
      </c>
      <c r="U123" t="s">
        <v>989</v>
      </c>
      <c r="V123" t="s">
        <v>990</v>
      </c>
      <c r="W123" s="325">
        <v>71</v>
      </c>
      <c r="X123" s="320" t="s">
        <v>4</v>
      </c>
      <c r="Y123" s="344" t="e" cm="1">
        <f t="array" ref="Y123">_xlfn.XLOOKUP('SubClass (Annex_Working)'!U123,#REF!,#REF!,"",0,1)</f>
        <v>#REF!</v>
      </c>
      <c r="Z123" s="329"/>
      <c r="AA123" s="329"/>
      <c r="AB123" s="322"/>
      <c r="AC123" s="323"/>
      <c r="AD123" s="324"/>
      <c r="AE123" s="322"/>
      <c r="AF123" s="323"/>
      <c r="AG123" s="324"/>
      <c r="AH123" s="348" t="e" cm="1">
        <f t="array" ref="AH123">_xlfn.XLOOKUP('SubClass (Annex_Working)'!U123,#REF!,#REF!,"",0,1)</f>
        <v>#REF!</v>
      </c>
      <c r="AI123" s="321"/>
      <c r="AJ123" s="321"/>
      <c r="AK123" s="321"/>
      <c r="AL123" s="321"/>
    </row>
    <row r="124" spans="1:38" s="48" customFormat="1">
      <c r="A124" s="32" t="s">
        <v>16</v>
      </c>
      <c r="B124" s="47" t="s">
        <v>848</v>
      </c>
      <c r="C124" s="48" t="s">
        <v>847</v>
      </c>
      <c r="D124" s="49">
        <v>97</v>
      </c>
      <c r="E124" s="50" t="e">
        <f t="array" ref="E124">INDEX(Y$9:Y$294,MATCH($A124&amp;$B124,$T$9:$T$294&amp;$U$9:$U$294,0))</f>
        <v>#REF!</v>
      </c>
      <c r="F124" s="50">
        <f t="array" ref="F124">INDEX($Z$9:$Z$294,MATCH($A124&amp;$B124,$T$9:$T$294&amp;$U$9:$U$294,0))</f>
        <v>0</v>
      </c>
      <c r="G124" s="50">
        <f t="array" ref="G124">INDEX($AA$9:$AA$294,MATCH($A124&amp;$B124,$T$9:$T$294&amp;$U$9:$U$294,0))</f>
        <v>0</v>
      </c>
      <c r="H124" s="50" t="e">
        <f t="array" ref="H124">INDEX($AH$9:$AH$294,MATCH($A124&amp;$B124,$T$9:$T$294&amp;$U$9:$U$294,0))</f>
        <v>#REF!</v>
      </c>
      <c r="I124" s="50">
        <f t="array" ref="I124">INDEX($AI$9:$AI$294,MATCH($A124&amp;$B124,$T$9:$T$294&amp;$U$9:$U$294,0))</f>
        <v>0</v>
      </c>
      <c r="J124" s="50"/>
      <c r="K124" s="50">
        <f t="array" ref="K124">INDEX($AB$9:$AB$294,MATCH($A124&amp;$B124,$T$9:$T$294&amp;$U$9:$U$294,0))</f>
        <v>0</v>
      </c>
      <c r="L124" s="50">
        <f t="array" ref="L124">INDEX($AD$9:$AD$294,MATCH($A124&amp;$B124,$T$9:$T$294&amp;$U$9:$U$294,0))</f>
        <v>0</v>
      </c>
      <c r="M124" s="50"/>
      <c r="N124" s="50">
        <f t="array" ref="N124">INDEX($AE$9:$AE$294,MATCH($A124&amp;$B124,$T$9:$T$294&amp;$U$9:$U$294,0))</f>
        <v>0</v>
      </c>
      <c r="O124" s="50">
        <f t="array" ref="O124">INDEX($AG$9:$AG$294,MATCH($A124&amp;$B124,$T$9:$T$294&amp;$U$9:$U$294,0))</f>
        <v>0</v>
      </c>
      <c r="P124" s="50"/>
      <c r="Q124" s="50">
        <f t="array" ref="Q124">INDEX($AJ$9:$AJ$294,MATCH($A124&amp;$B124,$T$9:$T$294&amp;$U$9:$U$294,0))</f>
        <v>0</v>
      </c>
      <c r="R124" s="50">
        <f t="array" ref="R124">INDEX($AL$9:$AL$294,MATCH($A124&amp;$B124,$T$9:$T$294&amp;$U$9:$U$294,0))</f>
        <v>0</v>
      </c>
      <c r="T124" s="269" t="s">
        <v>13</v>
      </c>
      <c r="U124" t="s">
        <v>1014</v>
      </c>
      <c r="V124" t="s">
        <v>1015</v>
      </c>
      <c r="W124" s="325">
        <v>3</v>
      </c>
      <c r="X124" s="320" t="s">
        <v>4</v>
      </c>
      <c r="Y124" s="344" t="e" cm="1">
        <f t="array" ref="Y124">_xlfn.XLOOKUP('SubClass (Annex_Working)'!U124,#REF!,#REF!,"",0,1)</f>
        <v>#REF!</v>
      </c>
      <c r="Z124" s="329"/>
      <c r="AA124" s="329"/>
      <c r="AB124" s="322"/>
      <c r="AC124" s="323"/>
      <c r="AD124" s="324"/>
      <c r="AE124" s="322"/>
      <c r="AF124" s="323"/>
      <c r="AG124" s="324"/>
      <c r="AH124" s="348" t="e" cm="1">
        <f t="array" ref="AH124">_xlfn.XLOOKUP('SubClass (Annex_Working)'!U124,#REF!,#REF!,"",0,1)</f>
        <v>#REF!</v>
      </c>
      <c r="AI124" s="321"/>
      <c r="AJ124" s="321"/>
      <c r="AK124" s="321"/>
      <c r="AL124" s="321"/>
    </row>
    <row r="125" spans="1:38" s="48" customFormat="1">
      <c r="A125" s="32"/>
      <c r="B125" s="47"/>
      <c r="D125" s="49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T125" s="269" t="s">
        <v>16</v>
      </c>
      <c r="U125" t="s">
        <v>1016</v>
      </c>
      <c r="V125" t="s">
        <v>1015</v>
      </c>
      <c r="W125" s="325">
        <v>3</v>
      </c>
      <c r="X125" s="320" t="s">
        <v>4</v>
      </c>
      <c r="Y125" s="344" t="e" cm="1">
        <f t="array" ref="Y125">_xlfn.XLOOKUP('SubClass (Annex_Working)'!U125,#REF!,#REF!,"",0,1)</f>
        <v>#REF!</v>
      </c>
      <c r="Z125" s="329"/>
      <c r="AA125" s="329"/>
      <c r="AB125" s="322"/>
      <c r="AC125" s="323"/>
      <c r="AD125" s="324"/>
      <c r="AE125" s="322"/>
      <c r="AF125" s="323"/>
      <c r="AG125" s="324"/>
      <c r="AH125" s="348" t="e" cm="1">
        <f t="array" ref="AH125">_xlfn.XLOOKUP('SubClass (Annex_Working)'!U125,#REF!,#REF!,"",0,1)</f>
        <v>#REF!</v>
      </c>
      <c r="AI125" s="321"/>
      <c r="AJ125" s="321"/>
      <c r="AK125" s="321"/>
      <c r="AL125" s="321"/>
    </row>
    <row r="126" spans="1:38" s="48" customFormat="1">
      <c r="A126" s="32" t="s">
        <v>13</v>
      </c>
      <c r="B126" s="47" t="s">
        <v>878</v>
      </c>
      <c r="C126" s="48" t="s">
        <v>879</v>
      </c>
      <c r="D126" s="49">
        <v>72</v>
      </c>
      <c r="E126" s="50" t="e">
        <f t="array" ref="E126">INDEX(Y$9:Y$294,MATCH($A126&amp;$B126,$T$9:$T$294&amp;$U$9:$U$294,0))</f>
        <v>#REF!</v>
      </c>
      <c r="F126" s="50">
        <f t="array" ref="F126">INDEX($Z$9:$Z$294,MATCH($A126&amp;$B126,$T$9:$T$294&amp;$U$9:$U$294,0))</f>
        <v>0</v>
      </c>
      <c r="G126" s="50">
        <f t="array" ref="G126">INDEX($AA$9:$AA$294,MATCH($A126&amp;$B126,$T$9:$T$294&amp;$U$9:$U$294,0))</f>
        <v>0</v>
      </c>
      <c r="H126" s="50" t="e">
        <f t="array" ref="H126">INDEX($AH$9:$AH$294,MATCH($A126&amp;$B126,$T$9:$T$294&amp;$U$9:$U$294,0))</f>
        <v>#REF!</v>
      </c>
      <c r="I126" s="50">
        <f t="array" ref="I126">INDEX($AI$9:$AI$294,MATCH($A126&amp;$B126,$T$9:$T$294&amp;$U$9:$U$294,0))</f>
        <v>0</v>
      </c>
      <c r="J126" s="50"/>
      <c r="K126" s="50">
        <f t="array" ref="K126">INDEX($AB$9:$AB$294,MATCH($A126&amp;$B126,$T$9:$T$294&amp;$U$9:$U$294,0))</f>
        <v>0</v>
      </c>
      <c r="L126" s="50">
        <f t="array" ref="L126">INDEX($AD$9:$AD$294,MATCH($A126&amp;$B126,$T$9:$T$294&amp;$U$9:$U$294,0))</f>
        <v>0</v>
      </c>
      <c r="M126" s="50"/>
      <c r="N126" s="50">
        <f t="array" ref="N126">INDEX($AE$9:$AE$294,MATCH($A126&amp;$B126,$T$9:$T$294&amp;$U$9:$U$294,0))</f>
        <v>0</v>
      </c>
      <c r="O126" s="50">
        <f t="array" ref="O126">INDEX($AG$9:$AG$294,MATCH($A126&amp;$B126,$T$9:$T$294&amp;$U$9:$U$294,0))</f>
        <v>0</v>
      </c>
      <c r="P126" s="50"/>
      <c r="Q126" s="50">
        <f t="array" ref="Q126">INDEX($AJ$9:$AJ$294,MATCH($A126&amp;$B126,$T$9:$T$294&amp;$U$9:$U$294,0))</f>
        <v>0</v>
      </c>
      <c r="R126" s="50">
        <f t="array" ref="R126">INDEX($AL$9:$AL$294,MATCH($A126&amp;$B126,$T$9:$T$294&amp;$U$9:$U$294,0))</f>
        <v>0</v>
      </c>
      <c r="T126" s="269" t="s">
        <v>10</v>
      </c>
      <c r="U126" t="s">
        <v>1023</v>
      </c>
      <c r="V126" t="s">
        <v>1024</v>
      </c>
      <c r="W126" s="325">
        <v>55</v>
      </c>
      <c r="X126" s="320" t="s">
        <v>4</v>
      </c>
      <c r="Y126" s="344" t="e" cm="1">
        <f t="array" ref="Y126">_xlfn.XLOOKUP('SubClass (Annex_Working)'!U126,#REF!,#REF!,"",0,1)</f>
        <v>#REF!</v>
      </c>
      <c r="Z126" s="329"/>
      <c r="AA126" s="329"/>
      <c r="AB126" s="322"/>
      <c r="AC126" s="323"/>
      <c r="AD126" s="324"/>
      <c r="AE126" s="322"/>
      <c r="AF126" s="323"/>
      <c r="AG126" s="324"/>
      <c r="AH126" s="348" t="e" cm="1">
        <f t="array" ref="AH126">_xlfn.XLOOKUP('SubClass (Annex_Working)'!U126,#REF!,#REF!,"",0,1)</f>
        <v>#REF!</v>
      </c>
      <c r="AI126" s="321"/>
      <c r="AJ126" s="321"/>
      <c r="AK126" s="321"/>
      <c r="AL126" s="321"/>
    </row>
    <row r="127" spans="1:38" s="48" customFormat="1">
      <c r="A127" s="32" t="s">
        <v>16</v>
      </c>
      <c r="B127" s="47" t="s">
        <v>880</v>
      </c>
      <c r="C127" s="48" t="s">
        <v>879</v>
      </c>
      <c r="D127" s="49">
        <v>72</v>
      </c>
      <c r="E127" s="50" t="e">
        <f t="array" ref="E127">INDEX(Y$9:Y$294,MATCH($A127&amp;$B127,$T$9:$T$294&amp;$U$9:$U$294,0))</f>
        <v>#REF!</v>
      </c>
      <c r="F127" s="50">
        <f t="array" ref="F127">INDEX($Z$9:$Z$294,MATCH($A127&amp;$B127,$T$9:$T$294&amp;$U$9:$U$294,0))</f>
        <v>0</v>
      </c>
      <c r="G127" s="50">
        <f t="array" ref="G127">INDEX($AA$9:$AA$294,MATCH($A127&amp;$B127,$T$9:$T$294&amp;$U$9:$U$294,0))</f>
        <v>0</v>
      </c>
      <c r="H127" s="50" t="e">
        <f t="array" ref="H127">INDEX($AH$9:$AH$294,MATCH($A127&amp;$B127,$T$9:$T$294&amp;$U$9:$U$294,0))</f>
        <v>#REF!</v>
      </c>
      <c r="I127" s="50">
        <f t="array" ref="I127">INDEX($AI$9:$AI$294,MATCH($A127&amp;$B127,$T$9:$T$294&amp;$U$9:$U$294,0))</f>
        <v>0</v>
      </c>
      <c r="J127" s="50"/>
      <c r="K127" s="50">
        <f t="array" ref="K127">INDEX($AB$9:$AB$294,MATCH($A127&amp;$B127,$T$9:$T$294&amp;$U$9:$U$294,0))</f>
        <v>0</v>
      </c>
      <c r="L127" s="50">
        <f t="array" ref="L127">INDEX($AD$9:$AD$294,MATCH($A127&amp;$B127,$T$9:$T$294&amp;$U$9:$U$294,0))</f>
        <v>0</v>
      </c>
      <c r="M127" s="50"/>
      <c r="N127" s="50">
        <f t="array" ref="N127">INDEX($AE$9:$AE$294,MATCH($A127&amp;$B127,$T$9:$T$294&amp;$U$9:$U$294,0))</f>
        <v>0</v>
      </c>
      <c r="O127" s="50">
        <f t="array" ref="O127">INDEX($AG$9:$AG$294,MATCH($A127&amp;$B127,$T$9:$T$294&amp;$U$9:$U$294,0))</f>
        <v>0</v>
      </c>
      <c r="P127" s="50"/>
      <c r="Q127" s="50">
        <f t="array" ref="Q127">INDEX($AJ$9:$AJ$294,MATCH($A127&amp;$B127,$T$9:$T$294&amp;$U$9:$U$294,0))</f>
        <v>0</v>
      </c>
      <c r="R127" s="50">
        <f t="array" ref="R127">INDEX($AL$9:$AL$294,MATCH($A127&amp;$B127,$T$9:$T$294&amp;$U$9:$U$294,0))</f>
        <v>0</v>
      </c>
      <c r="T127" s="269" t="s">
        <v>13</v>
      </c>
      <c r="U127" t="s">
        <v>1025</v>
      </c>
      <c r="V127" t="s">
        <v>1024</v>
      </c>
      <c r="W127" s="325">
        <v>55</v>
      </c>
      <c r="X127" s="320" t="s">
        <v>4</v>
      </c>
      <c r="Y127" s="344" t="e" cm="1">
        <f t="array" ref="Y127">_xlfn.XLOOKUP('SubClass (Annex_Working)'!U127,#REF!,#REF!,"",0,1)</f>
        <v>#REF!</v>
      </c>
      <c r="Z127" s="329"/>
      <c r="AA127" s="329"/>
      <c r="AB127" s="322"/>
      <c r="AC127" s="323"/>
      <c r="AD127" s="324"/>
      <c r="AE127" s="322"/>
      <c r="AF127" s="323"/>
      <c r="AG127" s="324"/>
      <c r="AH127" s="348" t="e" cm="1">
        <f t="array" ref="AH127">_xlfn.XLOOKUP('SubClass (Annex_Working)'!U127,#REF!,#REF!,"",0,1)</f>
        <v>#REF!</v>
      </c>
      <c r="AI127" s="321"/>
      <c r="AJ127" s="321"/>
      <c r="AK127" s="321"/>
      <c r="AL127" s="321"/>
    </row>
    <row r="128" spans="1:38" s="48" customFormat="1">
      <c r="A128" s="32"/>
      <c r="B128" s="47"/>
      <c r="D128" s="49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T128" s="269" t="s">
        <v>16</v>
      </c>
      <c r="U128" t="s">
        <v>1026</v>
      </c>
      <c r="V128" t="s">
        <v>1027</v>
      </c>
      <c r="W128" s="325">
        <v>24</v>
      </c>
      <c r="X128" s="320" t="s">
        <v>4</v>
      </c>
      <c r="Y128" s="344" t="e" cm="1">
        <f t="array" ref="Y128">_xlfn.XLOOKUP('SubClass (Annex_Working)'!U128,#REF!,#REF!,"",0,1)</f>
        <v>#REF!</v>
      </c>
      <c r="Z128" s="329"/>
      <c r="AA128" s="329"/>
      <c r="AB128" s="322"/>
      <c r="AC128" s="323"/>
      <c r="AD128" s="324"/>
      <c r="AE128" s="322"/>
      <c r="AF128" s="323"/>
      <c r="AG128" s="324"/>
      <c r="AH128" s="348" t="e" cm="1">
        <f t="array" ref="AH128">_xlfn.XLOOKUP('SubClass (Annex_Working)'!U128,#REF!,#REF!,"",0,1)</f>
        <v>#REF!</v>
      </c>
      <c r="AI128" s="321"/>
      <c r="AJ128" s="321"/>
      <c r="AK128" s="321"/>
      <c r="AL128" s="321"/>
    </row>
    <row r="129" spans="1:38" s="48" customFormat="1">
      <c r="A129" s="32" t="s">
        <v>10</v>
      </c>
      <c r="B129" s="47" t="s">
        <v>883</v>
      </c>
      <c r="C129" s="48" t="s">
        <v>884</v>
      </c>
      <c r="D129" s="49">
        <v>168</v>
      </c>
      <c r="E129" s="50" t="e">
        <f t="array" ref="E129">INDEX(Y$9:Y$294,MATCH($A129&amp;$B129,$T$9:$T$294&amp;$U$9:$U$294,0))</f>
        <v>#REF!</v>
      </c>
      <c r="F129" s="50">
        <f t="array" ref="F129">INDEX($Z$9:$Z$294,MATCH($A129&amp;$B129,$T$9:$T$294&amp;$U$9:$U$294,0))</f>
        <v>0</v>
      </c>
      <c r="G129" s="50">
        <f t="array" ref="G129">INDEX($AA$9:$AA$294,MATCH($A129&amp;$B129,$T$9:$T$294&amp;$U$9:$U$294,0))</f>
        <v>0</v>
      </c>
      <c r="H129" s="50" t="e">
        <f t="array" ref="H129">INDEX($AH$9:$AH$294,MATCH($A129&amp;$B129,$T$9:$T$294&amp;$U$9:$U$294,0))</f>
        <v>#REF!</v>
      </c>
      <c r="I129" s="50">
        <f t="array" ref="I129">INDEX($AI$9:$AI$294,MATCH($A129&amp;$B129,$T$9:$T$294&amp;$U$9:$U$294,0))</f>
        <v>0</v>
      </c>
      <c r="J129" s="50"/>
      <c r="K129" s="50">
        <f t="array" ref="K129">INDEX($AB$9:$AB$294,MATCH($A129&amp;$B129,$T$9:$T$294&amp;$U$9:$U$294,0))</f>
        <v>0</v>
      </c>
      <c r="L129" s="50">
        <f t="array" ref="L129">INDEX($AD$9:$AD$294,MATCH($A129&amp;$B129,$T$9:$T$294&amp;$U$9:$U$294,0))</f>
        <v>0</v>
      </c>
      <c r="M129" s="50"/>
      <c r="N129" s="50">
        <f t="array" ref="N129">INDEX($AE$9:$AE$294,MATCH($A129&amp;$B129,$T$9:$T$294&amp;$U$9:$U$294,0))</f>
        <v>0</v>
      </c>
      <c r="O129" s="50">
        <f t="array" ref="O129">INDEX($AG$9:$AG$294,MATCH($A129&amp;$B129,$T$9:$T$294&amp;$U$9:$U$294,0))</f>
        <v>0</v>
      </c>
      <c r="P129" s="50"/>
      <c r="Q129" s="50">
        <f t="array" ref="Q129">INDEX($AJ$9:$AJ$294,MATCH($A129&amp;$B129,$T$9:$T$294&amp;$U$9:$U$294,0))</f>
        <v>0</v>
      </c>
      <c r="R129" s="50">
        <f t="array" ref="R129">INDEX($AL$9:$AL$294,MATCH($A129&amp;$B129,$T$9:$T$294&amp;$U$9:$U$294,0))</f>
        <v>0</v>
      </c>
      <c r="T129" s="269" t="s">
        <v>16</v>
      </c>
      <c r="U129" t="s">
        <v>1038</v>
      </c>
      <c r="V129" t="s">
        <v>1039</v>
      </c>
      <c r="W129" s="325">
        <v>31</v>
      </c>
      <c r="X129" s="320" t="s">
        <v>4</v>
      </c>
      <c r="Y129" s="344" t="e" cm="1">
        <f t="array" ref="Y129">_xlfn.XLOOKUP('SubClass (Annex_Working)'!U129,#REF!,#REF!,"",0,1)</f>
        <v>#REF!</v>
      </c>
      <c r="Z129" s="329"/>
      <c r="AA129" s="329"/>
      <c r="AB129" s="322"/>
      <c r="AC129" s="323"/>
      <c r="AD129" s="324"/>
      <c r="AE129" s="322"/>
      <c r="AF129" s="323"/>
      <c r="AG129" s="324"/>
      <c r="AH129" s="348" t="e" cm="1">
        <f t="array" ref="AH129">_xlfn.XLOOKUP('SubClass (Annex_Working)'!U129,#REF!,#REF!,"",0,1)</f>
        <v>#REF!</v>
      </c>
      <c r="AI129" s="321"/>
      <c r="AJ129" s="321"/>
      <c r="AK129" s="321"/>
      <c r="AL129" s="321"/>
    </row>
    <row r="130" spans="1:38" s="48" customFormat="1">
      <c r="A130" s="32"/>
      <c r="B130" s="47"/>
      <c r="D130" s="49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T130" s="269" t="s">
        <v>10</v>
      </c>
      <c r="U130" t="s">
        <v>1063</v>
      </c>
      <c r="V130" t="s">
        <v>2059</v>
      </c>
      <c r="W130" s="325">
        <v>10</v>
      </c>
      <c r="X130" s="320" t="s">
        <v>4</v>
      </c>
      <c r="Y130" s="344" t="e" cm="1">
        <f t="array" ref="Y130">_xlfn.XLOOKUP('SubClass (Annex_Working)'!U130,#REF!,#REF!,"",0,1)</f>
        <v>#REF!</v>
      </c>
      <c r="Z130" s="329"/>
      <c r="AA130" s="329"/>
      <c r="AB130" s="322"/>
      <c r="AC130" s="323"/>
      <c r="AD130" s="324"/>
      <c r="AE130" s="322"/>
      <c r="AF130" s="323"/>
      <c r="AG130" s="324"/>
      <c r="AH130" s="348" t="e" cm="1">
        <f t="array" ref="AH130">_xlfn.XLOOKUP('SubClass (Annex_Working)'!U130,#REF!,#REF!,"",0,1)</f>
        <v>#REF!</v>
      </c>
      <c r="AI130" s="321"/>
      <c r="AJ130" s="321"/>
      <c r="AK130" s="321"/>
      <c r="AL130" s="321"/>
    </row>
    <row r="131" spans="1:38" s="48" customFormat="1">
      <c r="A131" s="32" t="s">
        <v>13</v>
      </c>
      <c r="B131" s="47" t="s">
        <v>885</v>
      </c>
      <c r="C131" s="48" t="s">
        <v>886</v>
      </c>
      <c r="D131" s="49">
        <v>134</v>
      </c>
      <c r="E131" s="50" t="e">
        <f t="array" ref="E131">INDEX(Y$9:Y$294,MATCH($A131&amp;$B131,$T$9:$T$294&amp;$U$9:$U$294,0))</f>
        <v>#REF!</v>
      </c>
      <c r="F131" s="50">
        <f t="array" ref="F131">INDEX($Z$9:$Z$294,MATCH($A131&amp;$B131,$T$9:$T$294&amp;$U$9:$U$294,0))</f>
        <v>0</v>
      </c>
      <c r="G131" s="50">
        <f t="array" ref="G131">INDEX($AA$9:$AA$294,MATCH($A131&amp;$B131,$T$9:$T$294&amp;$U$9:$U$294,0))</f>
        <v>0</v>
      </c>
      <c r="H131" s="50" t="e">
        <f t="array" ref="H131">INDEX($AH$9:$AH$294,MATCH($A131&amp;$B131,$T$9:$T$294&amp;$U$9:$U$294,0))</f>
        <v>#REF!</v>
      </c>
      <c r="I131" s="50">
        <f t="array" ref="I131">INDEX($AI$9:$AI$294,MATCH($A131&amp;$B131,$T$9:$T$294&amp;$U$9:$U$294,0))</f>
        <v>0</v>
      </c>
      <c r="J131" s="50"/>
      <c r="K131" s="50">
        <f t="array" ref="K131">INDEX($AB$9:$AB$294,MATCH($A131&amp;$B131,$T$9:$T$294&amp;$U$9:$U$294,0))</f>
        <v>0</v>
      </c>
      <c r="L131" s="50">
        <f t="array" ref="L131">INDEX($AD$9:$AD$294,MATCH($A131&amp;$B131,$T$9:$T$294&amp;$U$9:$U$294,0))</f>
        <v>0</v>
      </c>
      <c r="M131" s="50"/>
      <c r="N131" s="50">
        <f t="array" ref="N131">INDEX($AE$9:$AE$294,MATCH($A131&amp;$B131,$T$9:$T$294&amp;$U$9:$U$294,0))</f>
        <v>0</v>
      </c>
      <c r="O131" s="50">
        <f t="array" ref="O131">INDEX($AG$9:$AG$294,MATCH($A131&amp;$B131,$T$9:$T$294&amp;$U$9:$U$294,0))</f>
        <v>0</v>
      </c>
      <c r="P131" s="50"/>
      <c r="Q131" s="50">
        <f t="array" ref="Q131">INDEX($AJ$9:$AJ$294,MATCH($A131&amp;$B131,$T$9:$T$294&amp;$U$9:$U$294,0))</f>
        <v>0</v>
      </c>
      <c r="R131" s="50">
        <f t="array" ref="R131">INDEX($AL$9:$AL$294,MATCH($A131&amp;$B131,$T$9:$T$294&amp;$U$9:$U$294,0))</f>
        <v>0</v>
      </c>
      <c r="T131" s="269" t="s">
        <v>13</v>
      </c>
      <c r="U131" t="s">
        <v>1065</v>
      </c>
      <c r="V131" t="s">
        <v>1066</v>
      </c>
      <c r="W131" s="325">
        <v>2</v>
      </c>
      <c r="X131" s="320" t="s">
        <v>4</v>
      </c>
      <c r="Y131" s="344" t="e" cm="1">
        <f t="array" ref="Y131">_xlfn.XLOOKUP('SubClass (Annex_Working)'!U131,#REF!,#REF!,"",0,1)</f>
        <v>#REF!</v>
      </c>
      <c r="Z131" s="329"/>
      <c r="AA131" s="329"/>
      <c r="AB131" s="322"/>
      <c r="AC131" s="323"/>
      <c r="AD131" s="324"/>
      <c r="AE131" s="322"/>
      <c r="AF131" s="323"/>
      <c r="AG131" s="324"/>
      <c r="AH131" s="348" t="e" cm="1">
        <f t="array" ref="AH131">_xlfn.XLOOKUP('SubClass (Annex_Working)'!U131,#REF!,#REF!,"",0,1)</f>
        <v>#REF!</v>
      </c>
      <c r="AI131" s="321"/>
      <c r="AJ131" s="321"/>
      <c r="AK131" s="321"/>
      <c r="AL131" s="321"/>
    </row>
    <row r="132" spans="1:38" s="48" customFormat="1">
      <c r="A132" s="32" t="s">
        <v>16</v>
      </c>
      <c r="B132" s="47" t="s">
        <v>887</v>
      </c>
      <c r="C132" s="48" t="s">
        <v>886</v>
      </c>
      <c r="D132" s="49">
        <v>134</v>
      </c>
      <c r="E132" s="50" t="e">
        <f t="array" ref="E132">INDEX(Y$9:Y$294,MATCH($A132&amp;$B132,$T$9:$T$294&amp;$U$9:$U$294,0))</f>
        <v>#REF!</v>
      </c>
      <c r="F132" s="50">
        <f t="array" ref="F132">INDEX($Z$9:$Z$294,MATCH($A132&amp;$B132,$T$9:$T$294&amp;$U$9:$U$294,0))</f>
        <v>0</v>
      </c>
      <c r="G132" s="50">
        <f t="array" ref="G132">INDEX($AA$9:$AA$294,MATCH($A132&amp;$B132,$T$9:$T$294&amp;$U$9:$U$294,0))</f>
        <v>0</v>
      </c>
      <c r="H132" s="50" t="e">
        <f t="array" ref="H132">INDEX($AH$9:$AH$294,MATCH($A132&amp;$B132,$T$9:$T$294&amp;$U$9:$U$294,0))</f>
        <v>#REF!</v>
      </c>
      <c r="I132" s="50">
        <f t="array" ref="I132">INDEX($AI$9:$AI$294,MATCH($A132&amp;$B132,$T$9:$T$294&amp;$U$9:$U$294,0))</f>
        <v>0</v>
      </c>
      <c r="J132" s="50"/>
      <c r="K132" s="50">
        <f t="array" ref="K132">INDEX($AB$9:$AB$294,MATCH($A132&amp;$B132,$T$9:$T$294&amp;$U$9:$U$294,0))</f>
        <v>0</v>
      </c>
      <c r="L132" s="50">
        <f t="array" ref="L132">INDEX($AD$9:$AD$294,MATCH($A132&amp;$B132,$T$9:$T$294&amp;$U$9:$U$294,0))</f>
        <v>0</v>
      </c>
      <c r="M132" s="50"/>
      <c r="N132" s="50">
        <f t="array" ref="N132">INDEX($AE$9:$AE$294,MATCH($A132&amp;$B132,$T$9:$T$294&amp;$U$9:$U$294,0))</f>
        <v>0</v>
      </c>
      <c r="O132" s="50">
        <f t="array" ref="O132">INDEX($AG$9:$AG$294,MATCH($A132&amp;$B132,$T$9:$T$294&amp;$U$9:$U$294,0))</f>
        <v>0</v>
      </c>
      <c r="P132" s="50"/>
      <c r="Q132" s="50">
        <f t="array" ref="Q132">INDEX($AJ$9:$AJ$294,MATCH($A132&amp;$B132,$T$9:$T$294&amp;$U$9:$U$294,0))</f>
        <v>0</v>
      </c>
      <c r="R132" s="50">
        <f t="array" ref="R132">INDEX($AL$9:$AL$294,MATCH($A132&amp;$B132,$T$9:$T$294&amp;$U$9:$U$294,0))</f>
        <v>0</v>
      </c>
      <c r="T132" s="269" t="s">
        <v>16</v>
      </c>
      <c r="U132" t="s">
        <v>1067</v>
      </c>
      <c r="V132" t="s">
        <v>1068</v>
      </c>
      <c r="W132" s="325">
        <v>2</v>
      </c>
      <c r="X132" s="320" t="s">
        <v>4</v>
      </c>
      <c r="Y132" s="344" t="e" cm="1">
        <f t="array" ref="Y132">_xlfn.XLOOKUP('SubClass (Annex_Working)'!U132,#REF!,#REF!,"",0,1)</f>
        <v>#REF!</v>
      </c>
      <c r="Z132" s="329"/>
      <c r="AA132" s="329"/>
      <c r="AB132" s="322"/>
      <c r="AC132" s="323"/>
      <c r="AD132" s="324"/>
      <c r="AE132" s="322"/>
      <c r="AF132" s="323"/>
      <c r="AG132" s="324"/>
      <c r="AH132" s="348" t="e" cm="1">
        <f t="array" ref="AH132">_xlfn.XLOOKUP('SubClass (Annex_Working)'!U132,#REF!,#REF!,"",0,1)</f>
        <v>#REF!</v>
      </c>
      <c r="AI132" s="321"/>
      <c r="AJ132" s="321"/>
      <c r="AK132" s="321"/>
      <c r="AL132" s="321"/>
    </row>
    <row r="133" spans="1:38" s="48" customFormat="1">
      <c r="A133" s="32"/>
      <c r="B133" s="47"/>
      <c r="D133" s="49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T133" s="269" t="s">
        <v>13</v>
      </c>
      <c r="U133" t="s">
        <v>1071</v>
      </c>
      <c r="V133" t="s">
        <v>1072</v>
      </c>
      <c r="W133" s="325">
        <v>8</v>
      </c>
      <c r="X133" s="320" t="s">
        <v>4</v>
      </c>
      <c r="Y133" s="344" t="e" cm="1">
        <f t="array" ref="Y133">_xlfn.XLOOKUP('SubClass (Annex_Working)'!U133,#REF!,#REF!,"",0,1)</f>
        <v>#REF!</v>
      </c>
      <c r="Z133" s="329"/>
      <c r="AA133" s="329"/>
      <c r="AB133" s="322"/>
      <c r="AC133" s="323"/>
      <c r="AD133" s="324"/>
      <c r="AE133" s="322"/>
      <c r="AF133" s="323"/>
      <c r="AG133" s="324"/>
      <c r="AH133" s="348" t="e" cm="1">
        <f t="array" ref="AH133">_xlfn.XLOOKUP('SubClass (Annex_Working)'!U133,#REF!,#REF!,"",0,1)</f>
        <v>#REF!</v>
      </c>
      <c r="AI133" s="321"/>
      <c r="AJ133" s="321"/>
      <c r="AK133" s="321"/>
      <c r="AL133" s="321"/>
    </row>
    <row r="134" spans="1:38" s="48" customFormat="1">
      <c r="A134" s="32" t="s">
        <v>13</v>
      </c>
      <c r="B134" s="47" t="s">
        <v>891</v>
      </c>
      <c r="C134" s="48" t="s">
        <v>892</v>
      </c>
      <c r="D134" s="49">
        <v>34</v>
      </c>
      <c r="E134" s="50" t="e">
        <f t="array" ref="E134">INDEX(Y$9:Y$294,MATCH($A134&amp;$B134,$T$9:$T$294&amp;$U$9:$U$294,0))</f>
        <v>#REF!</v>
      </c>
      <c r="F134" s="50">
        <f t="array" ref="F134">INDEX($Z$9:$Z$294,MATCH($A134&amp;$B134,$T$9:$T$294&amp;$U$9:$U$294,0))</f>
        <v>0</v>
      </c>
      <c r="G134" s="50">
        <f t="array" ref="G134">INDEX($AA$9:$AA$294,MATCH($A134&amp;$B134,$T$9:$T$294&amp;$U$9:$U$294,0))</f>
        <v>0</v>
      </c>
      <c r="H134" s="50" t="e">
        <f t="array" ref="H134">INDEX($AH$9:$AH$294,MATCH($A134&amp;$B134,$T$9:$T$294&amp;$U$9:$U$294,0))</f>
        <v>#REF!</v>
      </c>
      <c r="I134" s="50">
        <f t="array" ref="I134">INDEX($AI$9:$AI$294,MATCH($A134&amp;$B134,$T$9:$T$294&amp;$U$9:$U$294,0))</f>
        <v>0</v>
      </c>
      <c r="J134" s="50"/>
      <c r="K134" s="50">
        <f t="array" ref="K134">INDEX($AB$9:$AB$294,MATCH($A134&amp;$B134,$T$9:$T$294&amp;$U$9:$U$294,0))</f>
        <v>0</v>
      </c>
      <c r="L134" s="50">
        <f t="array" ref="L134">INDEX($AD$9:$AD$294,MATCH($A134&amp;$B134,$T$9:$T$294&amp;$U$9:$U$294,0))</f>
        <v>0</v>
      </c>
      <c r="M134" s="50"/>
      <c r="N134" s="50">
        <f t="array" ref="N134">INDEX($AE$9:$AE$294,MATCH($A134&amp;$B134,$T$9:$T$294&amp;$U$9:$U$294,0))</f>
        <v>0</v>
      </c>
      <c r="O134" s="50">
        <f t="array" ref="O134">INDEX($AG$9:$AG$294,MATCH($A134&amp;$B134,$T$9:$T$294&amp;$U$9:$U$294,0))</f>
        <v>0</v>
      </c>
      <c r="P134" s="50"/>
      <c r="Q134" s="50">
        <f t="array" ref="Q134">INDEX($AJ$9:$AJ$294,MATCH($A134&amp;$B134,$T$9:$T$294&amp;$U$9:$U$294,0))</f>
        <v>0</v>
      </c>
      <c r="R134" s="50">
        <f t="array" ref="R134">INDEX($AL$9:$AL$294,MATCH($A134&amp;$B134,$T$9:$T$294&amp;$U$9:$U$294,0))</f>
        <v>0</v>
      </c>
      <c r="T134" s="269" t="s">
        <v>16</v>
      </c>
      <c r="U134" t="s">
        <v>1073</v>
      </c>
      <c r="V134" t="s">
        <v>1072</v>
      </c>
      <c r="W134" s="325">
        <v>8</v>
      </c>
      <c r="X134" s="320" t="s">
        <v>4</v>
      </c>
      <c r="Y134" s="344" t="e" cm="1">
        <f t="array" ref="Y134">_xlfn.XLOOKUP('SubClass (Annex_Working)'!U134,#REF!,#REF!,"",0,1)</f>
        <v>#REF!</v>
      </c>
      <c r="Z134" s="329"/>
      <c r="AA134" s="329"/>
      <c r="AB134" s="322"/>
      <c r="AC134" s="323"/>
      <c r="AD134" s="324"/>
      <c r="AE134" s="322"/>
      <c r="AF134" s="323"/>
      <c r="AG134" s="324"/>
      <c r="AH134" s="348" t="e" cm="1">
        <f t="array" ref="AH134">_xlfn.XLOOKUP('SubClass (Annex_Working)'!U134,#REF!,#REF!,"",0,1)</f>
        <v>#REF!</v>
      </c>
      <c r="AI134" s="321"/>
      <c r="AJ134" s="321"/>
      <c r="AK134" s="321"/>
      <c r="AL134" s="321"/>
    </row>
    <row r="135" spans="1:38" s="48" customFormat="1">
      <c r="A135" s="32" t="s">
        <v>16</v>
      </c>
      <c r="B135" s="47" t="s">
        <v>893</v>
      </c>
      <c r="C135" s="48" t="s">
        <v>892</v>
      </c>
      <c r="D135" s="49">
        <v>34</v>
      </c>
      <c r="E135" s="50" t="e">
        <f t="array" ref="E135">INDEX(Y$9:Y$294,MATCH($A135&amp;$B135,$T$9:$T$294&amp;$U$9:$U$294,0))</f>
        <v>#REF!</v>
      </c>
      <c r="F135" s="50">
        <f t="array" ref="F135">INDEX($Z$9:$Z$294,MATCH($A135&amp;$B135,$T$9:$T$294&amp;$U$9:$U$294,0))</f>
        <v>0</v>
      </c>
      <c r="G135" s="50">
        <f t="array" ref="G135">INDEX($AA$9:$AA$294,MATCH($A135&amp;$B135,$T$9:$T$294&amp;$U$9:$U$294,0))</f>
        <v>0</v>
      </c>
      <c r="H135" s="50" t="e">
        <f t="array" ref="H135">INDEX($AH$9:$AH$294,MATCH($A135&amp;$B135,$T$9:$T$294&amp;$U$9:$U$294,0))</f>
        <v>#REF!</v>
      </c>
      <c r="I135" s="50">
        <f t="array" ref="I135">INDEX($AI$9:$AI$294,MATCH($A135&amp;$B135,$T$9:$T$294&amp;$U$9:$U$294,0))</f>
        <v>0</v>
      </c>
      <c r="J135" s="50"/>
      <c r="K135" s="50">
        <f t="array" ref="K135">INDEX($AB$9:$AB$294,MATCH($A135&amp;$B135,$T$9:$T$294&amp;$U$9:$U$294,0))</f>
        <v>0</v>
      </c>
      <c r="L135" s="50">
        <f t="array" ref="L135">INDEX($AD$9:$AD$294,MATCH($A135&amp;$B135,$T$9:$T$294&amp;$U$9:$U$294,0))</f>
        <v>0</v>
      </c>
      <c r="M135" s="50"/>
      <c r="N135" s="50">
        <f t="array" ref="N135">INDEX($AE$9:$AE$294,MATCH($A135&amp;$B135,$T$9:$T$294&amp;$U$9:$U$294,0))</f>
        <v>0</v>
      </c>
      <c r="O135" s="50">
        <f t="array" ref="O135">INDEX($AG$9:$AG$294,MATCH($A135&amp;$B135,$T$9:$T$294&amp;$U$9:$U$294,0))</f>
        <v>0</v>
      </c>
      <c r="P135" s="50"/>
      <c r="Q135" s="50">
        <f t="array" ref="Q135">INDEX($AJ$9:$AJ$294,MATCH($A135&amp;$B135,$T$9:$T$294&amp;$U$9:$U$294,0))</f>
        <v>0</v>
      </c>
      <c r="R135" s="50">
        <f t="array" ref="R135">INDEX($AL$9:$AL$294,MATCH($A135&amp;$B135,$T$9:$T$294&amp;$U$9:$U$294,0))</f>
        <v>0</v>
      </c>
      <c r="T135" s="269" t="s">
        <v>10</v>
      </c>
      <c r="U135" t="s">
        <v>1083</v>
      </c>
      <c r="V135" t="s">
        <v>1084</v>
      </c>
      <c r="W135" s="325">
        <v>471</v>
      </c>
      <c r="X135" s="320" t="s">
        <v>4</v>
      </c>
      <c r="Y135" s="344" t="e" cm="1">
        <f t="array" ref="Y135">_xlfn.XLOOKUP('SubClass (Annex_Working)'!U135,#REF!,#REF!,"",0,1)</f>
        <v>#REF!</v>
      </c>
      <c r="Z135" s="329"/>
      <c r="AA135" s="329"/>
      <c r="AB135" s="322"/>
      <c r="AC135" s="323"/>
      <c r="AD135" s="324"/>
      <c r="AE135" s="322"/>
      <c r="AF135" s="323"/>
      <c r="AG135" s="324"/>
      <c r="AH135" s="348" t="e" cm="1">
        <f t="array" ref="AH135">_xlfn.XLOOKUP('SubClass (Annex_Working)'!U135,#REF!,#REF!,"",0,1)</f>
        <v>#REF!</v>
      </c>
      <c r="AI135" s="321"/>
      <c r="AJ135" s="321"/>
      <c r="AK135" s="321"/>
      <c r="AL135" s="321"/>
    </row>
    <row r="136" spans="1:38" s="48" customFormat="1">
      <c r="A136" s="32"/>
      <c r="B136" s="47"/>
      <c r="D136" s="49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T136" s="269" t="s">
        <v>13</v>
      </c>
      <c r="U136" t="s">
        <v>1085</v>
      </c>
      <c r="V136" t="s">
        <v>1086</v>
      </c>
      <c r="W136" s="325">
        <v>135</v>
      </c>
      <c r="X136" s="320" t="s">
        <v>4</v>
      </c>
      <c r="Y136" s="344" t="e" cm="1">
        <f t="array" ref="Y136">_xlfn.XLOOKUP('SubClass (Annex_Working)'!U136,#REF!,#REF!,"",0,1)</f>
        <v>#REF!</v>
      </c>
      <c r="Z136" s="329"/>
      <c r="AA136" s="329"/>
      <c r="AB136" s="322"/>
      <c r="AC136" s="323"/>
      <c r="AD136" s="324"/>
      <c r="AE136" s="322"/>
      <c r="AF136" s="323"/>
      <c r="AG136" s="324"/>
      <c r="AH136" s="348" t="e" cm="1">
        <f t="array" ref="AH136">_xlfn.XLOOKUP('SubClass (Annex_Working)'!U136,#REF!,#REF!,"",0,1)</f>
        <v>#REF!</v>
      </c>
      <c r="AI136" s="321"/>
      <c r="AJ136" s="321"/>
      <c r="AK136" s="321"/>
      <c r="AL136" s="321"/>
    </row>
    <row r="137" spans="1:38" s="48" customFormat="1">
      <c r="A137" s="32" t="s">
        <v>10</v>
      </c>
      <c r="B137" s="47" t="s">
        <v>896</v>
      </c>
      <c r="C137" s="48" t="s">
        <v>897</v>
      </c>
      <c r="D137" s="49">
        <v>595</v>
      </c>
      <c r="E137" s="50" t="e">
        <f t="array" ref="E137">INDEX(Y$9:Y$294,MATCH($A137&amp;$B137,$T$9:$T$294&amp;$U$9:$U$294,0))</f>
        <v>#REF!</v>
      </c>
      <c r="F137" s="50">
        <f t="array" ref="F137">INDEX($Z$9:$Z$294,MATCH($A137&amp;$B137,$T$9:$T$294&amp;$U$9:$U$294,0))</f>
        <v>0</v>
      </c>
      <c r="G137" s="50">
        <f t="array" ref="G137">INDEX($AA$9:$AA$294,MATCH($A137&amp;$B137,$T$9:$T$294&amp;$U$9:$U$294,0))</f>
        <v>0</v>
      </c>
      <c r="H137" s="50" t="e">
        <f t="array" ref="H137">INDEX($AH$9:$AH$294,MATCH($A137&amp;$B137,$T$9:$T$294&amp;$U$9:$U$294,0))</f>
        <v>#REF!</v>
      </c>
      <c r="I137" s="50">
        <f t="array" ref="I137">INDEX($AI$9:$AI$294,MATCH($A137&amp;$B137,$T$9:$T$294&amp;$U$9:$U$294,0))</f>
        <v>0</v>
      </c>
      <c r="J137" s="50"/>
      <c r="K137" s="50">
        <f t="array" ref="K137">INDEX($AB$9:$AB$294,MATCH($A137&amp;$B137,$T$9:$T$294&amp;$U$9:$U$294,0))</f>
        <v>0</v>
      </c>
      <c r="L137" s="50">
        <f t="array" ref="L137">INDEX($AD$9:$AD$294,MATCH($A137&amp;$B137,$T$9:$T$294&amp;$U$9:$U$294,0))</f>
        <v>0</v>
      </c>
      <c r="M137" s="50"/>
      <c r="N137" s="50">
        <f t="array" ref="N137">INDEX($AE$9:$AE$294,MATCH($A137&amp;$B137,$T$9:$T$294&amp;$U$9:$U$294,0))</f>
        <v>0</v>
      </c>
      <c r="O137" s="50">
        <f t="array" ref="O137">INDEX($AG$9:$AG$294,MATCH($A137&amp;$B137,$T$9:$T$294&amp;$U$9:$U$294,0))</f>
        <v>0</v>
      </c>
      <c r="P137" s="50"/>
      <c r="Q137" s="50">
        <f t="array" ref="Q137">INDEX($AJ$9:$AJ$294,MATCH($A137&amp;$B137,$T$9:$T$294&amp;$U$9:$U$294,0))</f>
        <v>0</v>
      </c>
      <c r="R137" s="50">
        <f t="array" ref="R137">INDEX($AL$9:$AL$294,MATCH($A137&amp;$B137,$T$9:$T$294&amp;$U$9:$U$294,0))</f>
        <v>0</v>
      </c>
      <c r="T137" s="269" t="s">
        <v>16</v>
      </c>
      <c r="U137" t="s">
        <v>1087</v>
      </c>
      <c r="V137" t="s">
        <v>2061</v>
      </c>
      <c r="W137" s="325">
        <v>90</v>
      </c>
      <c r="X137" s="320" t="s">
        <v>4</v>
      </c>
      <c r="Y137" s="344" t="e" cm="1">
        <f t="array" ref="Y137">_xlfn.XLOOKUP('SubClass (Annex_Working)'!U137,#REF!,#REF!,"",0,1)</f>
        <v>#REF!</v>
      </c>
      <c r="Z137" s="329"/>
      <c r="AA137" s="329"/>
      <c r="AB137" s="322"/>
      <c r="AC137" s="323"/>
      <c r="AD137" s="324"/>
      <c r="AE137" s="322"/>
      <c r="AF137" s="323"/>
      <c r="AG137" s="324"/>
      <c r="AH137" s="348" t="e" cm="1">
        <f t="array" ref="AH137">_xlfn.XLOOKUP('SubClass (Annex_Working)'!U137,#REF!,#REF!,"",0,1)</f>
        <v>#REF!</v>
      </c>
      <c r="AI137" s="321"/>
      <c r="AJ137" s="321"/>
      <c r="AK137" s="321"/>
      <c r="AL137" s="321"/>
    </row>
    <row r="138" spans="1:38" s="48" customFormat="1">
      <c r="A138" s="32"/>
      <c r="B138" s="47"/>
      <c r="D138" s="49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T138" s="269" t="s">
        <v>16</v>
      </c>
      <c r="U138" t="s">
        <v>1121</v>
      </c>
      <c r="V138" t="s">
        <v>1122</v>
      </c>
      <c r="W138" s="325">
        <v>13</v>
      </c>
      <c r="X138" s="320" t="s">
        <v>4</v>
      </c>
      <c r="Y138" s="344" t="e" cm="1">
        <f t="array" ref="Y138">_xlfn.XLOOKUP('SubClass (Annex_Working)'!U138,#REF!,#REF!,"",0,1)</f>
        <v>#REF!</v>
      </c>
      <c r="Z138" s="329"/>
      <c r="AA138" s="329"/>
      <c r="AB138" s="322"/>
      <c r="AC138" s="323"/>
      <c r="AD138" s="324"/>
      <c r="AE138" s="322"/>
      <c r="AF138" s="323"/>
      <c r="AG138" s="324"/>
      <c r="AH138" s="348" t="e" cm="1">
        <f t="array" ref="AH138">_xlfn.XLOOKUP('SubClass (Annex_Working)'!U138,#REF!,#REF!,"",0,1)</f>
        <v>#REF!</v>
      </c>
      <c r="AI138" s="321"/>
      <c r="AJ138" s="321"/>
      <c r="AK138" s="321"/>
      <c r="AL138" s="321"/>
    </row>
    <row r="139" spans="1:38" s="48" customFormat="1">
      <c r="A139" s="32" t="s">
        <v>13</v>
      </c>
      <c r="B139" s="47" t="s">
        <v>898</v>
      </c>
      <c r="C139" s="48" t="s">
        <v>899</v>
      </c>
      <c r="D139" s="49">
        <v>575</v>
      </c>
      <c r="E139" s="50" t="e">
        <f t="array" ref="E139">INDEX(Y$9:Y$294,MATCH($A139&amp;$B139,$T$9:$T$294&amp;$U$9:$U$294,0))</f>
        <v>#REF!</v>
      </c>
      <c r="F139" s="50">
        <f t="array" ref="F139">INDEX($Z$9:$Z$294,MATCH($A139&amp;$B139,$T$9:$T$294&amp;$U$9:$U$294,0))</f>
        <v>0</v>
      </c>
      <c r="G139" s="50">
        <f t="array" ref="G139">INDEX($AA$9:$AA$294,MATCH($A139&amp;$B139,$T$9:$T$294&amp;$U$9:$U$294,0))</f>
        <v>0</v>
      </c>
      <c r="H139" s="50" t="e">
        <f t="array" ref="H139">INDEX($AH$9:$AH$294,MATCH($A139&amp;$B139,$T$9:$T$294&amp;$U$9:$U$294,0))</f>
        <v>#REF!</v>
      </c>
      <c r="I139" s="50">
        <f t="array" ref="I139">INDEX($AI$9:$AI$294,MATCH($A139&amp;$B139,$T$9:$T$294&amp;$U$9:$U$294,0))</f>
        <v>0</v>
      </c>
      <c r="J139" s="50"/>
      <c r="K139" s="50">
        <f t="array" ref="K139">INDEX($AB$9:$AB$294,MATCH($A139&amp;$B139,$T$9:$T$294&amp;$U$9:$U$294,0))</f>
        <v>0</v>
      </c>
      <c r="L139" s="50">
        <f t="array" ref="L139">INDEX($AD$9:$AD$294,MATCH($A139&amp;$B139,$T$9:$T$294&amp;$U$9:$U$294,0))</f>
        <v>0</v>
      </c>
      <c r="M139" s="50"/>
      <c r="N139" s="50">
        <f t="array" ref="N139">INDEX($AE$9:$AE$294,MATCH($A139&amp;$B139,$T$9:$T$294&amp;$U$9:$U$294,0))</f>
        <v>0</v>
      </c>
      <c r="O139" s="50">
        <f t="array" ref="O139">INDEX($AG$9:$AG$294,MATCH($A139&amp;$B139,$T$9:$T$294&amp;$U$9:$U$294,0))</f>
        <v>0</v>
      </c>
      <c r="P139" s="50"/>
      <c r="Q139" s="50">
        <f t="array" ref="Q139">INDEX($AJ$9:$AJ$294,MATCH($A139&amp;$B139,$T$9:$T$294&amp;$U$9:$U$294,0))</f>
        <v>0</v>
      </c>
      <c r="R139" s="50">
        <f t="array" ref="R139">INDEX($AL$9:$AL$294,MATCH($A139&amp;$B139,$T$9:$T$294&amp;$U$9:$U$294,0))</f>
        <v>0</v>
      </c>
      <c r="T139" s="269" t="s">
        <v>16</v>
      </c>
      <c r="U139" t="s">
        <v>1132</v>
      </c>
      <c r="V139" t="s">
        <v>1133</v>
      </c>
      <c r="W139" s="325">
        <v>32</v>
      </c>
      <c r="X139" s="320" t="s">
        <v>4</v>
      </c>
      <c r="Y139" s="344" t="e" cm="1">
        <f t="array" ref="Y139">_xlfn.XLOOKUP('SubClass (Annex_Working)'!U139,#REF!,#REF!,"",0,1)</f>
        <v>#REF!</v>
      </c>
      <c r="Z139" s="329"/>
      <c r="AA139" s="329"/>
      <c r="AB139" s="322"/>
      <c r="AC139" s="323"/>
      <c r="AD139" s="324"/>
      <c r="AE139" s="322"/>
      <c r="AF139" s="323"/>
      <c r="AG139" s="324"/>
      <c r="AH139" s="348" t="e" cm="1">
        <f t="array" ref="AH139">_xlfn.XLOOKUP('SubClass (Annex_Working)'!U139,#REF!,#REF!,"",0,1)</f>
        <v>#REF!</v>
      </c>
      <c r="AI139" s="321"/>
      <c r="AJ139" s="321"/>
      <c r="AK139" s="321"/>
      <c r="AL139" s="321"/>
    </row>
    <row r="140" spans="1:38" s="48" customFormat="1">
      <c r="A140" s="32" t="s">
        <v>16</v>
      </c>
      <c r="B140" s="47" t="s">
        <v>900</v>
      </c>
      <c r="C140" s="48" t="s">
        <v>899</v>
      </c>
      <c r="D140" s="49">
        <v>575</v>
      </c>
      <c r="E140" s="50" t="e">
        <f t="array" ref="E140">INDEX(Y$9:Y$294,MATCH($A140&amp;$B140,$T$9:$T$294&amp;$U$9:$U$294,0))</f>
        <v>#REF!</v>
      </c>
      <c r="F140" s="50">
        <f t="array" ref="F140">INDEX($Z$9:$Z$294,MATCH($A140&amp;$B140,$T$9:$T$294&amp;$U$9:$U$294,0))</f>
        <v>0</v>
      </c>
      <c r="G140" s="50">
        <f t="array" ref="G140">INDEX($AA$9:$AA$294,MATCH($A140&amp;$B140,$T$9:$T$294&amp;$U$9:$U$294,0))</f>
        <v>0</v>
      </c>
      <c r="H140" s="50" t="e">
        <f t="array" ref="H140">INDEX($AH$9:$AH$294,MATCH($A140&amp;$B140,$T$9:$T$294&amp;$U$9:$U$294,0))</f>
        <v>#REF!</v>
      </c>
      <c r="I140" s="50">
        <f t="array" ref="I140">INDEX($AI$9:$AI$294,MATCH($A140&amp;$B140,$T$9:$T$294&amp;$U$9:$U$294,0))</f>
        <v>0</v>
      </c>
      <c r="J140" s="50"/>
      <c r="K140" s="50">
        <f t="array" ref="K140">INDEX($AB$9:$AB$294,MATCH($A140&amp;$B140,$T$9:$T$294&amp;$U$9:$U$294,0))</f>
        <v>0</v>
      </c>
      <c r="L140" s="50">
        <f t="array" ref="L140">INDEX($AD$9:$AD$294,MATCH($A140&amp;$B140,$T$9:$T$294&amp;$U$9:$U$294,0))</f>
        <v>0</v>
      </c>
      <c r="M140" s="50"/>
      <c r="N140" s="50">
        <f t="array" ref="N140">INDEX($AE$9:$AE$294,MATCH($A140&amp;$B140,$T$9:$T$294&amp;$U$9:$U$294,0))</f>
        <v>0</v>
      </c>
      <c r="O140" s="50">
        <f t="array" ref="O140">INDEX($AG$9:$AG$294,MATCH($A140&amp;$B140,$T$9:$T$294&amp;$U$9:$U$294,0))</f>
        <v>0</v>
      </c>
      <c r="P140" s="50"/>
      <c r="Q140" s="50">
        <f t="array" ref="Q140">INDEX($AJ$9:$AJ$294,MATCH($A140&amp;$B140,$T$9:$T$294&amp;$U$9:$U$294,0))</f>
        <v>0</v>
      </c>
      <c r="R140" s="50">
        <f t="array" ref="R140">INDEX($AL$9:$AL$294,MATCH($A140&amp;$B140,$T$9:$T$294&amp;$U$9:$U$294,0))</f>
        <v>0</v>
      </c>
      <c r="T140" s="269" t="s">
        <v>13</v>
      </c>
      <c r="U140" t="s">
        <v>1149</v>
      </c>
      <c r="V140" t="s">
        <v>1150</v>
      </c>
      <c r="W140" s="325">
        <v>336</v>
      </c>
      <c r="X140" s="320" t="s">
        <v>4</v>
      </c>
      <c r="Y140" s="344" t="e" cm="1">
        <f t="array" ref="Y140">_xlfn.XLOOKUP('SubClass (Annex_Working)'!U140,#REF!,#REF!,"",0,1)</f>
        <v>#REF!</v>
      </c>
      <c r="Z140" s="329"/>
      <c r="AA140" s="329"/>
      <c r="AB140" s="322"/>
      <c r="AC140" s="323"/>
      <c r="AD140" s="324"/>
      <c r="AE140" s="322"/>
      <c r="AF140" s="323"/>
      <c r="AG140" s="324"/>
      <c r="AH140" s="348" t="e" cm="1">
        <f t="array" ref="AH140">_xlfn.XLOOKUP('SubClass (Annex_Working)'!U140,#REF!,#REF!,"",0,1)</f>
        <v>#REF!</v>
      </c>
      <c r="AI140" s="321"/>
      <c r="AJ140" s="321"/>
      <c r="AK140" s="321"/>
      <c r="AL140" s="321"/>
    </row>
    <row r="141" spans="1:38" s="48" customFormat="1">
      <c r="A141" s="32"/>
      <c r="B141" s="47"/>
      <c r="D141" s="49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T141" s="269" t="s">
        <v>16</v>
      </c>
      <c r="U141" t="s">
        <v>1151</v>
      </c>
      <c r="V141" t="s">
        <v>1152</v>
      </c>
      <c r="W141" s="325">
        <v>322</v>
      </c>
      <c r="X141" s="320" t="s">
        <v>4</v>
      </c>
      <c r="Y141" s="344" t="e" cm="1">
        <f t="array" ref="Y141">_xlfn.XLOOKUP('SubClass (Annex_Working)'!U141,#REF!,#REF!,"",0,1)</f>
        <v>#REF!</v>
      </c>
      <c r="Z141" s="329"/>
      <c r="AA141" s="329"/>
      <c r="AB141" s="322"/>
      <c r="AC141" s="323"/>
      <c r="AD141" s="324"/>
      <c r="AE141" s="322"/>
      <c r="AF141" s="323"/>
      <c r="AG141" s="324"/>
      <c r="AH141" s="348" t="e" cm="1">
        <f t="array" ref="AH141">_xlfn.XLOOKUP('SubClass (Annex_Working)'!U141,#REF!,#REF!,"",0,1)</f>
        <v>#REF!</v>
      </c>
      <c r="AI141" s="321"/>
      <c r="AJ141" s="321"/>
      <c r="AK141" s="321"/>
      <c r="AL141" s="321"/>
    </row>
    <row r="142" spans="1:38" s="48" customFormat="1">
      <c r="A142" s="32" t="s">
        <v>13</v>
      </c>
      <c r="B142" s="47" t="s">
        <v>906</v>
      </c>
      <c r="C142" s="48" t="s">
        <v>907</v>
      </c>
      <c r="D142" s="49">
        <v>20</v>
      </c>
      <c r="E142" s="50" t="e">
        <f t="array" ref="E142">INDEX(Y$9:Y$294,MATCH($A142&amp;$B142,$T$9:$T$294&amp;$U$9:$U$294,0))</f>
        <v>#REF!</v>
      </c>
      <c r="F142" s="50">
        <f t="array" ref="F142">INDEX($Z$9:$Z$294,MATCH($A142&amp;$B142,$T$9:$T$294&amp;$U$9:$U$294,0))</f>
        <v>0</v>
      </c>
      <c r="G142" s="50">
        <f t="array" ref="G142">INDEX($AA$9:$AA$294,MATCH($A142&amp;$B142,$T$9:$T$294&amp;$U$9:$U$294,0))</f>
        <v>0</v>
      </c>
      <c r="H142" s="50" t="e">
        <f t="array" ref="H142">INDEX($AH$9:$AH$294,MATCH($A142&amp;$B142,$T$9:$T$294&amp;$U$9:$U$294,0))</f>
        <v>#REF!</v>
      </c>
      <c r="I142" s="50">
        <f t="array" ref="I142">INDEX($AI$9:$AI$294,MATCH($A142&amp;$B142,$T$9:$T$294&amp;$U$9:$U$294,0))</f>
        <v>0</v>
      </c>
      <c r="J142" s="50"/>
      <c r="K142" s="50">
        <f t="array" ref="K142">INDEX($AB$9:$AB$294,MATCH($A142&amp;$B142,$T$9:$T$294&amp;$U$9:$U$294,0))</f>
        <v>0</v>
      </c>
      <c r="L142" s="50">
        <f t="array" ref="L142">INDEX($AD$9:$AD$294,MATCH($A142&amp;$B142,$T$9:$T$294&amp;$U$9:$U$294,0))</f>
        <v>0</v>
      </c>
      <c r="M142" s="50"/>
      <c r="N142" s="50">
        <f t="array" ref="N142">INDEX($AE$9:$AE$294,MATCH($A142&amp;$B142,$T$9:$T$294&amp;$U$9:$U$294,0))</f>
        <v>0</v>
      </c>
      <c r="O142" s="50">
        <f t="array" ref="O142">INDEX($AG$9:$AG$294,MATCH($A142&amp;$B142,$T$9:$T$294&amp;$U$9:$U$294,0))</f>
        <v>0</v>
      </c>
      <c r="P142" s="50"/>
      <c r="Q142" s="50">
        <f t="array" ref="Q142">INDEX($AJ$9:$AJ$294,MATCH($A142&amp;$B142,$T$9:$T$294&amp;$U$9:$U$294,0))</f>
        <v>0</v>
      </c>
      <c r="R142" s="50">
        <f t="array" ref="R142">INDEX($AL$9:$AL$294,MATCH($A142&amp;$B142,$T$9:$T$294&amp;$U$9:$U$294,0))</f>
        <v>0</v>
      </c>
      <c r="T142" s="269" t="s">
        <v>16</v>
      </c>
      <c r="U142" t="s">
        <v>1155</v>
      </c>
      <c r="V142" t="s">
        <v>1156</v>
      </c>
      <c r="W142" s="325">
        <v>14</v>
      </c>
      <c r="X142" s="320" t="s">
        <v>4</v>
      </c>
      <c r="Y142" s="344" t="e" cm="1">
        <f t="array" ref="Y142">_xlfn.XLOOKUP('SubClass (Annex_Working)'!U142,#REF!,#REF!,"",0,1)</f>
        <v>#REF!</v>
      </c>
      <c r="Z142" s="329"/>
      <c r="AA142" s="329"/>
      <c r="AB142" s="322"/>
      <c r="AC142" s="323"/>
      <c r="AD142" s="324"/>
      <c r="AE142" s="322"/>
      <c r="AF142" s="323"/>
      <c r="AG142" s="324"/>
      <c r="AH142" s="348" t="e" cm="1">
        <f t="array" ref="AH142">_xlfn.XLOOKUP('SubClass (Annex_Working)'!U142,#REF!,#REF!,"",0,1)</f>
        <v>#REF!</v>
      </c>
      <c r="AI142" s="321"/>
      <c r="AJ142" s="321"/>
      <c r="AK142" s="321"/>
      <c r="AL142" s="321"/>
    </row>
    <row r="143" spans="1:38" s="48" customFormat="1">
      <c r="A143" s="32" t="s">
        <v>16</v>
      </c>
      <c r="B143" s="47" t="s">
        <v>908</v>
      </c>
      <c r="C143" s="48" t="s">
        <v>907</v>
      </c>
      <c r="D143" s="49">
        <v>20</v>
      </c>
      <c r="E143" s="50" t="e">
        <f t="array" ref="E143">INDEX(Y$9:Y$294,MATCH($A143&amp;$B143,$T$9:$T$294&amp;$U$9:$U$294,0))</f>
        <v>#REF!</v>
      </c>
      <c r="F143" s="50">
        <f t="array" ref="F143">INDEX($Z$9:$Z$294,MATCH($A143&amp;$B143,$T$9:$T$294&amp;$U$9:$U$294,0))</f>
        <v>0</v>
      </c>
      <c r="G143" s="50">
        <f t="array" ref="G143">INDEX($AA$9:$AA$294,MATCH($A143&amp;$B143,$T$9:$T$294&amp;$U$9:$U$294,0))</f>
        <v>0</v>
      </c>
      <c r="H143" s="50" t="e">
        <f t="array" ref="H143">INDEX($AH$9:$AH$294,MATCH($A143&amp;$B143,$T$9:$T$294&amp;$U$9:$U$294,0))</f>
        <v>#REF!</v>
      </c>
      <c r="I143" s="50">
        <f t="array" ref="I143">INDEX($AI$9:$AI$294,MATCH($A143&amp;$B143,$T$9:$T$294&amp;$U$9:$U$294,0))</f>
        <v>0</v>
      </c>
      <c r="J143" s="50"/>
      <c r="K143" s="50">
        <f t="array" ref="K143">INDEX($AB$9:$AB$294,MATCH($A143&amp;$B143,$T$9:$T$294&amp;$U$9:$U$294,0))</f>
        <v>0</v>
      </c>
      <c r="L143" s="50">
        <f t="array" ref="L143">INDEX($AD$9:$AD$294,MATCH($A143&amp;$B143,$T$9:$T$294&amp;$U$9:$U$294,0))</f>
        <v>0</v>
      </c>
      <c r="M143" s="50"/>
      <c r="N143" s="50">
        <f t="array" ref="N143">INDEX($AE$9:$AE$294,MATCH($A143&amp;$B143,$T$9:$T$294&amp;$U$9:$U$294,0))</f>
        <v>0</v>
      </c>
      <c r="O143" s="50">
        <f t="array" ref="O143">INDEX($AG$9:$AG$294,MATCH($A143&amp;$B143,$T$9:$T$294&amp;$U$9:$U$294,0))</f>
        <v>0</v>
      </c>
      <c r="P143" s="50"/>
      <c r="Q143" s="50">
        <f t="array" ref="Q143">INDEX($AJ$9:$AJ$294,MATCH($A143&amp;$B143,$T$9:$T$294&amp;$U$9:$U$294,0))</f>
        <v>0</v>
      </c>
      <c r="R143" s="50">
        <f t="array" ref="R143">INDEX($AL$9:$AL$294,MATCH($A143&amp;$B143,$T$9:$T$294&amp;$U$9:$U$294,0))</f>
        <v>0</v>
      </c>
      <c r="T143" s="316" t="s">
        <v>7</v>
      </c>
      <c r="U143" s="317" t="s">
        <v>1161</v>
      </c>
      <c r="V143" s="317" t="s">
        <v>1162</v>
      </c>
      <c r="W143" s="319">
        <v>91</v>
      </c>
      <c r="X143" s="318" t="s">
        <v>4</v>
      </c>
      <c r="Y143" s="344" t="e" cm="1">
        <f t="array" ref="Y143">_xlfn.XLOOKUP('SubClass (Annex_Working)'!U143,#REF!,#REF!,"",0,1)</f>
        <v>#REF!</v>
      </c>
      <c r="Z143" s="329"/>
      <c r="AA143" s="329"/>
      <c r="AB143" s="322"/>
      <c r="AC143" s="323"/>
      <c r="AD143" s="324"/>
      <c r="AE143" s="322"/>
      <c r="AF143" s="323"/>
      <c r="AG143" s="324"/>
      <c r="AH143" s="348" t="e" cm="1">
        <f t="array" ref="AH143">_xlfn.XLOOKUP('SubClass (Annex_Working)'!U143,#REF!,#REF!,"",0,1)</f>
        <v>#REF!</v>
      </c>
      <c r="AI143" s="321"/>
      <c r="AJ143" s="321"/>
      <c r="AK143" s="321"/>
      <c r="AL143" s="321"/>
    </row>
    <row r="144" spans="1:38" s="48" customFormat="1">
      <c r="A144" s="32"/>
      <c r="B144" s="47"/>
      <c r="D144" s="49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T144" s="269" t="s">
        <v>10</v>
      </c>
      <c r="U144" t="s">
        <v>1163</v>
      </c>
      <c r="V144" t="s">
        <v>1164</v>
      </c>
      <c r="W144" s="325">
        <v>63</v>
      </c>
      <c r="X144" s="320" t="s">
        <v>4</v>
      </c>
      <c r="Y144" s="344" t="e" cm="1">
        <f t="array" ref="Y144">_xlfn.XLOOKUP('SubClass (Annex_Working)'!U144,#REF!,#REF!,"",0,1)</f>
        <v>#REF!</v>
      </c>
      <c r="Z144" s="329"/>
      <c r="AA144" s="329"/>
      <c r="AB144" s="322"/>
      <c r="AC144" s="323"/>
      <c r="AD144" s="324"/>
      <c r="AE144" s="322"/>
      <c r="AF144" s="323"/>
      <c r="AG144" s="324"/>
      <c r="AH144" s="348" t="e" cm="1">
        <f t="array" ref="AH144">_xlfn.XLOOKUP('SubClass (Annex_Working)'!U144,#REF!,#REF!,"",0,1)</f>
        <v>#REF!</v>
      </c>
      <c r="AI144" s="321"/>
      <c r="AJ144" s="321"/>
      <c r="AK144" s="321"/>
      <c r="AL144" s="321"/>
    </row>
    <row r="145" spans="1:38" s="48" customFormat="1">
      <c r="A145" s="32" t="s">
        <v>7</v>
      </c>
      <c r="B145" s="47" t="s">
        <v>913</v>
      </c>
      <c r="C145" s="48" t="s">
        <v>914</v>
      </c>
      <c r="D145" s="49">
        <v>702</v>
      </c>
      <c r="E145" s="50" t="e">
        <f t="array" ref="E145">INDEX(Y$9:Y$294,MATCH($A145&amp;$B145,$T$9:$T$294&amp;$U$9:$U$294,0))</f>
        <v>#REF!</v>
      </c>
      <c r="F145" s="50">
        <f t="array" ref="F145">INDEX($Z$9:$Z$294,MATCH($A145&amp;$B145,$T$9:$T$294&amp;$U$9:$U$294,0))</f>
        <v>0</v>
      </c>
      <c r="G145" s="50">
        <f t="array" ref="G145">INDEX($AA$9:$AA$294,MATCH($A145&amp;$B145,$T$9:$T$294&amp;$U$9:$U$294,0))</f>
        <v>0</v>
      </c>
      <c r="H145" s="50" t="e">
        <f t="array" ref="H145">INDEX($AH$9:$AH$294,MATCH($A145&amp;$B145,$T$9:$T$294&amp;$U$9:$U$294,0))</f>
        <v>#REF!</v>
      </c>
      <c r="I145" s="50">
        <f t="array" ref="I145">INDEX($AI$9:$AI$294,MATCH($A145&amp;$B145,$T$9:$T$294&amp;$U$9:$U$294,0))</f>
        <v>0</v>
      </c>
      <c r="J145" s="50"/>
      <c r="K145" s="50">
        <f t="array" ref="K145">INDEX($AB$9:$AB$294,MATCH($A145&amp;$B145,$T$9:$T$294&amp;$U$9:$U$294,0))</f>
        <v>0</v>
      </c>
      <c r="L145" s="50">
        <f t="array" ref="L145">INDEX($AD$9:$AD$294,MATCH($A145&amp;$B145,$T$9:$T$294&amp;$U$9:$U$294,0))</f>
        <v>0</v>
      </c>
      <c r="M145" s="50"/>
      <c r="N145" s="50">
        <f t="array" ref="N145">INDEX($AE$9:$AE$294,MATCH($A145&amp;$B145,$T$9:$T$294&amp;$U$9:$U$294,0))</f>
        <v>0</v>
      </c>
      <c r="O145" s="50">
        <f t="array" ref="O145">INDEX($AG$9:$AG$294,MATCH($A145&amp;$B145,$T$9:$T$294&amp;$U$9:$U$294,0))</f>
        <v>0</v>
      </c>
      <c r="P145" s="50"/>
      <c r="Q145" s="50">
        <f t="array" ref="Q145">INDEX($AJ$9:$AJ$294,MATCH($A145&amp;$B145,$T$9:$T$294&amp;$U$9:$U$294,0))</f>
        <v>0</v>
      </c>
      <c r="R145" s="50">
        <f t="array" ref="R145">INDEX($AL$9:$AL$294,MATCH($A145&amp;$B145,$T$9:$T$294&amp;$U$9:$U$294,0))</f>
        <v>0</v>
      </c>
      <c r="T145" s="269" t="s">
        <v>13</v>
      </c>
      <c r="U145" t="s">
        <v>1165</v>
      </c>
      <c r="V145" t="s">
        <v>1166</v>
      </c>
      <c r="W145" s="325">
        <v>54</v>
      </c>
      <c r="X145" s="320" t="s">
        <v>4</v>
      </c>
      <c r="Y145" s="344" t="e" cm="1">
        <f t="array" ref="Y145">_xlfn.XLOOKUP('SubClass (Annex_Working)'!U145,#REF!,#REF!,"",0,1)</f>
        <v>#REF!</v>
      </c>
      <c r="Z145" s="329"/>
      <c r="AA145" s="329"/>
      <c r="AB145" s="322"/>
      <c r="AC145" s="323"/>
      <c r="AD145" s="324"/>
      <c r="AE145" s="322"/>
      <c r="AF145" s="323"/>
      <c r="AG145" s="324"/>
      <c r="AH145" s="348" t="e" cm="1">
        <f t="array" ref="AH145">_xlfn.XLOOKUP('SubClass (Annex_Working)'!U145,#REF!,#REF!,"",0,1)</f>
        <v>#REF!</v>
      </c>
      <c r="AI145" s="321"/>
      <c r="AJ145" s="321"/>
      <c r="AK145" s="321"/>
      <c r="AL145" s="321"/>
    </row>
    <row r="146" spans="1:38" s="48" customFormat="1">
      <c r="A146" s="32"/>
      <c r="B146" s="47"/>
      <c r="D146" s="49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T146" s="269" t="s">
        <v>16</v>
      </c>
      <c r="U146" t="s">
        <v>1167</v>
      </c>
      <c r="V146" t="s">
        <v>1168</v>
      </c>
      <c r="W146" s="325">
        <v>54</v>
      </c>
      <c r="X146" s="320" t="s">
        <v>4</v>
      </c>
      <c r="Y146" s="344" t="e" cm="1">
        <f t="array" ref="Y146">_xlfn.XLOOKUP('SubClass (Annex_Working)'!U146,#REF!,#REF!,"",0,1)</f>
        <v>#REF!</v>
      </c>
      <c r="Z146" s="329"/>
      <c r="AA146" s="329"/>
      <c r="AB146" s="322"/>
      <c r="AC146" s="323"/>
      <c r="AD146" s="324"/>
      <c r="AE146" s="322"/>
      <c r="AF146" s="323"/>
      <c r="AG146" s="324"/>
      <c r="AH146" s="348" t="e" cm="1">
        <f t="array" ref="AH146">_xlfn.XLOOKUP('SubClass (Annex_Working)'!U146,#REF!,#REF!,"",0,1)</f>
        <v>#REF!</v>
      </c>
      <c r="AI146" s="321"/>
      <c r="AJ146" s="321"/>
      <c r="AK146" s="321"/>
      <c r="AL146" s="321"/>
    </row>
    <row r="147" spans="1:38" s="48" customFormat="1">
      <c r="A147" s="32" t="s">
        <v>10</v>
      </c>
      <c r="B147" s="47" t="s">
        <v>915</v>
      </c>
      <c r="C147" s="48" t="s">
        <v>916</v>
      </c>
      <c r="D147" s="49">
        <v>45</v>
      </c>
      <c r="E147" s="50" t="e">
        <f t="array" ref="E147">INDEX(Y$9:Y$294,MATCH($A147&amp;$B147,$T$9:$T$294&amp;$U$9:$U$294,0))</f>
        <v>#REF!</v>
      </c>
      <c r="F147" s="50">
        <f t="array" ref="F147">INDEX($Z$9:$Z$294,MATCH($A147&amp;$B147,$T$9:$T$294&amp;$U$9:$U$294,0))</f>
        <v>0</v>
      </c>
      <c r="G147" s="50">
        <f t="array" ref="G147">INDEX($AA$9:$AA$294,MATCH($A147&amp;$B147,$T$9:$T$294&amp;$U$9:$U$294,0))</f>
        <v>0</v>
      </c>
      <c r="H147" s="50" t="e">
        <f t="array" ref="H147">INDEX($AH$9:$AH$294,MATCH($A147&amp;$B147,$T$9:$T$294&amp;$U$9:$U$294,0))</f>
        <v>#REF!</v>
      </c>
      <c r="I147" s="50">
        <f t="array" ref="I147">INDEX($AI$9:$AI$294,MATCH($A147&amp;$B147,$T$9:$T$294&amp;$U$9:$U$294,0))</f>
        <v>0</v>
      </c>
      <c r="J147" s="50"/>
      <c r="K147" s="50">
        <f t="array" ref="K147">INDEX($AB$9:$AB$294,MATCH($A147&amp;$B147,$T$9:$T$294&amp;$U$9:$U$294,0))</f>
        <v>0</v>
      </c>
      <c r="L147" s="50">
        <f t="array" ref="L147">INDEX($AD$9:$AD$294,MATCH($A147&amp;$B147,$T$9:$T$294&amp;$U$9:$U$294,0))</f>
        <v>0</v>
      </c>
      <c r="M147" s="50"/>
      <c r="N147" s="50">
        <f t="array" ref="N147">INDEX($AE$9:$AE$294,MATCH($A147&amp;$B147,$T$9:$T$294&amp;$U$9:$U$294,0))</f>
        <v>0</v>
      </c>
      <c r="O147" s="50">
        <f t="array" ref="O147">INDEX($AG$9:$AG$294,MATCH($A147&amp;$B147,$T$9:$T$294&amp;$U$9:$U$294,0))</f>
        <v>0</v>
      </c>
      <c r="P147" s="50"/>
      <c r="Q147" s="50">
        <f t="array" ref="Q147">INDEX($AJ$9:$AJ$294,MATCH($A147&amp;$B147,$T$9:$T$294&amp;$U$9:$U$294,0))</f>
        <v>0</v>
      </c>
      <c r="R147" s="50">
        <f t="array" ref="R147">INDEX($AL$9:$AL$294,MATCH($A147&amp;$B147,$T$9:$T$294&amp;$U$9:$U$294,0))</f>
        <v>0</v>
      </c>
      <c r="T147" s="269" t="s">
        <v>13</v>
      </c>
      <c r="U147" t="s">
        <v>1184</v>
      </c>
      <c r="V147" t="s">
        <v>1185</v>
      </c>
      <c r="W147" s="325">
        <v>4</v>
      </c>
      <c r="X147" s="320" t="s">
        <v>4</v>
      </c>
      <c r="Y147" s="344" t="e" cm="1">
        <f t="array" ref="Y147">_xlfn.XLOOKUP('SubClass (Annex_Working)'!U147,#REF!,#REF!,"",0,1)</f>
        <v>#REF!</v>
      </c>
      <c r="Z147" s="329"/>
      <c r="AA147" s="329"/>
      <c r="AB147" s="322"/>
      <c r="AC147" s="323"/>
      <c r="AD147" s="324"/>
      <c r="AE147" s="322"/>
      <c r="AF147" s="323"/>
      <c r="AG147" s="324"/>
      <c r="AH147" s="348" t="e" cm="1">
        <f t="array" ref="AH147">_xlfn.XLOOKUP('SubClass (Annex_Working)'!U147,#REF!,#REF!,"",0,1)</f>
        <v>#REF!</v>
      </c>
      <c r="AI147" s="321"/>
      <c r="AJ147" s="321"/>
      <c r="AK147" s="321"/>
      <c r="AL147" s="321"/>
    </row>
    <row r="148" spans="1:38" s="48" customFormat="1">
      <c r="A148" s="32"/>
      <c r="B148" s="47"/>
      <c r="D148" s="49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T148" s="269" t="s">
        <v>16</v>
      </c>
      <c r="U148" t="s">
        <v>1186</v>
      </c>
      <c r="V148" t="s">
        <v>1185</v>
      </c>
      <c r="W148" s="325">
        <v>4</v>
      </c>
      <c r="X148" s="320" t="s">
        <v>4</v>
      </c>
      <c r="Y148" s="344" t="e" cm="1">
        <f t="array" ref="Y148">_xlfn.XLOOKUP('SubClass (Annex_Working)'!U148,#REF!,#REF!,"",0,1)</f>
        <v>#REF!</v>
      </c>
      <c r="Z148" s="329"/>
      <c r="AA148" s="329"/>
      <c r="AB148" s="322"/>
      <c r="AC148" s="323"/>
      <c r="AD148" s="324"/>
      <c r="AE148" s="322"/>
      <c r="AF148" s="323"/>
      <c r="AG148" s="324"/>
      <c r="AH148" s="348" t="e" cm="1">
        <f t="array" ref="AH148">_xlfn.XLOOKUP('SubClass (Annex_Working)'!U148,#REF!,#REF!,"",0,1)</f>
        <v>#REF!</v>
      </c>
      <c r="AI148" s="321"/>
      <c r="AJ148" s="321"/>
      <c r="AK148" s="321"/>
      <c r="AL148" s="321"/>
    </row>
    <row r="149" spans="1:38" s="48" customFormat="1">
      <c r="A149" s="32" t="s">
        <v>13</v>
      </c>
      <c r="B149" s="47" t="s">
        <v>917</v>
      </c>
      <c r="C149" s="48" t="s">
        <v>918</v>
      </c>
      <c r="D149" s="49">
        <v>43</v>
      </c>
      <c r="E149" s="50" t="e">
        <f t="array" ref="E149">INDEX(Y$9:Y$294,MATCH($A149&amp;$B149,$T$9:$T$294&amp;$U$9:$U$294,0))</f>
        <v>#REF!</v>
      </c>
      <c r="F149" s="50">
        <f t="array" ref="F149">INDEX($Z$9:$Z$294,MATCH($A149&amp;$B149,$T$9:$T$294&amp;$U$9:$U$294,0))</f>
        <v>0</v>
      </c>
      <c r="G149" s="50">
        <f t="array" ref="G149">INDEX($AA$9:$AA$294,MATCH($A149&amp;$B149,$T$9:$T$294&amp;$U$9:$U$294,0))</f>
        <v>0</v>
      </c>
      <c r="H149" s="50" t="e">
        <f t="array" ref="H149">INDEX($AH$9:$AH$294,MATCH($A149&amp;$B149,$T$9:$T$294&amp;$U$9:$U$294,0))</f>
        <v>#REF!</v>
      </c>
      <c r="I149" s="50">
        <f t="array" ref="I149">INDEX($AI$9:$AI$294,MATCH($A149&amp;$B149,$T$9:$T$294&amp;$U$9:$U$294,0))</f>
        <v>0</v>
      </c>
      <c r="J149" s="50"/>
      <c r="K149" s="50">
        <f t="array" ref="K149">INDEX($AB$9:$AB$294,MATCH($A149&amp;$B149,$T$9:$T$294&amp;$U$9:$U$294,0))</f>
        <v>0</v>
      </c>
      <c r="L149" s="50">
        <f t="array" ref="L149">INDEX($AD$9:$AD$294,MATCH($A149&amp;$B149,$T$9:$T$294&amp;$U$9:$U$294,0))</f>
        <v>0</v>
      </c>
      <c r="M149" s="50"/>
      <c r="N149" s="50">
        <f t="array" ref="N149">INDEX($AE$9:$AE$294,MATCH($A149&amp;$B149,$T$9:$T$294&amp;$U$9:$U$294,0))</f>
        <v>0</v>
      </c>
      <c r="O149" s="50">
        <f t="array" ref="O149">INDEX($AG$9:$AG$294,MATCH($A149&amp;$B149,$T$9:$T$294&amp;$U$9:$U$294,0))</f>
        <v>0</v>
      </c>
      <c r="P149" s="50"/>
      <c r="Q149" s="50">
        <f t="array" ref="Q149">INDEX($AJ$9:$AJ$294,MATCH($A149&amp;$B149,$T$9:$T$294&amp;$U$9:$U$294,0))</f>
        <v>0</v>
      </c>
      <c r="R149" s="50">
        <f t="array" ref="R149">INDEX($AL$9:$AL$294,MATCH($A149&amp;$B149,$T$9:$T$294&amp;$U$9:$U$294,0))</f>
        <v>0</v>
      </c>
      <c r="T149" s="269" t="s">
        <v>13</v>
      </c>
      <c r="U149" t="s">
        <v>1195</v>
      </c>
      <c r="V149" t="s">
        <v>1196</v>
      </c>
      <c r="W149" s="325">
        <v>5</v>
      </c>
      <c r="X149" s="320" t="s">
        <v>4</v>
      </c>
      <c r="Y149" s="344" t="e" cm="1">
        <f t="array" ref="Y149">_xlfn.XLOOKUP('SubClass (Annex_Working)'!U149,#REF!,#REF!,"",0,1)</f>
        <v>#REF!</v>
      </c>
      <c r="Z149" s="329"/>
      <c r="AA149" s="329"/>
      <c r="AB149" s="322"/>
      <c r="AC149" s="323"/>
      <c r="AD149" s="324"/>
      <c r="AE149" s="322"/>
      <c r="AF149" s="323"/>
      <c r="AG149" s="324"/>
      <c r="AH149" s="348" t="e" cm="1">
        <f t="array" ref="AH149">_xlfn.XLOOKUP('SubClass (Annex_Working)'!U149,#REF!,#REF!,"",0,1)</f>
        <v>#REF!</v>
      </c>
      <c r="AI149" s="321"/>
      <c r="AJ149" s="321"/>
      <c r="AK149" s="321"/>
      <c r="AL149" s="321"/>
    </row>
    <row r="150" spans="1:38" s="48" customFormat="1">
      <c r="A150" s="32" t="s">
        <v>16</v>
      </c>
      <c r="B150" s="47" t="s">
        <v>919</v>
      </c>
      <c r="C150" s="48" t="s">
        <v>920</v>
      </c>
      <c r="D150" s="49">
        <v>22</v>
      </c>
      <c r="E150" s="50" t="e">
        <f t="array" ref="E150">INDEX(Y$9:Y$294,MATCH($A150&amp;$B150,$T$9:$T$294&amp;$U$9:$U$294,0))</f>
        <v>#REF!</v>
      </c>
      <c r="F150" s="50">
        <f t="array" ref="F150">INDEX($Z$9:$Z$294,MATCH($A150&amp;$B150,$T$9:$T$294&amp;$U$9:$U$294,0))</f>
        <v>0</v>
      </c>
      <c r="G150" s="50">
        <f t="array" ref="G150">INDEX($AA$9:$AA$294,MATCH($A150&amp;$B150,$T$9:$T$294&amp;$U$9:$U$294,0))</f>
        <v>0</v>
      </c>
      <c r="H150" s="50" t="e">
        <f t="array" ref="H150">INDEX($AH$9:$AH$294,MATCH($A150&amp;$B150,$T$9:$T$294&amp;$U$9:$U$294,0))</f>
        <v>#REF!</v>
      </c>
      <c r="I150" s="50">
        <f t="array" ref="I150">INDEX($AI$9:$AI$294,MATCH($A150&amp;$B150,$T$9:$T$294&amp;$U$9:$U$294,0))</f>
        <v>0</v>
      </c>
      <c r="J150" s="50"/>
      <c r="K150" s="50">
        <f t="array" ref="K150">INDEX($AB$9:$AB$294,MATCH($A150&amp;$B150,$T$9:$T$294&amp;$U$9:$U$294,0))</f>
        <v>0</v>
      </c>
      <c r="L150" s="50">
        <f t="array" ref="L150">INDEX($AD$9:$AD$294,MATCH($A150&amp;$B150,$T$9:$T$294&amp;$U$9:$U$294,0))</f>
        <v>0</v>
      </c>
      <c r="M150" s="50"/>
      <c r="N150" s="50">
        <f t="array" ref="N150">INDEX($AE$9:$AE$294,MATCH($A150&amp;$B150,$T$9:$T$294&amp;$U$9:$U$294,0))</f>
        <v>0</v>
      </c>
      <c r="O150" s="50">
        <f t="array" ref="O150">INDEX($AG$9:$AG$294,MATCH($A150&amp;$B150,$T$9:$T$294&amp;$U$9:$U$294,0))</f>
        <v>0</v>
      </c>
      <c r="P150" s="50"/>
      <c r="Q150" s="50">
        <f t="array" ref="Q150">INDEX($AJ$9:$AJ$294,MATCH($A150&amp;$B150,$T$9:$T$294&amp;$U$9:$U$294,0))</f>
        <v>0</v>
      </c>
      <c r="R150" s="50">
        <f t="array" ref="R150">INDEX($AL$9:$AL$294,MATCH($A150&amp;$B150,$T$9:$T$294&amp;$U$9:$U$294,0))</f>
        <v>0</v>
      </c>
      <c r="T150" s="269" t="s">
        <v>16</v>
      </c>
      <c r="U150" t="s">
        <v>1197</v>
      </c>
      <c r="V150" t="s">
        <v>1196</v>
      </c>
      <c r="W150" s="325">
        <v>5</v>
      </c>
      <c r="X150" s="320" t="s">
        <v>4</v>
      </c>
      <c r="Y150" s="344" t="e" cm="1">
        <f t="array" ref="Y150">_xlfn.XLOOKUP('SubClass (Annex_Working)'!U150,#REF!,#REF!,"",0,1)</f>
        <v>#REF!</v>
      </c>
      <c r="Z150" s="329"/>
      <c r="AA150" s="329"/>
      <c r="AB150" s="322"/>
      <c r="AC150" s="323"/>
      <c r="AD150" s="324"/>
      <c r="AE150" s="322"/>
      <c r="AF150" s="323"/>
      <c r="AG150" s="324"/>
      <c r="AH150" s="348" t="e" cm="1">
        <f t="array" ref="AH150">_xlfn.XLOOKUP('SubClass (Annex_Working)'!U150,#REF!,#REF!,"",0,1)</f>
        <v>#REF!</v>
      </c>
      <c r="AI150" s="321"/>
      <c r="AJ150" s="321"/>
      <c r="AK150" s="321"/>
      <c r="AL150" s="321"/>
    </row>
    <row r="151" spans="1:38" s="48" customFormat="1">
      <c r="A151" s="32" t="s">
        <v>16</v>
      </c>
      <c r="B151" s="47" t="s">
        <v>927</v>
      </c>
      <c r="C151" s="48" t="s">
        <v>928</v>
      </c>
      <c r="D151" s="49">
        <v>12</v>
      </c>
      <c r="E151" s="50" t="e">
        <f t="array" ref="E151">INDEX(Y$9:Y$294,MATCH($A151&amp;$B151,$T$9:$T$294&amp;$U$9:$U$294,0))</f>
        <v>#REF!</v>
      </c>
      <c r="F151" s="50">
        <f t="array" ref="F151">INDEX($Z$9:$Z$294,MATCH($A151&amp;$B151,$T$9:$T$294&amp;$U$9:$U$294,0))</f>
        <v>0</v>
      </c>
      <c r="G151" s="50">
        <f t="array" ref="G151">INDEX($AA$9:$AA$294,MATCH($A151&amp;$B151,$T$9:$T$294&amp;$U$9:$U$294,0))</f>
        <v>0</v>
      </c>
      <c r="H151" s="50" t="e">
        <f t="array" ref="H151">INDEX($AH$9:$AH$294,MATCH($A151&amp;$B151,$T$9:$T$294&amp;$U$9:$U$294,0))</f>
        <v>#REF!</v>
      </c>
      <c r="I151" s="50">
        <f t="array" ref="I151">INDEX($AI$9:$AI$294,MATCH($A151&amp;$B151,$T$9:$T$294&amp;$U$9:$U$294,0))</f>
        <v>0</v>
      </c>
      <c r="J151" s="50"/>
      <c r="K151" s="50">
        <f t="array" ref="K151">INDEX($AB$9:$AB$294,MATCH($A151&amp;$B151,$T$9:$T$294&amp;$U$9:$U$294,0))</f>
        <v>0</v>
      </c>
      <c r="L151" s="50">
        <f t="array" ref="L151">INDEX($AD$9:$AD$294,MATCH($A151&amp;$B151,$T$9:$T$294&amp;$U$9:$U$294,0))</f>
        <v>0</v>
      </c>
      <c r="M151" s="50"/>
      <c r="N151" s="50">
        <f t="array" ref="N151">INDEX($AE$9:$AE$294,MATCH($A151&amp;$B151,$T$9:$T$294&amp;$U$9:$U$294,0))</f>
        <v>0</v>
      </c>
      <c r="O151" s="50">
        <f t="array" ref="O151">INDEX($AG$9:$AG$294,MATCH($A151&amp;$B151,$T$9:$T$294&amp;$U$9:$U$294,0))</f>
        <v>0</v>
      </c>
      <c r="P151" s="50"/>
      <c r="Q151" s="50">
        <f t="array" ref="Q151">INDEX($AJ$9:$AJ$294,MATCH($A151&amp;$B151,$T$9:$T$294&amp;$U$9:$U$294,0))</f>
        <v>0</v>
      </c>
      <c r="R151" s="50">
        <f t="array" ref="R151">INDEX($AL$9:$AL$294,MATCH($A151&amp;$B151,$T$9:$T$294&amp;$U$9:$U$294,0))</f>
        <v>0</v>
      </c>
      <c r="T151" s="269" t="s">
        <v>10</v>
      </c>
      <c r="U151" t="s">
        <v>1206</v>
      </c>
      <c r="V151" t="s">
        <v>1207</v>
      </c>
      <c r="W151" s="325">
        <v>25</v>
      </c>
      <c r="X151" s="320" t="s">
        <v>4</v>
      </c>
      <c r="Y151" s="344" t="e" cm="1">
        <f t="array" ref="Y151">_xlfn.XLOOKUP('SubClass (Annex_Working)'!U151,#REF!,#REF!,"",0,1)</f>
        <v>#REF!</v>
      </c>
      <c r="Z151" s="329"/>
      <c r="AA151" s="329"/>
      <c r="AB151" s="322"/>
      <c r="AC151" s="323"/>
      <c r="AD151" s="324"/>
      <c r="AE151" s="322"/>
      <c r="AF151" s="323"/>
      <c r="AG151" s="324"/>
      <c r="AH151" s="348" t="e" cm="1">
        <f t="array" ref="AH151">_xlfn.XLOOKUP('SubClass (Annex_Working)'!U151,#REF!,#REF!,"",0,1)</f>
        <v>#REF!</v>
      </c>
      <c r="AI151" s="321"/>
      <c r="AJ151" s="321"/>
      <c r="AK151" s="321"/>
      <c r="AL151" s="321"/>
    </row>
    <row r="152" spans="1:38" s="48" customFormat="1">
      <c r="A152" s="32" t="s">
        <v>16</v>
      </c>
      <c r="B152" s="47" t="s">
        <v>939</v>
      </c>
      <c r="C152" s="48" t="s">
        <v>940</v>
      </c>
      <c r="D152" s="49">
        <v>6</v>
      </c>
      <c r="E152" s="50" t="e">
        <f t="array" ref="E152">INDEX(Y$9:Y$294,MATCH($A152&amp;$B152,$T$9:$T$294&amp;$U$9:$U$294,0))</f>
        <v>#REF!</v>
      </c>
      <c r="F152" s="50">
        <f t="array" ref="F152">INDEX($Z$9:$Z$294,MATCH($A152&amp;$B152,$T$9:$T$294&amp;$U$9:$U$294,0))</f>
        <v>0</v>
      </c>
      <c r="G152" s="50">
        <f t="array" ref="G152">INDEX($AA$9:$AA$294,MATCH($A152&amp;$B152,$T$9:$T$294&amp;$U$9:$U$294,0))</f>
        <v>0</v>
      </c>
      <c r="H152" s="50" t="e">
        <f t="array" ref="H152">INDEX($AH$9:$AH$294,MATCH($A152&amp;$B152,$T$9:$T$294&amp;$U$9:$U$294,0))</f>
        <v>#REF!</v>
      </c>
      <c r="I152" s="50">
        <f t="array" ref="I152">INDEX($AI$9:$AI$294,MATCH($A152&amp;$B152,$T$9:$T$294&amp;$U$9:$U$294,0))</f>
        <v>0</v>
      </c>
      <c r="J152" s="50"/>
      <c r="K152" s="50">
        <f t="array" ref="K152">INDEX($AB$9:$AB$294,MATCH($A152&amp;$B152,$T$9:$T$294&amp;$U$9:$U$294,0))</f>
        <v>0</v>
      </c>
      <c r="L152" s="50">
        <f t="array" ref="L152">INDEX($AD$9:$AD$294,MATCH($A152&amp;$B152,$T$9:$T$294&amp;$U$9:$U$294,0))</f>
        <v>0</v>
      </c>
      <c r="M152" s="50"/>
      <c r="N152" s="50">
        <f t="array" ref="N152">INDEX($AE$9:$AE$294,MATCH($A152&amp;$B152,$T$9:$T$294&amp;$U$9:$U$294,0))</f>
        <v>0</v>
      </c>
      <c r="O152" s="50">
        <f t="array" ref="O152">INDEX($AG$9:$AG$294,MATCH($A152&amp;$B152,$T$9:$T$294&amp;$U$9:$U$294,0))</f>
        <v>0</v>
      </c>
      <c r="P152" s="50"/>
      <c r="Q152" s="50">
        <f t="array" ref="Q152">INDEX($AJ$9:$AJ$294,MATCH($A152&amp;$B152,$T$9:$T$294&amp;$U$9:$U$294,0))</f>
        <v>0</v>
      </c>
      <c r="R152" s="50">
        <f t="array" ref="R152">INDEX($AL$9:$AL$294,MATCH($A152&amp;$B152,$T$9:$T$294&amp;$U$9:$U$294,0))</f>
        <v>0</v>
      </c>
      <c r="T152" s="269" t="s">
        <v>13</v>
      </c>
      <c r="U152" t="s">
        <v>1208</v>
      </c>
      <c r="V152" t="s">
        <v>1209</v>
      </c>
      <c r="W152" s="325">
        <v>13</v>
      </c>
      <c r="X152" s="320" t="s">
        <v>4</v>
      </c>
      <c r="Y152" s="344" t="e" cm="1">
        <f t="array" ref="Y152">_xlfn.XLOOKUP('SubClass (Annex_Working)'!U152,#REF!,#REF!,"",0,1)</f>
        <v>#REF!</v>
      </c>
      <c r="Z152" s="329"/>
      <c r="AA152" s="329"/>
      <c r="AB152" s="322"/>
      <c r="AC152" s="323"/>
      <c r="AD152" s="324"/>
      <c r="AE152" s="322"/>
      <c r="AF152" s="323"/>
      <c r="AG152" s="324"/>
      <c r="AH152" s="348" t="e" cm="1">
        <f t="array" ref="AH152">_xlfn.XLOOKUP('SubClass (Annex_Working)'!U152,#REF!,#REF!,"",0,1)</f>
        <v>#REF!</v>
      </c>
      <c r="AI152" s="321"/>
      <c r="AJ152" s="321"/>
      <c r="AK152" s="321"/>
      <c r="AL152" s="321"/>
    </row>
    <row r="153" spans="1:38" s="48" customFormat="1">
      <c r="A153" s="32" t="s">
        <v>16</v>
      </c>
      <c r="B153" s="47" t="s">
        <v>951</v>
      </c>
      <c r="C153" s="48" t="s">
        <v>952</v>
      </c>
      <c r="D153" s="49">
        <v>3</v>
      </c>
      <c r="E153" s="50" t="e">
        <f t="array" ref="E153">INDEX(Y$9:Y$294,MATCH($A153&amp;$B153,$T$9:$T$294&amp;$U$9:$U$294,0))</f>
        <v>#REF!</v>
      </c>
      <c r="F153" s="50">
        <f t="array" ref="F153">INDEX($Z$9:$Z$294,MATCH($A153&amp;$B153,$T$9:$T$294&amp;$U$9:$U$294,0))</f>
        <v>0</v>
      </c>
      <c r="G153" s="50">
        <f t="array" ref="G153">INDEX($AA$9:$AA$294,MATCH($A153&amp;$B153,$T$9:$T$294&amp;$U$9:$U$294,0))</f>
        <v>0</v>
      </c>
      <c r="H153" s="50" t="e">
        <f t="array" ref="H153">INDEX($AH$9:$AH$294,MATCH($A153&amp;$B153,$T$9:$T$294&amp;$U$9:$U$294,0))</f>
        <v>#REF!</v>
      </c>
      <c r="I153" s="50">
        <f t="array" ref="I153">INDEX($AI$9:$AI$294,MATCH($A153&amp;$B153,$T$9:$T$294&amp;$U$9:$U$294,0))</f>
        <v>0</v>
      </c>
      <c r="J153" s="50"/>
      <c r="K153" s="50">
        <f t="array" ref="K153">INDEX($AB$9:$AB$294,MATCH($A153&amp;$B153,$T$9:$T$294&amp;$U$9:$U$294,0))</f>
        <v>0</v>
      </c>
      <c r="L153" s="50">
        <f t="array" ref="L153">INDEX($AD$9:$AD$294,MATCH($A153&amp;$B153,$T$9:$T$294&amp;$U$9:$U$294,0))</f>
        <v>0</v>
      </c>
      <c r="M153" s="50"/>
      <c r="N153" s="50">
        <f t="array" ref="N153">INDEX($AE$9:$AE$294,MATCH($A153&amp;$B153,$T$9:$T$294&amp;$U$9:$U$294,0))</f>
        <v>0</v>
      </c>
      <c r="O153" s="50">
        <f t="array" ref="O153">INDEX($AG$9:$AG$294,MATCH($A153&amp;$B153,$T$9:$T$294&amp;$U$9:$U$294,0))</f>
        <v>0</v>
      </c>
      <c r="P153" s="50"/>
      <c r="Q153" s="50">
        <f t="array" ref="Q153">INDEX($AJ$9:$AJ$294,MATCH($A153&amp;$B153,$T$9:$T$294&amp;$U$9:$U$294,0))</f>
        <v>0</v>
      </c>
      <c r="R153" s="50">
        <f t="array" ref="R153">INDEX($AL$9:$AL$294,MATCH($A153&amp;$B153,$T$9:$T$294&amp;$U$9:$U$294,0))</f>
        <v>0</v>
      </c>
      <c r="T153" s="269" t="s">
        <v>16</v>
      </c>
      <c r="U153" t="s">
        <v>1210</v>
      </c>
      <c r="V153" t="s">
        <v>1211</v>
      </c>
      <c r="W153" s="325">
        <v>13</v>
      </c>
      <c r="X153" s="320" t="s">
        <v>4</v>
      </c>
      <c r="Y153" s="344" t="e" cm="1">
        <f t="array" ref="Y153">_xlfn.XLOOKUP('SubClass (Annex_Working)'!U153,#REF!,#REF!,"",0,1)</f>
        <v>#REF!</v>
      </c>
      <c r="Z153" s="329"/>
      <c r="AA153" s="329"/>
      <c r="AB153" s="322"/>
      <c r="AC153" s="323"/>
      <c r="AD153" s="324"/>
      <c r="AE153" s="322"/>
      <c r="AF153" s="323"/>
      <c r="AG153" s="324"/>
      <c r="AH153" s="348" t="e" cm="1">
        <f t="array" ref="AH153">_xlfn.XLOOKUP('SubClass (Annex_Working)'!U153,#REF!,#REF!,"",0,1)</f>
        <v>#REF!</v>
      </c>
      <c r="AI153" s="321"/>
      <c r="AJ153" s="321"/>
      <c r="AK153" s="321"/>
      <c r="AL153" s="321"/>
    </row>
    <row r="154" spans="1:38" s="48" customFormat="1">
      <c r="A154" s="32"/>
      <c r="B154" s="47"/>
      <c r="D154" s="49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T154" s="269" t="s">
        <v>13</v>
      </c>
      <c r="U154" t="s">
        <v>1218</v>
      </c>
      <c r="V154" t="s">
        <v>1219</v>
      </c>
      <c r="W154" s="325">
        <v>4</v>
      </c>
      <c r="X154" s="320" t="s">
        <v>4</v>
      </c>
      <c r="Y154" s="344" t="e" cm="1">
        <f t="array" ref="Y154">_xlfn.XLOOKUP('SubClass (Annex_Working)'!U154,#REF!,#REF!,"",0,1)</f>
        <v>#REF!</v>
      </c>
      <c r="Z154" s="329"/>
      <c r="AA154" s="329"/>
      <c r="AB154" s="322"/>
      <c r="AC154" s="323"/>
      <c r="AD154" s="324"/>
      <c r="AE154" s="322"/>
      <c r="AF154" s="323"/>
      <c r="AG154" s="324"/>
      <c r="AH154" s="348" t="e" cm="1">
        <f t="array" ref="AH154">_xlfn.XLOOKUP('SubClass (Annex_Working)'!U154,#REF!,#REF!,"",0,1)</f>
        <v>#REF!</v>
      </c>
      <c r="AI154" s="321"/>
      <c r="AJ154" s="321"/>
      <c r="AK154" s="321"/>
      <c r="AL154" s="321"/>
    </row>
    <row r="155" spans="1:38" s="48" customFormat="1">
      <c r="A155" s="32" t="s">
        <v>13</v>
      </c>
      <c r="B155" s="47" t="s">
        <v>957</v>
      </c>
      <c r="C155" s="48" t="s">
        <v>958</v>
      </c>
      <c r="D155" s="49">
        <v>2</v>
      </c>
      <c r="E155" s="50" t="e">
        <f t="array" ref="E155">INDEX(Y$9:Y$294,MATCH($A155&amp;$B155,$T$9:$T$294&amp;$U$9:$U$294,0))</f>
        <v>#REF!</v>
      </c>
      <c r="F155" s="50">
        <f t="array" ref="F155">INDEX($Z$9:$Z$294,MATCH($A155&amp;$B155,$T$9:$T$294&amp;$U$9:$U$294,0))</f>
        <v>0</v>
      </c>
      <c r="G155" s="50">
        <f t="array" ref="G155">INDEX($AA$9:$AA$294,MATCH($A155&amp;$B155,$T$9:$T$294&amp;$U$9:$U$294,0))</f>
        <v>0</v>
      </c>
      <c r="H155" s="50" t="e">
        <f t="array" ref="H155">INDEX($AH$9:$AH$294,MATCH($A155&amp;$B155,$T$9:$T$294&amp;$U$9:$U$294,0))</f>
        <v>#REF!</v>
      </c>
      <c r="I155" s="50">
        <f t="array" ref="I155">INDEX($AI$9:$AI$294,MATCH($A155&amp;$B155,$T$9:$T$294&amp;$U$9:$U$294,0))</f>
        <v>0</v>
      </c>
      <c r="J155" s="50"/>
      <c r="K155" s="50">
        <f t="array" ref="K155">INDEX($AB$9:$AB$294,MATCH($A155&amp;$B155,$T$9:$T$294&amp;$U$9:$U$294,0))</f>
        <v>0</v>
      </c>
      <c r="L155" s="50">
        <f t="array" ref="L155">INDEX($AD$9:$AD$294,MATCH($A155&amp;$B155,$T$9:$T$294&amp;$U$9:$U$294,0))</f>
        <v>0</v>
      </c>
      <c r="M155" s="50"/>
      <c r="N155" s="50">
        <f t="array" ref="N155">INDEX($AE$9:$AE$294,MATCH($A155&amp;$B155,$T$9:$T$294&amp;$U$9:$U$294,0))</f>
        <v>0</v>
      </c>
      <c r="O155" s="50">
        <f t="array" ref="O155">INDEX($AG$9:$AG$294,MATCH($A155&amp;$B155,$T$9:$T$294&amp;$U$9:$U$294,0))</f>
        <v>0</v>
      </c>
      <c r="P155" s="50"/>
      <c r="Q155" s="50">
        <f t="array" ref="Q155">INDEX($AJ$9:$AJ$294,MATCH($A155&amp;$B155,$T$9:$T$294&amp;$U$9:$U$294,0))</f>
        <v>0</v>
      </c>
      <c r="R155" s="50">
        <f t="array" ref="R155">INDEX($AL$9:$AL$294,MATCH($A155&amp;$B155,$T$9:$T$294&amp;$U$9:$U$294,0))</f>
        <v>0</v>
      </c>
      <c r="T155" s="269" t="s">
        <v>16</v>
      </c>
      <c r="U155" t="s">
        <v>1220</v>
      </c>
      <c r="V155" t="s">
        <v>1221</v>
      </c>
      <c r="W155" s="325">
        <v>4</v>
      </c>
      <c r="X155" s="320" t="s">
        <v>4</v>
      </c>
      <c r="Y155" s="344" t="e" cm="1">
        <f t="array" ref="Y155">_xlfn.XLOOKUP('SubClass (Annex_Working)'!U155,#REF!,#REF!,"",0,1)</f>
        <v>#REF!</v>
      </c>
      <c r="Z155" s="329"/>
      <c r="AA155" s="329"/>
      <c r="AB155" s="322"/>
      <c r="AC155" s="323"/>
      <c r="AD155" s="324"/>
      <c r="AE155" s="322"/>
      <c r="AF155" s="323"/>
      <c r="AG155" s="324"/>
      <c r="AH155" s="348" t="e" cm="1">
        <f t="array" ref="AH155">_xlfn.XLOOKUP('SubClass (Annex_Working)'!U155,#REF!,#REF!,"",0,1)</f>
        <v>#REF!</v>
      </c>
      <c r="AI155" s="321"/>
      <c r="AJ155" s="321"/>
      <c r="AK155" s="321"/>
      <c r="AL155" s="321"/>
    </row>
    <row r="156" spans="1:38" s="48" customFormat="1">
      <c r="A156" s="32" t="s">
        <v>16</v>
      </c>
      <c r="B156" s="47" t="s">
        <v>959</v>
      </c>
      <c r="C156" s="48" t="s">
        <v>958</v>
      </c>
      <c r="D156" s="49">
        <v>2</v>
      </c>
      <c r="E156" s="50" t="e">
        <f t="array" ref="E156">INDEX(Y$9:Y$294,MATCH($A156&amp;$B156,$T$9:$T$294&amp;$U$9:$U$294,0))</f>
        <v>#REF!</v>
      </c>
      <c r="F156" s="50">
        <f t="array" ref="F156">INDEX($Z$9:$Z$294,MATCH($A156&amp;$B156,$T$9:$T$294&amp;$U$9:$U$294,0))</f>
        <v>0</v>
      </c>
      <c r="G156" s="50">
        <f t="array" ref="G156">INDEX($AA$9:$AA$294,MATCH($A156&amp;$B156,$T$9:$T$294&amp;$U$9:$U$294,0))</f>
        <v>0</v>
      </c>
      <c r="H156" s="50" t="e">
        <f t="array" ref="H156">INDEX($AH$9:$AH$294,MATCH($A156&amp;$B156,$T$9:$T$294&amp;$U$9:$U$294,0))</f>
        <v>#REF!</v>
      </c>
      <c r="I156" s="50">
        <f t="array" ref="I156">INDEX($AI$9:$AI$294,MATCH($A156&amp;$B156,$T$9:$T$294&amp;$U$9:$U$294,0))</f>
        <v>0</v>
      </c>
      <c r="J156" s="50"/>
      <c r="K156" s="50">
        <f t="array" ref="K156">INDEX($AB$9:$AB$294,MATCH($A156&amp;$B156,$T$9:$T$294&amp;$U$9:$U$294,0))</f>
        <v>0</v>
      </c>
      <c r="L156" s="50">
        <f t="array" ref="L156">INDEX($AD$9:$AD$294,MATCH($A156&amp;$B156,$T$9:$T$294&amp;$U$9:$U$294,0))</f>
        <v>0</v>
      </c>
      <c r="M156" s="50"/>
      <c r="N156" s="50">
        <f t="array" ref="N156">INDEX($AE$9:$AE$294,MATCH($A156&amp;$B156,$T$9:$T$294&amp;$U$9:$U$294,0))</f>
        <v>0</v>
      </c>
      <c r="O156" s="50">
        <f t="array" ref="O156">INDEX($AG$9:$AG$294,MATCH($A156&amp;$B156,$T$9:$T$294&amp;$U$9:$U$294,0))</f>
        <v>0</v>
      </c>
      <c r="P156" s="50"/>
      <c r="Q156" s="50">
        <f t="array" ref="Q156">INDEX($AJ$9:$AJ$294,MATCH($A156&amp;$B156,$T$9:$T$294&amp;$U$9:$U$294,0))</f>
        <v>0</v>
      </c>
      <c r="R156" s="50">
        <f t="array" ref="R156">INDEX($AL$9:$AL$294,MATCH($A156&amp;$B156,$T$9:$T$294&amp;$U$9:$U$294,0))</f>
        <v>0</v>
      </c>
      <c r="T156" s="269" t="s">
        <v>13</v>
      </c>
      <c r="U156" t="s">
        <v>1225</v>
      </c>
      <c r="V156" t="s">
        <v>2062</v>
      </c>
      <c r="W156" s="325">
        <v>8</v>
      </c>
      <c r="X156" s="320" t="s">
        <v>4</v>
      </c>
      <c r="Y156" s="344" t="e" cm="1">
        <f t="array" ref="Y156">_xlfn.XLOOKUP('SubClass (Annex_Working)'!U156,#REF!,#REF!,"",0,1)</f>
        <v>#REF!</v>
      </c>
      <c r="Z156" s="329"/>
      <c r="AA156" s="329"/>
      <c r="AB156" s="322"/>
      <c r="AC156" s="323"/>
      <c r="AD156" s="324"/>
      <c r="AE156" s="322"/>
      <c r="AF156" s="323"/>
      <c r="AG156" s="324"/>
      <c r="AH156" s="348" t="e" cm="1">
        <f t="array" ref="AH156">_xlfn.XLOOKUP('SubClass (Annex_Working)'!U156,#REF!,#REF!,"",0,1)</f>
        <v>#REF!</v>
      </c>
      <c r="AI156" s="321"/>
      <c r="AJ156" s="321"/>
      <c r="AK156" s="321"/>
      <c r="AL156" s="321"/>
    </row>
    <row r="157" spans="1:38" s="48" customFormat="1">
      <c r="A157" s="32"/>
      <c r="B157" s="47"/>
      <c r="D157" s="49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T157" s="269" t="s">
        <v>16</v>
      </c>
      <c r="U157" t="s">
        <v>1227</v>
      </c>
      <c r="V157" t="s">
        <v>2062</v>
      </c>
      <c r="W157" s="325">
        <v>8</v>
      </c>
      <c r="X157" s="320" t="s">
        <v>4</v>
      </c>
      <c r="Y157" s="344" t="e" cm="1">
        <f t="array" ref="Y157">_xlfn.XLOOKUP('SubClass (Annex_Working)'!U157,#REF!,#REF!,"",0,1)</f>
        <v>#REF!</v>
      </c>
      <c r="Z157" s="329"/>
      <c r="AA157" s="329"/>
      <c r="AB157" s="322"/>
      <c r="AC157" s="323"/>
      <c r="AD157" s="324"/>
      <c r="AE157" s="322"/>
      <c r="AF157" s="323"/>
      <c r="AG157" s="324"/>
      <c r="AH157" s="348" t="e" cm="1">
        <f t="array" ref="AH157">_xlfn.XLOOKUP('SubClass (Annex_Working)'!U157,#REF!,#REF!,"",0,1)</f>
        <v>#REF!</v>
      </c>
      <c r="AI157" s="321"/>
      <c r="AJ157" s="321"/>
      <c r="AK157" s="321"/>
      <c r="AL157" s="321"/>
    </row>
    <row r="158" spans="1:38" s="48" customFormat="1">
      <c r="A158" s="32" t="s">
        <v>10</v>
      </c>
      <c r="B158" s="47" t="s">
        <v>963</v>
      </c>
      <c r="C158" s="48" t="s">
        <v>964</v>
      </c>
      <c r="D158" s="49">
        <v>47</v>
      </c>
      <c r="E158" s="50" t="e">
        <f t="array" ref="E158">INDEX(Y$9:Y$294,MATCH($A158&amp;$B158,$T$9:$T$294&amp;$U$9:$U$294,0))</f>
        <v>#REF!</v>
      </c>
      <c r="F158" s="50">
        <f t="array" ref="F158">INDEX($Z$9:$Z$294,MATCH($A158&amp;$B158,$T$9:$T$294&amp;$U$9:$U$294,0))</f>
        <v>0</v>
      </c>
      <c r="G158" s="50">
        <f t="array" ref="G158">INDEX($AA$9:$AA$294,MATCH($A158&amp;$B158,$T$9:$T$294&amp;$U$9:$U$294,0))</f>
        <v>0</v>
      </c>
      <c r="H158" s="50" t="e">
        <f t="array" ref="H158">INDEX($AH$9:$AH$294,MATCH($A158&amp;$B158,$T$9:$T$294&amp;$U$9:$U$294,0))</f>
        <v>#REF!</v>
      </c>
      <c r="I158" s="50">
        <f t="array" ref="I158">INDEX($AI$9:$AI$294,MATCH($A158&amp;$B158,$T$9:$T$294&amp;$U$9:$U$294,0))</f>
        <v>0</v>
      </c>
      <c r="J158" s="50"/>
      <c r="K158" s="50">
        <f t="array" ref="K158">INDEX($AB$9:$AB$294,MATCH($A158&amp;$B158,$T$9:$T$294&amp;$U$9:$U$294,0))</f>
        <v>0</v>
      </c>
      <c r="L158" s="50">
        <f t="array" ref="L158">INDEX($AD$9:$AD$294,MATCH($A158&amp;$B158,$T$9:$T$294&amp;$U$9:$U$294,0))</f>
        <v>0</v>
      </c>
      <c r="M158" s="50"/>
      <c r="N158" s="50">
        <f t="array" ref="N158">INDEX($AE$9:$AE$294,MATCH($A158&amp;$B158,$T$9:$T$294&amp;$U$9:$U$294,0))</f>
        <v>0</v>
      </c>
      <c r="O158" s="50">
        <f t="array" ref="O158">INDEX($AG$9:$AG$294,MATCH($A158&amp;$B158,$T$9:$T$294&amp;$U$9:$U$294,0))</f>
        <v>0</v>
      </c>
      <c r="P158" s="50"/>
      <c r="Q158" s="50">
        <f t="array" ref="Q158">INDEX($AJ$9:$AJ$294,MATCH($A158&amp;$B158,$T$9:$T$294&amp;$U$9:$U$294,0))</f>
        <v>0</v>
      </c>
      <c r="R158" s="50">
        <f t="array" ref="R158">INDEX($AL$9:$AL$294,MATCH($A158&amp;$B158,$T$9:$T$294&amp;$U$9:$U$294,0))</f>
        <v>0</v>
      </c>
      <c r="T158" s="269" t="s">
        <v>10</v>
      </c>
      <c r="U158" t="s">
        <v>1233</v>
      </c>
      <c r="V158" t="s">
        <v>1234</v>
      </c>
      <c r="W158" s="325">
        <v>3</v>
      </c>
      <c r="X158" s="320" t="s">
        <v>4</v>
      </c>
      <c r="Y158" s="344" t="e" cm="1">
        <f t="array" ref="Y158">_xlfn.XLOOKUP('SubClass (Annex_Working)'!U158,#REF!,#REF!,"",0,1)</f>
        <v>#REF!</v>
      </c>
      <c r="Z158" s="329"/>
      <c r="AA158" s="329"/>
      <c r="AB158" s="322"/>
      <c r="AC158" s="323"/>
      <c r="AD158" s="324"/>
      <c r="AE158" s="322"/>
      <c r="AF158" s="323"/>
      <c r="AG158" s="324"/>
      <c r="AH158" s="348" t="e" cm="1">
        <f t="array" ref="AH158">_xlfn.XLOOKUP('SubClass (Annex_Working)'!U158,#REF!,#REF!,"",0,1)</f>
        <v>#REF!</v>
      </c>
      <c r="AI158" s="321"/>
      <c r="AJ158" s="321"/>
      <c r="AK158" s="321"/>
      <c r="AL158" s="321"/>
    </row>
    <row r="159" spans="1:38" s="48" customFormat="1">
      <c r="A159" s="32"/>
      <c r="B159" s="47"/>
      <c r="D159" s="49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T159" s="269" t="s">
        <v>13</v>
      </c>
      <c r="U159" t="s">
        <v>1235</v>
      </c>
      <c r="V159" t="s">
        <v>1236</v>
      </c>
      <c r="W159" s="325">
        <v>3</v>
      </c>
      <c r="X159" s="320" t="s">
        <v>4</v>
      </c>
      <c r="Y159" s="344" t="e" cm="1">
        <f t="array" ref="Y159">_xlfn.XLOOKUP('SubClass (Annex_Working)'!U159,#REF!,#REF!,"",0,1)</f>
        <v>#REF!</v>
      </c>
      <c r="Z159" s="329"/>
      <c r="AA159" s="329"/>
      <c r="AB159" s="322"/>
      <c r="AC159" s="323"/>
      <c r="AD159" s="324"/>
      <c r="AE159" s="322"/>
      <c r="AF159" s="323"/>
      <c r="AG159" s="324"/>
      <c r="AH159" s="348" t="e" cm="1">
        <f t="array" ref="AH159">_xlfn.XLOOKUP('SubClass (Annex_Working)'!U159,#REF!,#REF!,"",0,1)</f>
        <v>#REF!</v>
      </c>
      <c r="AI159" s="321"/>
      <c r="AJ159" s="321"/>
      <c r="AK159" s="321"/>
      <c r="AL159" s="321"/>
    </row>
    <row r="160" spans="1:38" s="48" customFormat="1">
      <c r="A160" s="32" t="s">
        <v>13</v>
      </c>
      <c r="B160" s="47" t="s">
        <v>965</v>
      </c>
      <c r="C160" s="48" t="s">
        <v>964</v>
      </c>
      <c r="D160" s="49">
        <v>47</v>
      </c>
      <c r="E160" s="50" t="e">
        <f t="array" ref="E160">INDEX(Y$9:Y$294,MATCH($A160&amp;$B160,$T$9:$T$294&amp;$U$9:$U$294,0))</f>
        <v>#REF!</v>
      </c>
      <c r="F160" s="50">
        <f t="array" ref="F160">INDEX($Z$9:$Z$294,MATCH($A160&amp;$B160,$T$9:$T$294&amp;$U$9:$U$294,0))</f>
        <v>0</v>
      </c>
      <c r="G160" s="50">
        <f t="array" ref="G160">INDEX($AA$9:$AA$294,MATCH($A160&amp;$B160,$T$9:$T$294&amp;$U$9:$U$294,0))</f>
        <v>0</v>
      </c>
      <c r="H160" s="50" t="e">
        <f t="array" ref="H160">INDEX($AH$9:$AH$294,MATCH($A160&amp;$B160,$T$9:$T$294&amp;$U$9:$U$294,0))</f>
        <v>#REF!</v>
      </c>
      <c r="I160" s="50">
        <f t="array" ref="I160">INDEX($AI$9:$AI$294,MATCH($A160&amp;$B160,$T$9:$T$294&amp;$U$9:$U$294,0))</f>
        <v>0</v>
      </c>
      <c r="J160" s="50"/>
      <c r="K160" s="50">
        <f t="array" ref="K160">INDEX($AB$9:$AB$294,MATCH($A160&amp;$B160,$T$9:$T$294&amp;$U$9:$U$294,0))</f>
        <v>0</v>
      </c>
      <c r="L160" s="50">
        <f t="array" ref="L160">INDEX($AD$9:$AD$294,MATCH($A160&amp;$B160,$T$9:$T$294&amp;$U$9:$U$294,0))</f>
        <v>0</v>
      </c>
      <c r="M160" s="50"/>
      <c r="N160" s="50">
        <f t="array" ref="N160">INDEX($AE$9:$AE$294,MATCH($A160&amp;$B160,$T$9:$T$294&amp;$U$9:$U$294,0))</f>
        <v>0</v>
      </c>
      <c r="O160" s="50">
        <f t="array" ref="O160">INDEX($AG$9:$AG$294,MATCH($A160&amp;$B160,$T$9:$T$294&amp;$U$9:$U$294,0))</f>
        <v>0</v>
      </c>
      <c r="P160" s="50"/>
      <c r="Q160" s="50">
        <f t="array" ref="Q160">INDEX($AJ$9:$AJ$294,MATCH($A160&amp;$B160,$T$9:$T$294&amp;$U$9:$U$294,0))</f>
        <v>0</v>
      </c>
      <c r="R160" s="50">
        <f t="array" ref="R160">INDEX($AL$9:$AL$294,MATCH($A160&amp;$B160,$T$9:$T$294&amp;$U$9:$U$294,0))</f>
        <v>0</v>
      </c>
      <c r="T160" s="269" t="s">
        <v>16</v>
      </c>
      <c r="U160" t="s">
        <v>1237</v>
      </c>
      <c r="V160" t="s">
        <v>1236</v>
      </c>
      <c r="W160" s="325">
        <v>3</v>
      </c>
      <c r="X160" s="320" t="s">
        <v>4</v>
      </c>
      <c r="Y160" s="344" t="e" cm="1">
        <f t="array" ref="Y160">_xlfn.XLOOKUP('SubClass (Annex_Working)'!U160,#REF!,#REF!,"",0,1)</f>
        <v>#REF!</v>
      </c>
      <c r="Z160" s="329"/>
      <c r="AA160" s="329"/>
      <c r="AB160" s="322"/>
      <c r="AC160" s="323"/>
      <c r="AD160" s="324"/>
      <c r="AE160" s="322"/>
      <c r="AF160" s="323"/>
      <c r="AG160" s="324"/>
      <c r="AH160" s="348" t="e" cm="1">
        <f t="array" ref="AH160">_xlfn.XLOOKUP('SubClass (Annex_Working)'!U160,#REF!,#REF!,"",0,1)</f>
        <v>#REF!</v>
      </c>
      <c r="AI160" s="321"/>
      <c r="AJ160" s="321"/>
      <c r="AK160" s="321"/>
      <c r="AL160" s="321"/>
    </row>
    <row r="161" spans="1:38" s="48" customFormat="1">
      <c r="A161" s="32" t="s">
        <v>16</v>
      </c>
      <c r="B161" s="47" t="s">
        <v>966</v>
      </c>
      <c r="C161" s="48" t="s">
        <v>967</v>
      </c>
      <c r="D161" s="49">
        <v>11</v>
      </c>
      <c r="E161" s="50" t="e">
        <f t="array" ref="E161">INDEX(Y$9:Y$294,MATCH($A161&amp;$B161,$T$9:$T$294&amp;$U$9:$U$294,0))</f>
        <v>#REF!</v>
      </c>
      <c r="F161" s="50">
        <f t="array" ref="F161">INDEX($Z$9:$Z$294,MATCH($A161&amp;$B161,$T$9:$T$294&amp;$U$9:$U$294,0))</f>
        <v>0</v>
      </c>
      <c r="G161" s="50">
        <f t="array" ref="G161">INDEX($AA$9:$AA$294,MATCH($A161&amp;$B161,$T$9:$T$294&amp;$U$9:$U$294,0))</f>
        <v>0</v>
      </c>
      <c r="H161" s="50" t="e">
        <f t="array" ref="H161">INDEX($AH$9:$AH$294,MATCH($A161&amp;$B161,$T$9:$T$294&amp;$U$9:$U$294,0))</f>
        <v>#REF!</v>
      </c>
      <c r="I161" s="50">
        <f t="array" ref="I161">INDEX($AI$9:$AI$294,MATCH($A161&amp;$B161,$T$9:$T$294&amp;$U$9:$U$294,0))</f>
        <v>0</v>
      </c>
      <c r="J161" s="50"/>
      <c r="K161" s="50">
        <f t="array" ref="K161">INDEX($AB$9:$AB$294,MATCH($A161&amp;$B161,$T$9:$T$294&amp;$U$9:$U$294,0))</f>
        <v>0</v>
      </c>
      <c r="L161" s="50">
        <f t="array" ref="L161">INDEX($AD$9:$AD$294,MATCH($A161&amp;$B161,$T$9:$T$294&amp;$U$9:$U$294,0))</f>
        <v>0</v>
      </c>
      <c r="M161" s="50"/>
      <c r="N161" s="50">
        <f t="array" ref="N161">INDEX($AE$9:$AE$294,MATCH($A161&amp;$B161,$T$9:$T$294&amp;$U$9:$U$294,0))</f>
        <v>0</v>
      </c>
      <c r="O161" s="50">
        <f t="array" ref="O161">INDEX($AG$9:$AG$294,MATCH($A161&amp;$B161,$T$9:$T$294&amp;$U$9:$U$294,0))</f>
        <v>0</v>
      </c>
      <c r="P161" s="50"/>
      <c r="Q161" s="50">
        <f t="array" ref="Q161">INDEX($AJ$9:$AJ$294,MATCH($A161&amp;$B161,$T$9:$T$294&amp;$U$9:$U$294,0))</f>
        <v>0</v>
      </c>
      <c r="R161" s="50">
        <f t="array" ref="R161">INDEX($AL$9:$AL$294,MATCH($A161&amp;$B161,$T$9:$T$294&amp;$U$9:$U$294,0))</f>
        <v>0</v>
      </c>
      <c r="T161" s="316" t="s">
        <v>7</v>
      </c>
      <c r="U161" s="317" t="s">
        <v>1240</v>
      </c>
      <c r="V161" s="317" t="s">
        <v>1241</v>
      </c>
      <c r="W161" s="319">
        <v>1961</v>
      </c>
      <c r="X161" s="318" t="s">
        <v>4</v>
      </c>
      <c r="Y161" s="344" t="e" cm="1">
        <f t="array" ref="Y161">_xlfn.XLOOKUP('SubClass (Annex_Working)'!U161,#REF!,#REF!,"",0,1)</f>
        <v>#REF!</v>
      </c>
      <c r="Z161" s="329"/>
      <c r="AA161" s="329"/>
      <c r="AB161" s="322"/>
      <c r="AC161" s="323"/>
      <c r="AD161" s="324"/>
      <c r="AE161" s="322"/>
      <c r="AF161" s="323"/>
      <c r="AG161" s="324"/>
      <c r="AH161" s="348" t="e" cm="1">
        <f t="array" ref="AH161">_xlfn.XLOOKUP('SubClass (Annex_Working)'!U161,#REF!,#REF!,"",0,1)</f>
        <v>#REF!</v>
      </c>
      <c r="AI161" s="321"/>
      <c r="AJ161" s="321"/>
      <c r="AK161" s="321"/>
      <c r="AL161" s="321"/>
    </row>
    <row r="162" spans="1:38" s="48" customFormat="1">
      <c r="A162" s="32" t="s">
        <v>16</v>
      </c>
      <c r="B162" s="47" t="s">
        <v>973</v>
      </c>
      <c r="C162" s="48" t="s">
        <v>974</v>
      </c>
      <c r="D162" s="49">
        <v>36</v>
      </c>
      <c r="E162" s="50" t="e">
        <f t="array" ref="E162">INDEX(Y$9:Y$294,MATCH($A162&amp;$B162,$T$9:$T$294&amp;$U$9:$U$294,0))</f>
        <v>#REF!</v>
      </c>
      <c r="F162" s="50">
        <f t="array" ref="F162">INDEX($Z$9:$Z$294,MATCH($A162&amp;$B162,$T$9:$T$294&amp;$U$9:$U$294,0))</f>
        <v>0</v>
      </c>
      <c r="G162" s="50">
        <f t="array" ref="G162">INDEX($AA$9:$AA$294,MATCH($A162&amp;$B162,$T$9:$T$294&amp;$U$9:$U$294,0))</f>
        <v>0</v>
      </c>
      <c r="H162" s="50" t="e">
        <f t="array" ref="H162">INDEX($AH$9:$AH$294,MATCH($A162&amp;$B162,$T$9:$T$294&amp;$U$9:$U$294,0))</f>
        <v>#REF!</v>
      </c>
      <c r="I162" s="50">
        <f t="array" ref="I162">INDEX($AI$9:$AI$294,MATCH($A162&amp;$B162,$T$9:$T$294&amp;$U$9:$U$294,0))</f>
        <v>0</v>
      </c>
      <c r="J162" s="50"/>
      <c r="K162" s="50">
        <f t="array" ref="K162">INDEX($AB$9:$AB$294,MATCH($A162&amp;$B162,$T$9:$T$294&amp;$U$9:$U$294,0))</f>
        <v>0</v>
      </c>
      <c r="L162" s="50">
        <f t="array" ref="L162">INDEX($AD$9:$AD$294,MATCH($A162&amp;$B162,$T$9:$T$294&amp;$U$9:$U$294,0))</f>
        <v>0</v>
      </c>
      <c r="M162" s="50"/>
      <c r="N162" s="50">
        <f t="array" ref="N162">INDEX($AE$9:$AE$294,MATCH($A162&amp;$B162,$T$9:$T$294&amp;$U$9:$U$294,0))</f>
        <v>0</v>
      </c>
      <c r="O162" s="50">
        <f t="array" ref="O162">INDEX($AG$9:$AG$294,MATCH($A162&amp;$B162,$T$9:$T$294&amp;$U$9:$U$294,0))</f>
        <v>0</v>
      </c>
      <c r="P162" s="50"/>
      <c r="Q162" s="50">
        <f t="array" ref="Q162">INDEX($AJ$9:$AJ$294,MATCH($A162&amp;$B162,$T$9:$T$294&amp;$U$9:$U$294,0))</f>
        <v>0</v>
      </c>
      <c r="R162" s="50">
        <f t="array" ref="R162">INDEX($AL$9:$AL$294,MATCH($A162&amp;$B162,$T$9:$T$294&amp;$U$9:$U$294,0))</f>
        <v>0</v>
      </c>
      <c r="T162" s="269" t="s">
        <v>10</v>
      </c>
      <c r="U162" t="s">
        <v>1242</v>
      </c>
      <c r="V162" t="s">
        <v>1243</v>
      </c>
      <c r="W162" s="325">
        <v>914</v>
      </c>
      <c r="X162" s="320" t="s">
        <v>4</v>
      </c>
      <c r="Y162" s="344" t="e" cm="1">
        <f t="array" ref="Y162">_xlfn.XLOOKUP('SubClass (Annex_Working)'!U162,#REF!,#REF!,"",0,1)</f>
        <v>#REF!</v>
      </c>
      <c r="Z162" s="329"/>
      <c r="AA162" s="329"/>
      <c r="AB162" s="322"/>
      <c r="AC162" s="323"/>
      <c r="AD162" s="324"/>
      <c r="AE162" s="322"/>
      <c r="AF162" s="323"/>
      <c r="AG162" s="324"/>
      <c r="AH162" s="348" t="e" cm="1">
        <f t="array" ref="AH162">_xlfn.XLOOKUP('SubClass (Annex_Working)'!U162,#REF!,#REF!,"",0,1)</f>
        <v>#REF!</v>
      </c>
      <c r="AI162" s="321"/>
      <c r="AJ162" s="321"/>
      <c r="AK162" s="321"/>
      <c r="AL162" s="321"/>
    </row>
    <row r="163" spans="1:38" s="48" customFormat="1">
      <c r="A163" s="32"/>
      <c r="B163" s="47"/>
      <c r="D163" s="49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T163" s="269" t="s">
        <v>13</v>
      </c>
      <c r="U163" t="s">
        <v>1244</v>
      </c>
      <c r="V163" t="s">
        <v>1245</v>
      </c>
      <c r="W163" s="325">
        <v>906</v>
      </c>
      <c r="X163" s="320" t="s">
        <v>4</v>
      </c>
      <c r="Y163" s="344" t="e" cm="1">
        <f t="array" ref="Y163">_xlfn.XLOOKUP('SubClass (Annex_Working)'!U163,#REF!,#REF!,"",0,1)</f>
        <v>#REF!</v>
      </c>
      <c r="Z163" s="329"/>
      <c r="AA163" s="329"/>
      <c r="AB163" s="322"/>
      <c r="AC163" s="323"/>
      <c r="AD163" s="324"/>
      <c r="AE163" s="322"/>
      <c r="AF163" s="323"/>
      <c r="AG163" s="324"/>
      <c r="AH163" s="348" t="e" cm="1">
        <f t="array" ref="AH163">_xlfn.XLOOKUP('SubClass (Annex_Working)'!U163,#REF!,#REF!,"",0,1)</f>
        <v>#REF!</v>
      </c>
      <c r="AI163" s="321"/>
      <c r="AJ163" s="321"/>
      <c r="AK163" s="321"/>
      <c r="AL163" s="321"/>
    </row>
    <row r="164" spans="1:38" s="48" customFormat="1">
      <c r="A164" s="32" t="s">
        <v>10</v>
      </c>
      <c r="B164" s="47" t="s">
        <v>985</v>
      </c>
      <c r="C164" s="48" t="s">
        <v>986</v>
      </c>
      <c r="D164" s="49">
        <v>74</v>
      </c>
      <c r="E164" s="50" t="e">
        <f t="array" ref="E164">INDEX(Y$9:Y$294,MATCH($A164&amp;$B164,$T$9:$T$294&amp;$U$9:$U$294,0))</f>
        <v>#REF!</v>
      </c>
      <c r="F164" s="50">
        <f t="array" ref="F164">INDEX($Z$9:$Z$294,MATCH($A164&amp;$B164,$T$9:$T$294&amp;$U$9:$U$294,0))</f>
        <v>0</v>
      </c>
      <c r="G164" s="50">
        <f t="array" ref="G164">INDEX($AA$9:$AA$294,MATCH($A164&amp;$B164,$T$9:$T$294&amp;$U$9:$U$294,0))</f>
        <v>0</v>
      </c>
      <c r="H164" s="50" t="e">
        <f t="array" ref="H164">INDEX($AH$9:$AH$294,MATCH($A164&amp;$B164,$T$9:$T$294&amp;$U$9:$U$294,0))</f>
        <v>#REF!</v>
      </c>
      <c r="I164" s="50">
        <f t="array" ref="I164">INDEX($AI$9:$AI$294,MATCH($A164&amp;$B164,$T$9:$T$294&amp;$U$9:$U$294,0))</f>
        <v>0</v>
      </c>
      <c r="J164" s="50"/>
      <c r="K164" s="50">
        <f t="array" ref="K164">INDEX($AB$9:$AB$294,MATCH($A164&amp;$B164,$T$9:$T$294&amp;$U$9:$U$294,0))</f>
        <v>0</v>
      </c>
      <c r="L164" s="50">
        <f t="array" ref="L164">INDEX($AD$9:$AD$294,MATCH($A164&amp;$B164,$T$9:$T$294&amp;$U$9:$U$294,0))</f>
        <v>0</v>
      </c>
      <c r="M164" s="50"/>
      <c r="N164" s="50">
        <f t="array" ref="N164">INDEX($AE$9:$AE$294,MATCH($A164&amp;$B164,$T$9:$T$294&amp;$U$9:$U$294,0))</f>
        <v>0</v>
      </c>
      <c r="O164" s="50">
        <f t="array" ref="O164">INDEX($AG$9:$AG$294,MATCH($A164&amp;$B164,$T$9:$T$294&amp;$U$9:$U$294,0))</f>
        <v>0</v>
      </c>
      <c r="P164" s="50"/>
      <c r="Q164" s="50">
        <f t="array" ref="Q164">INDEX($AJ$9:$AJ$294,MATCH($A164&amp;$B164,$T$9:$T$294&amp;$U$9:$U$294,0))</f>
        <v>0</v>
      </c>
      <c r="R164" s="50">
        <f t="array" ref="R164">INDEX($AL$9:$AL$294,MATCH($A164&amp;$B164,$T$9:$T$294&amp;$U$9:$U$294,0))</f>
        <v>0</v>
      </c>
      <c r="T164" s="269" t="s">
        <v>16</v>
      </c>
      <c r="U164" t="s">
        <v>1246</v>
      </c>
      <c r="V164" t="s">
        <v>1245</v>
      </c>
      <c r="W164" s="325">
        <v>906</v>
      </c>
      <c r="X164" s="320" t="s">
        <v>4</v>
      </c>
      <c r="Y164" s="344" t="e" cm="1">
        <f t="array" ref="Y164">_xlfn.XLOOKUP('SubClass (Annex_Working)'!U164,#REF!,#REF!,"",0,1)</f>
        <v>#REF!</v>
      </c>
      <c r="Z164" s="329"/>
      <c r="AA164" s="329"/>
      <c r="AB164" s="322"/>
      <c r="AC164" s="323"/>
      <c r="AD164" s="324"/>
      <c r="AE164" s="322"/>
      <c r="AF164" s="323"/>
      <c r="AG164" s="324"/>
      <c r="AH164" s="348" t="e" cm="1">
        <f t="array" ref="AH164">_xlfn.XLOOKUP('SubClass (Annex_Working)'!U164,#REF!,#REF!,"",0,1)</f>
        <v>#REF!</v>
      </c>
      <c r="AI164" s="321"/>
      <c r="AJ164" s="321"/>
      <c r="AK164" s="321"/>
      <c r="AL164" s="321"/>
    </row>
    <row r="165" spans="1:38" s="48" customFormat="1">
      <c r="A165" s="32"/>
      <c r="B165" s="47"/>
      <c r="D165" s="49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T165" s="269" t="s">
        <v>13</v>
      </c>
      <c r="U165" t="s">
        <v>1258</v>
      </c>
      <c r="V165" t="s">
        <v>2188</v>
      </c>
      <c r="W165" s="325">
        <v>6</v>
      </c>
      <c r="X165" s="320" t="s">
        <v>4</v>
      </c>
      <c r="Y165" s="344" t="e" cm="1">
        <f t="array" ref="Y165">_xlfn.XLOOKUP('SubClass (Annex_Working)'!U165,#REF!,#REF!,"",0,1)</f>
        <v>#REF!</v>
      </c>
      <c r="Z165" s="329"/>
      <c r="AA165" s="329"/>
      <c r="AB165" s="322"/>
      <c r="AC165" s="323"/>
      <c r="AD165" s="324"/>
      <c r="AE165" s="322"/>
      <c r="AF165" s="323"/>
      <c r="AG165" s="324"/>
      <c r="AH165" s="348" t="e" cm="1">
        <f t="array" ref="AH165">_xlfn.XLOOKUP('SubClass (Annex_Working)'!U165,#REF!,#REF!,"",0,1)</f>
        <v>#REF!</v>
      </c>
      <c r="AI165" s="321"/>
      <c r="AJ165" s="321"/>
      <c r="AK165" s="321"/>
      <c r="AL165" s="321"/>
    </row>
    <row r="166" spans="1:38" s="48" customFormat="1">
      <c r="A166" s="32" t="s">
        <v>13</v>
      </c>
      <c r="B166" s="47" t="s">
        <v>987</v>
      </c>
      <c r="C166" s="48" t="s">
        <v>988</v>
      </c>
      <c r="D166" s="49">
        <v>71</v>
      </c>
      <c r="E166" s="50" t="e">
        <f t="array" ref="E166">INDEX(Y$9:Y$294,MATCH($A166&amp;$B166,$T$9:$T$294&amp;$U$9:$U$294,0))</f>
        <v>#REF!</v>
      </c>
      <c r="F166" s="50">
        <f t="array" ref="F166">INDEX($Z$9:$Z$294,MATCH($A166&amp;$B166,$T$9:$T$294&amp;$U$9:$U$294,0))</f>
        <v>0</v>
      </c>
      <c r="G166" s="50">
        <f t="array" ref="G166">INDEX($AA$9:$AA$294,MATCH($A166&amp;$B166,$T$9:$T$294&amp;$U$9:$U$294,0))</f>
        <v>0</v>
      </c>
      <c r="H166" s="50" t="e">
        <f t="array" ref="H166">INDEX($AH$9:$AH$294,MATCH($A166&amp;$B166,$T$9:$T$294&amp;$U$9:$U$294,0))</f>
        <v>#REF!</v>
      </c>
      <c r="I166" s="50">
        <f t="array" ref="I166">INDEX($AI$9:$AI$294,MATCH($A166&amp;$B166,$T$9:$T$294&amp;$U$9:$U$294,0))</f>
        <v>0</v>
      </c>
      <c r="J166" s="50"/>
      <c r="K166" s="50">
        <f t="array" ref="K166">INDEX($AB$9:$AB$294,MATCH($A166&amp;$B166,$T$9:$T$294&amp;$U$9:$U$294,0))</f>
        <v>0</v>
      </c>
      <c r="L166" s="50">
        <f t="array" ref="L166">INDEX($AD$9:$AD$294,MATCH($A166&amp;$B166,$T$9:$T$294&amp;$U$9:$U$294,0))</f>
        <v>0</v>
      </c>
      <c r="M166" s="50"/>
      <c r="N166" s="50">
        <f t="array" ref="N166">INDEX($AE$9:$AE$294,MATCH($A166&amp;$B166,$T$9:$T$294&amp;$U$9:$U$294,0))</f>
        <v>0</v>
      </c>
      <c r="O166" s="50">
        <f t="array" ref="O166">INDEX($AG$9:$AG$294,MATCH($A166&amp;$B166,$T$9:$T$294&amp;$U$9:$U$294,0))</f>
        <v>0</v>
      </c>
      <c r="P166" s="50"/>
      <c r="Q166" s="50">
        <f t="array" ref="Q166">INDEX($AJ$9:$AJ$294,MATCH($A166&amp;$B166,$T$9:$T$294&amp;$U$9:$U$294,0))</f>
        <v>0</v>
      </c>
      <c r="R166" s="50">
        <f t="array" ref="R166">INDEX($AL$9:$AL$294,MATCH($A166&amp;$B166,$T$9:$T$294&amp;$U$9:$U$294,0))</f>
        <v>0</v>
      </c>
      <c r="T166" s="269" t="s">
        <v>16</v>
      </c>
      <c r="U166" t="s">
        <v>1260</v>
      </c>
      <c r="V166" t="s">
        <v>2188</v>
      </c>
      <c r="W166" s="325">
        <v>6</v>
      </c>
      <c r="X166" s="320" t="s">
        <v>4</v>
      </c>
      <c r="Y166" s="344" t="e" cm="1">
        <f t="array" ref="Y166">_xlfn.XLOOKUP('SubClass (Annex_Working)'!U166,#REF!,#REF!,"",0,1)</f>
        <v>#REF!</v>
      </c>
      <c r="Z166" s="329"/>
      <c r="AA166" s="329"/>
      <c r="AB166" s="322"/>
      <c r="AC166" s="323"/>
      <c r="AD166" s="324"/>
      <c r="AE166" s="322"/>
      <c r="AF166" s="323"/>
      <c r="AG166" s="324"/>
      <c r="AH166" s="348" t="e" cm="1">
        <f t="array" ref="AH166">_xlfn.XLOOKUP('SubClass (Annex_Working)'!U166,#REF!,#REF!,"",0,1)</f>
        <v>#REF!</v>
      </c>
      <c r="AI166" s="321"/>
      <c r="AJ166" s="321"/>
      <c r="AK166" s="321"/>
      <c r="AL166" s="321"/>
    </row>
    <row r="167" spans="1:38" s="48" customFormat="1">
      <c r="A167" s="32" t="s">
        <v>16</v>
      </c>
      <c r="B167" s="47" t="s">
        <v>989</v>
      </c>
      <c r="C167" s="48" t="s">
        <v>990</v>
      </c>
      <c r="D167" s="49">
        <v>71</v>
      </c>
      <c r="E167" s="50" t="e">
        <f t="array" ref="E167">INDEX(Y$9:Y$294,MATCH($A167&amp;$B167,$T$9:$T$294&amp;$U$9:$U$294,0))</f>
        <v>#REF!</v>
      </c>
      <c r="F167" s="50">
        <f t="array" ref="F167">INDEX($Z$9:$Z$294,MATCH($A167&amp;$B167,$T$9:$T$294&amp;$U$9:$U$294,0))</f>
        <v>0</v>
      </c>
      <c r="G167" s="50">
        <f t="array" ref="G167">INDEX($AA$9:$AA$294,MATCH($A167&amp;$B167,$T$9:$T$294&amp;$U$9:$U$294,0))</f>
        <v>0</v>
      </c>
      <c r="H167" s="50" t="e">
        <f t="array" ref="H167">INDEX($AH$9:$AH$294,MATCH($A167&amp;$B167,$T$9:$T$294&amp;$U$9:$U$294,0))</f>
        <v>#REF!</v>
      </c>
      <c r="I167" s="50">
        <f t="array" ref="I167">INDEX($AI$9:$AI$294,MATCH($A167&amp;$B167,$T$9:$T$294&amp;$U$9:$U$294,0))</f>
        <v>0</v>
      </c>
      <c r="J167" s="50"/>
      <c r="K167" s="50">
        <f t="array" ref="K167">INDEX($AB$9:$AB$294,MATCH($A167&amp;$B167,$T$9:$T$294&amp;$U$9:$U$294,0))</f>
        <v>0</v>
      </c>
      <c r="L167" s="50">
        <f t="array" ref="L167">INDEX($AD$9:$AD$294,MATCH($A167&amp;$B167,$T$9:$T$294&amp;$U$9:$U$294,0))</f>
        <v>0</v>
      </c>
      <c r="M167" s="50"/>
      <c r="N167" s="50">
        <f t="array" ref="N167">INDEX($AE$9:$AE$294,MATCH($A167&amp;$B167,$T$9:$T$294&amp;$U$9:$U$294,0))</f>
        <v>0</v>
      </c>
      <c r="O167" s="50">
        <f t="array" ref="O167">INDEX($AG$9:$AG$294,MATCH($A167&amp;$B167,$T$9:$T$294&amp;$U$9:$U$294,0))</f>
        <v>0</v>
      </c>
      <c r="P167" s="50"/>
      <c r="Q167" s="50">
        <f t="array" ref="Q167">INDEX($AJ$9:$AJ$294,MATCH($A167&amp;$B167,$T$9:$T$294&amp;$U$9:$U$294,0))</f>
        <v>0</v>
      </c>
      <c r="R167" s="50">
        <f t="array" ref="R167">INDEX($AL$9:$AL$294,MATCH($A167&amp;$B167,$T$9:$T$294&amp;$U$9:$U$294,0))</f>
        <v>0</v>
      </c>
      <c r="T167" s="269" t="s">
        <v>13</v>
      </c>
      <c r="U167" t="s">
        <v>1265</v>
      </c>
      <c r="V167" t="s">
        <v>1266</v>
      </c>
      <c r="W167" s="325">
        <v>2</v>
      </c>
      <c r="X167" s="320" t="s">
        <v>4</v>
      </c>
      <c r="Y167" s="344" t="e" cm="1">
        <f t="array" ref="Y167">_xlfn.XLOOKUP('SubClass (Annex_Working)'!U167,#REF!,#REF!,"",0,1)</f>
        <v>#REF!</v>
      </c>
      <c r="Z167" s="329"/>
      <c r="AA167" s="329"/>
      <c r="AB167" s="322"/>
      <c r="AC167" s="323"/>
      <c r="AD167" s="324"/>
      <c r="AE167" s="322"/>
      <c r="AF167" s="323"/>
      <c r="AG167" s="324"/>
      <c r="AH167" s="348" t="e" cm="1">
        <f t="array" ref="AH167">_xlfn.XLOOKUP('SubClass (Annex_Working)'!U167,#REF!,#REF!,"",0,1)</f>
        <v>#REF!</v>
      </c>
      <c r="AI167" s="321"/>
      <c r="AJ167" s="321"/>
      <c r="AK167" s="321"/>
      <c r="AL167" s="321"/>
    </row>
    <row r="168" spans="1:38" s="48" customFormat="1">
      <c r="A168" s="32"/>
      <c r="B168" s="47"/>
      <c r="D168" s="49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T168" s="269" t="s">
        <v>16</v>
      </c>
      <c r="U168" t="s">
        <v>1267</v>
      </c>
      <c r="V168" t="s">
        <v>1266</v>
      </c>
      <c r="W168" s="325">
        <v>2</v>
      </c>
      <c r="X168" s="320" t="s">
        <v>4</v>
      </c>
      <c r="Y168" s="344" t="e" cm="1">
        <f t="array" ref="Y168">_xlfn.XLOOKUP('SubClass (Annex_Working)'!U168,#REF!,#REF!,"",0,1)</f>
        <v>#REF!</v>
      </c>
      <c r="Z168" s="329"/>
      <c r="AA168" s="329"/>
      <c r="AB168" s="322"/>
      <c r="AC168" s="323"/>
      <c r="AD168" s="324"/>
      <c r="AE168" s="322"/>
      <c r="AF168" s="323"/>
      <c r="AG168" s="324"/>
      <c r="AH168" s="348" t="e" cm="1">
        <f t="array" ref="AH168">_xlfn.XLOOKUP('SubClass (Annex_Working)'!U168,#REF!,#REF!,"",0,1)</f>
        <v>#REF!</v>
      </c>
      <c r="AI168" s="321"/>
      <c r="AJ168" s="321"/>
      <c r="AK168" s="321"/>
      <c r="AL168" s="321"/>
    </row>
    <row r="169" spans="1:38" s="48" customFormat="1">
      <c r="A169" s="32" t="s">
        <v>13</v>
      </c>
      <c r="B169" s="47" t="s">
        <v>1014</v>
      </c>
      <c r="C169" s="48" t="s">
        <v>1015</v>
      </c>
      <c r="D169" s="49">
        <v>3</v>
      </c>
      <c r="E169" s="50" t="e">
        <f t="array" ref="E169">INDEX(Y$9:Y$294,MATCH($A169&amp;$B169,$T$9:$T$294&amp;$U$9:$U$294,0))</f>
        <v>#REF!</v>
      </c>
      <c r="F169" s="50">
        <f t="array" ref="F169">INDEX($Z$9:$Z$294,MATCH($A169&amp;$B169,$T$9:$T$294&amp;$U$9:$U$294,0))</f>
        <v>0</v>
      </c>
      <c r="G169" s="50">
        <f t="array" ref="G169">INDEX($AA$9:$AA$294,MATCH($A169&amp;$B169,$T$9:$T$294&amp;$U$9:$U$294,0))</f>
        <v>0</v>
      </c>
      <c r="H169" s="50" t="e">
        <f t="array" ref="H169">INDEX($AH$9:$AH$294,MATCH($A169&amp;$B169,$T$9:$T$294&amp;$U$9:$U$294,0))</f>
        <v>#REF!</v>
      </c>
      <c r="I169" s="50">
        <f t="array" ref="I169">INDEX($AI$9:$AI$294,MATCH($A169&amp;$B169,$T$9:$T$294&amp;$U$9:$U$294,0))</f>
        <v>0</v>
      </c>
      <c r="J169" s="50"/>
      <c r="K169" s="50">
        <f t="array" ref="K169">INDEX($AB$9:$AB$294,MATCH($A169&amp;$B169,$T$9:$T$294&amp;$U$9:$U$294,0))</f>
        <v>0</v>
      </c>
      <c r="L169" s="50">
        <f t="array" ref="L169">INDEX($AD$9:$AD$294,MATCH($A169&amp;$B169,$T$9:$T$294&amp;$U$9:$U$294,0))</f>
        <v>0</v>
      </c>
      <c r="M169" s="50"/>
      <c r="N169" s="50">
        <f t="array" ref="N169">INDEX($AE$9:$AE$294,MATCH($A169&amp;$B169,$T$9:$T$294&amp;$U$9:$U$294,0))</f>
        <v>0</v>
      </c>
      <c r="O169" s="50">
        <f t="array" ref="O169">INDEX($AG$9:$AG$294,MATCH($A169&amp;$B169,$T$9:$T$294&amp;$U$9:$U$294,0))</f>
        <v>0</v>
      </c>
      <c r="P169" s="50"/>
      <c r="Q169" s="50">
        <f t="array" ref="Q169">INDEX($AJ$9:$AJ$294,MATCH($A169&amp;$B169,$T$9:$T$294&amp;$U$9:$U$294,0))</f>
        <v>0</v>
      </c>
      <c r="R169" s="50">
        <f t="array" ref="R169">INDEX($AL$9:$AL$294,MATCH($A169&amp;$B169,$T$9:$T$294&amp;$U$9:$U$294,0))</f>
        <v>0</v>
      </c>
      <c r="T169" s="269" t="s">
        <v>10</v>
      </c>
      <c r="U169" t="s">
        <v>1271</v>
      </c>
      <c r="V169" t="s">
        <v>1272</v>
      </c>
      <c r="W169" s="325">
        <v>862</v>
      </c>
      <c r="X169" s="320" t="s">
        <v>4</v>
      </c>
      <c r="Y169" s="344" t="e" cm="1">
        <f t="array" ref="Y169">_xlfn.XLOOKUP('SubClass (Annex_Working)'!U169,#REF!,#REF!,"",0,1)</f>
        <v>#REF!</v>
      </c>
      <c r="Z169" s="329"/>
      <c r="AA169" s="329"/>
      <c r="AB169" s="322"/>
      <c r="AC169" s="323"/>
      <c r="AD169" s="324"/>
      <c r="AE169" s="322"/>
      <c r="AF169" s="323"/>
      <c r="AG169" s="324"/>
      <c r="AH169" s="348" t="e" cm="1">
        <f t="array" ref="AH169">_xlfn.XLOOKUP('SubClass (Annex_Working)'!U169,#REF!,#REF!,"",0,1)</f>
        <v>#REF!</v>
      </c>
      <c r="AI169" s="321"/>
      <c r="AJ169" s="321"/>
      <c r="AK169" s="321"/>
      <c r="AL169" s="321"/>
    </row>
    <row r="170" spans="1:38" s="48" customFormat="1">
      <c r="A170" s="32" t="s">
        <v>16</v>
      </c>
      <c r="B170" s="47" t="s">
        <v>1016</v>
      </c>
      <c r="C170" s="48" t="s">
        <v>1015</v>
      </c>
      <c r="D170" s="49">
        <v>3</v>
      </c>
      <c r="E170" s="50" t="e">
        <f t="array" ref="E170">INDEX(Y$9:Y$294,MATCH($A170&amp;$B170,$T$9:$T$294&amp;$U$9:$U$294,0))</f>
        <v>#REF!</v>
      </c>
      <c r="F170" s="50">
        <f t="array" ref="F170">INDEX($Z$9:$Z$294,MATCH($A170&amp;$B170,$T$9:$T$294&amp;$U$9:$U$294,0))</f>
        <v>0</v>
      </c>
      <c r="G170" s="50">
        <f t="array" ref="G170">INDEX($AA$9:$AA$294,MATCH($A170&amp;$B170,$T$9:$T$294&amp;$U$9:$U$294,0))</f>
        <v>0</v>
      </c>
      <c r="H170" s="50" t="e">
        <f t="array" ref="H170">INDEX($AH$9:$AH$294,MATCH($A170&amp;$B170,$T$9:$T$294&amp;$U$9:$U$294,0))</f>
        <v>#REF!</v>
      </c>
      <c r="I170" s="50">
        <f t="array" ref="I170">INDEX($AI$9:$AI$294,MATCH($A170&amp;$B170,$T$9:$T$294&amp;$U$9:$U$294,0))</f>
        <v>0</v>
      </c>
      <c r="J170" s="50"/>
      <c r="K170" s="50">
        <f t="array" ref="K170">INDEX($AB$9:$AB$294,MATCH($A170&amp;$B170,$T$9:$T$294&amp;$U$9:$U$294,0))</f>
        <v>0</v>
      </c>
      <c r="L170" s="50">
        <f t="array" ref="L170">INDEX($AD$9:$AD$294,MATCH($A170&amp;$B170,$T$9:$T$294&amp;$U$9:$U$294,0))</f>
        <v>0</v>
      </c>
      <c r="M170" s="50"/>
      <c r="N170" s="50">
        <f t="array" ref="N170">INDEX($AE$9:$AE$294,MATCH($A170&amp;$B170,$T$9:$T$294&amp;$U$9:$U$294,0))</f>
        <v>0</v>
      </c>
      <c r="O170" s="50">
        <f t="array" ref="O170">INDEX($AG$9:$AG$294,MATCH($A170&amp;$B170,$T$9:$T$294&amp;$U$9:$U$294,0))</f>
        <v>0</v>
      </c>
      <c r="P170" s="50"/>
      <c r="Q170" s="50">
        <f t="array" ref="Q170">INDEX($AJ$9:$AJ$294,MATCH($A170&amp;$B170,$T$9:$T$294&amp;$U$9:$U$294,0))</f>
        <v>0</v>
      </c>
      <c r="R170" s="50">
        <f t="array" ref="R170">INDEX($AL$9:$AL$294,MATCH($A170&amp;$B170,$T$9:$T$294&amp;$U$9:$U$294,0))</f>
        <v>0</v>
      </c>
      <c r="T170" s="269" t="s">
        <v>13</v>
      </c>
      <c r="U170" t="s">
        <v>1273</v>
      </c>
      <c r="V170" t="s">
        <v>1274</v>
      </c>
      <c r="W170" s="325">
        <v>173</v>
      </c>
      <c r="X170" s="320" t="s">
        <v>4</v>
      </c>
      <c r="Y170" s="344" t="e" cm="1">
        <f t="array" ref="Y170">_xlfn.XLOOKUP('SubClass (Annex_Working)'!U170,#REF!,#REF!,"",0,1)</f>
        <v>#REF!</v>
      </c>
      <c r="Z170" s="329"/>
      <c r="AA170" s="329"/>
      <c r="AB170" s="322"/>
      <c r="AC170" s="323"/>
      <c r="AD170" s="324"/>
      <c r="AE170" s="322"/>
      <c r="AF170" s="323"/>
      <c r="AG170" s="324"/>
      <c r="AH170" s="348" t="e" cm="1">
        <f t="array" ref="AH170">_xlfn.XLOOKUP('SubClass (Annex_Working)'!U170,#REF!,#REF!,"",0,1)</f>
        <v>#REF!</v>
      </c>
      <c r="AI170" s="321"/>
      <c r="AJ170" s="321"/>
      <c r="AK170" s="321"/>
      <c r="AL170" s="321"/>
    </row>
    <row r="171" spans="1:38" s="48" customFormat="1">
      <c r="A171" s="32"/>
      <c r="B171" s="47"/>
      <c r="D171" s="49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T171" s="269" t="s">
        <v>16</v>
      </c>
      <c r="U171" t="s">
        <v>1275</v>
      </c>
      <c r="V171" t="s">
        <v>1274</v>
      </c>
      <c r="W171" s="325">
        <v>173</v>
      </c>
      <c r="X171" s="320" t="s">
        <v>4</v>
      </c>
      <c r="Y171" s="344" t="e" cm="1">
        <f t="array" ref="Y171">_xlfn.XLOOKUP('SubClass (Annex_Working)'!U171,#REF!,#REF!,"",0,1)</f>
        <v>#REF!</v>
      </c>
      <c r="Z171" s="329"/>
      <c r="AA171" s="329"/>
      <c r="AB171" s="322"/>
      <c r="AC171" s="323"/>
      <c r="AD171" s="324"/>
      <c r="AE171" s="322"/>
      <c r="AF171" s="323"/>
      <c r="AG171" s="324"/>
      <c r="AH171" s="348" t="e" cm="1">
        <f t="array" ref="AH171">_xlfn.XLOOKUP('SubClass (Annex_Working)'!U171,#REF!,#REF!,"",0,1)</f>
        <v>#REF!</v>
      </c>
      <c r="AI171" s="321"/>
      <c r="AJ171" s="321"/>
      <c r="AK171" s="321"/>
      <c r="AL171" s="321"/>
    </row>
    <row r="172" spans="1:38" s="48" customFormat="1">
      <c r="A172" s="32" t="s">
        <v>10</v>
      </c>
      <c r="B172" s="47" t="s">
        <v>1023</v>
      </c>
      <c r="C172" s="48" t="s">
        <v>1024</v>
      </c>
      <c r="D172" s="49">
        <v>55</v>
      </c>
      <c r="E172" s="50" t="e">
        <f t="array" ref="E172">INDEX(Y$9:Y$294,MATCH($A172&amp;$B172,$T$9:$T$294&amp;$U$9:$U$294,0))</f>
        <v>#REF!</v>
      </c>
      <c r="F172" s="50">
        <f t="array" ref="F172">INDEX($Z$9:$Z$294,MATCH($A172&amp;$B172,$T$9:$T$294&amp;$U$9:$U$294,0))</f>
        <v>0</v>
      </c>
      <c r="G172" s="50">
        <f t="array" ref="G172">INDEX($AA$9:$AA$294,MATCH($A172&amp;$B172,$T$9:$T$294&amp;$U$9:$U$294,0))</f>
        <v>0</v>
      </c>
      <c r="H172" s="50" t="e">
        <f t="array" ref="H172">INDEX($AH$9:$AH$294,MATCH($A172&amp;$B172,$T$9:$T$294&amp;$U$9:$U$294,0))</f>
        <v>#REF!</v>
      </c>
      <c r="I172" s="50">
        <f t="array" ref="I172">INDEX($AI$9:$AI$294,MATCH($A172&amp;$B172,$T$9:$T$294&amp;$U$9:$U$294,0))</f>
        <v>0</v>
      </c>
      <c r="J172" s="50"/>
      <c r="K172" s="50">
        <f t="array" ref="K172">INDEX($AB$9:$AB$294,MATCH($A172&amp;$B172,$T$9:$T$294&amp;$U$9:$U$294,0))</f>
        <v>0</v>
      </c>
      <c r="L172" s="50">
        <f t="array" ref="L172">INDEX($AD$9:$AD$294,MATCH($A172&amp;$B172,$T$9:$T$294&amp;$U$9:$U$294,0))</f>
        <v>0</v>
      </c>
      <c r="M172" s="50"/>
      <c r="N172" s="50">
        <f t="array" ref="N172">INDEX($AE$9:$AE$294,MATCH($A172&amp;$B172,$T$9:$T$294&amp;$U$9:$U$294,0))</f>
        <v>0</v>
      </c>
      <c r="O172" s="50">
        <f t="array" ref="O172">INDEX($AG$9:$AG$294,MATCH($A172&amp;$B172,$T$9:$T$294&amp;$U$9:$U$294,0))</f>
        <v>0</v>
      </c>
      <c r="P172" s="50"/>
      <c r="Q172" s="50">
        <f t="array" ref="Q172">INDEX($AJ$9:$AJ$294,MATCH($A172&amp;$B172,$T$9:$T$294&amp;$U$9:$U$294,0))</f>
        <v>0</v>
      </c>
      <c r="R172" s="50">
        <f t="array" ref="R172">INDEX($AL$9:$AL$294,MATCH($A172&amp;$B172,$T$9:$T$294&amp;$U$9:$U$294,0))</f>
        <v>0</v>
      </c>
      <c r="T172" s="269" t="s">
        <v>13</v>
      </c>
      <c r="U172" t="s">
        <v>1297</v>
      </c>
      <c r="V172" t="s">
        <v>1298</v>
      </c>
      <c r="W172" s="325">
        <v>575</v>
      </c>
      <c r="X172" s="320" t="s">
        <v>4</v>
      </c>
      <c r="Y172" s="344" t="e" cm="1">
        <f t="array" ref="Y172">_xlfn.XLOOKUP('SubClass (Annex_Working)'!U172,#REF!,#REF!,"",0,1)</f>
        <v>#REF!</v>
      </c>
      <c r="Z172" s="329"/>
      <c r="AA172" s="329"/>
      <c r="AB172" s="322"/>
      <c r="AC172" s="323"/>
      <c r="AD172" s="324"/>
      <c r="AE172" s="322"/>
      <c r="AF172" s="323"/>
      <c r="AG172" s="324"/>
      <c r="AH172" s="348" t="e" cm="1">
        <f t="array" ref="AH172">_xlfn.XLOOKUP('SubClass (Annex_Working)'!U172,#REF!,#REF!,"",0,1)</f>
        <v>#REF!</v>
      </c>
      <c r="AI172" s="321"/>
      <c r="AJ172" s="321"/>
      <c r="AK172" s="321"/>
      <c r="AL172" s="321"/>
    </row>
    <row r="173" spans="1:38" s="48" customFormat="1">
      <c r="A173" s="32"/>
      <c r="B173" s="47"/>
      <c r="D173" s="49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T173" s="269" t="s">
        <v>16</v>
      </c>
      <c r="U173" t="s">
        <v>1299</v>
      </c>
      <c r="V173" t="s">
        <v>1300</v>
      </c>
      <c r="W173" s="325">
        <v>557</v>
      </c>
      <c r="X173" s="320" t="s">
        <v>4</v>
      </c>
      <c r="Y173" s="344" t="e" cm="1">
        <f t="array" ref="Y173">_xlfn.XLOOKUP('SubClass (Annex_Working)'!U173,#REF!,#REF!,"",0,1)</f>
        <v>#REF!</v>
      </c>
      <c r="Z173" s="329"/>
      <c r="AA173" s="329"/>
      <c r="AB173" s="322"/>
      <c r="AC173" s="323"/>
      <c r="AD173" s="324"/>
      <c r="AE173" s="322"/>
      <c r="AF173" s="323"/>
      <c r="AG173" s="324"/>
      <c r="AH173" s="348" t="e" cm="1">
        <f t="array" ref="AH173">_xlfn.XLOOKUP('SubClass (Annex_Working)'!U173,#REF!,#REF!,"",0,1)</f>
        <v>#REF!</v>
      </c>
      <c r="AI173" s="321"/>
      <c r="AJ173" s="321"/>
      <c r="AK173" s="321"/>
      <c r="AL173" s="321"/>
    </row>
    <row r="174" spans="1:38" s="48" customFormat="1">
      <c r="A174" s="32" t="s">
        <v>13</v>
      </c>
      <c r="B174" s="47" t="s">
        <v>1025</v>
      </c>
      <c r="C174" s="48" t="s">
        <v>1024</v>
      </c>
      <c r="D174" s="49">
        <v>55</v>
      </c>
      <c r="E174" s="50" t="e">
        <f t="array" ref="E174">INDEX(Y$9:Y$294,MATCH($A174&amp;$B174,$T$9:$T$294&amp;$U$9:$U$294,0))</f>
        <v>#REF!</v>
      </c>
      <c r="F174" s="50">
        <f t="array" ref="F174">INDEX($Z$9:$Z$294,MATCH($A174&amp;$B174,$T$9:$T$294&amp;$U$9:$U$294,0))</f>
        <v>0</v>
      </c>
      <c r="G174" s="50">
        <f t="array" ref="G174">INDEX($AA$9:$AA$294,MATCH($A174&amp;$B174,$T$9:$T$294&amp;$U$9:$U$294,0))</f>
        <v>0</v>
      </c>
      <c r="H174" s="50" t="e">
        <f t="array" ref="H174">INDEX($AH$9:$AH$294,MATCH($A174&amp;$B174,$T$9:$T$294&amp;$U$9:$U$294,0))</f>
        <v>#REF!</v>
      </c>
      <c r="I174" s="50">
        <f t="array" ref="I174">INDEX($AI$9:$AI$294,MATCH($A174&amp;$B174,$T$9:$T$294&amp;$U$9:$U$294,0))</f>
        <v>0</v>
      </c>
      <c r="J174" s="50"/>
      <c r="K174" s="50">
        <f t="array" ref="K174">INDEX($AB$9:$AB$294,MATCH($A174&amp;$B174,$T$9:$T$294&amp;$U$9:$U$294,0))</f>
        <v>0</v>
      </c>
      <c r="L174" s="50">
        <f t="array" ref="L174">INDEX($AD$9:$AD$294,MATCH($A174&amp;$B174,$T$9:$T$294&amp;$U$9:$U$294,0))</f>
        <v>0</v>
      </c>
      <c r="M174" s="50"/>
      <c r="N174" s="50">
        <f t="array" ref="N174">INDEX($AE$9:$AE$294,MATCH($A174&amp;$B174,$T$9:$T$294&amp;$U$9:$U$294,0))</f>
        <v>0</v>
      </c>
      <c r="O174" s="50">
        <f t="array" ref="O174">INDEX($AG$9:$AG$294,MATCH($A174&amp;$B174,$T$9:$T$294&amp;$U$9:$U$294,0))</f>
        <v>0</v>
      </c>
      <c r="P174" s="50"/>
      <c r="Q174" s="50">
        <f t="array" ref="Q174">INDEX($AJ$9:$AJ$294,MATCH($A174&amp;$B174,$T$9:$T$294&amp;$U$9:$U$294,0))</f>
        <v>0</v>
      </c>
      <c r="R174" s="50">
        <f t="array" ref="R174">INDEX($AL$9:$AL$294,MATCH($A174&amp;$B174,$T$9:$T$294&amp;$U$9:$U$294,0))</f>
        <v>0</v>
      </c>
      <c r="T174" s="269" t="s">
        <v>16</v>
      </c>
      <c r="U174" t="s">
        <v>1306</v>
      </c>
      <c r="V174" t="s">
        <v>2064</v>
      </c>
      <c r="W174" s="325">
        <v>18</v>
      </c>
      <c r="X174" s="320" t="s">
        <v>4</v>
      </c>
      <c r="Y174" s="344" t="e" cm="1">
        <f t="array" ref="Y174">_xlfn.XLOOKUP('SubClass (Annex_Working)'!U174,#REF!,#REF!,"",0,1)</f>
        <v>#REF!</v>
      </c>
      <c r="Z174" s="329"/>
      <c r="AA174" s="329"/>
      <c r="AB174" s="322"/>
      <c r="AC174" s="323"/>
      <c r="AD174" s="324"/>
      <c r="AE174" s="322"/>
      <c r="AF174" s="323"/>
      <c r="AG174" s="324"/>
      <c r="AH174" s="348" t="e" cm="1">
        <f t="array" ref="AH174">_xlfn.XLOOKUP('SubClass (Annex_Working)'!U174,#REF!,#REF!,"",0,1)</f>
        <v>#REF!</v>
      </c>
      <c r="AI174" s="321"/>
      <c r="AJ174" s="321"/>
      <c r="AK174" s="321"/>
      <c r="AL174" s="321"/>
    </row>
    <row r="175" spans="1:38" s="48" customFormat="1">
      <c r="A175" s="32" t="s">
        <v>16</v>
      </c>
      <c r="B175" s="47" t="s">
        <v>1026</v>
      </c>
      <c r="C175" s="48" t="s">
        <v>1027</v>
      </c>
      <c r="D175" s="49">
        <v>24</v>
      </c>
      <c r="E175" s="50" t="e">
        <f t="array" ref="E175">INDEX(Y$9:Y$294,MATCH($A175&amp;$B175,$T$9:$T$294&amp;$U$9:$U$294,0))</f>
        <v>#REF!</v>
      </c>
      <c r="F175" s="50">
        <f t="array" ref="F175">INDEX($Z$9:$Z$294,MATCH($A175&amp;$B175,$T$9:$T$294&amp;$U$9:$U$294,0))</f>
        <v>0</v>
      </c>
      <c r="G175" s="50">
        <f t="array" ref="G175">INDEX($AA$9:$AA$294,MATCH($A175&amp;$B175,$T$9:$T$294&amp;$U$9:$U$294,0))</f>
        <v>0</v>
      </c>
      <c r="H175" s="50" t="e">
        <f t="array" ref="H175">INDEX($AH$9:$AH$294,MATCH($A175&amp;$B175,$T$9:$T$294&amp;$U$9:$U$294,0))</f>
        <v>#REF!</v>
      </c>
      <c r="I175" s="50">
        <f t="array" ref="I175">INDEX($AI$9:$AI$294,MATCH($A175&amp;$B175,$T$9:$T$294&amp;$U$9:$U$294,0))</f>
        <v>0</v>
      </c>
      <c r="J175" s="50"/>
      <c r="K175" s="50">
        <f t="array" ref="K175">INDEX($AB$9:$AB$294,MATCH($A175&amp;$B175,$T$9:$T$294&amp;$U$9:$U$294,0))</f>
        <v>0</v>
      </c>
      <c r="L175" s="50">
        <f t="array" ref="L175">INDEX($AD$9:$AD$294,MATCH($A175&amp;$B175,$T$9:$T$294&amp;$U$9:$U$294,0))</f>
        <v>0</v>
      </c>
      <c r="M175" s="50"/>
      <c r="N175" s="50">
        <f t="array" ref="N175">INDEX($AE$9:$AE$294,MATCH($A175&amp;$B175,$T$9:$T$294&amp;$U$9:$U$294,0))</f>
        <v>0</v>
      </c>
      <c r="O175" s="50">
        <f t="array" ref="O175">INDEX($AG$9:$AG$294,MATCH($A175&amp;$B175,$T$9:$T$294&amp;$U$9:$U$294,0))</f>
        <v>0</v>
      </c>
      <c r="P175" s="50"/>
      <c r="Q175" s="50">
        <f t="array" ref="Q175">INDEX($AJ$9:$AJ$294,MATCH($A175&amp;$B175,$T$9:$T$294&amp;$U$9:$U$294,0))</f>
        <v>0</v>
      </c>
      <c r="R175" s="50">
        <f t="array" ref="R175">INDEX($AL$9:$AL$294,MATCH($A175&amp;$B175,$T$9:$T$294&amp;$U$9:$U$294,0))</f>
        <v>0</v>
      </c>
      <c r="T175" s="269" t="s">
        <v>13</v>
      </c>
      <c r="U175" t="s">
        <v>1311</v>
      </c>
      <c r="V175" t="s">
        <v>1314</v>
      </c>
      <c r="W175" s="325">
        <v>48</v>
      </c>
      <c r="X175" s="320" t="s">
        <v>4</v>
      </c>
      <c r="Y175" s="344" t="e" cm="1">
        <f t="array" ref="Y175">_xlfn.XLOOKUP('SubClass (Annex_Working)'!U175,#REF!,#REF!,"",0,1)</f>
        <v>#REF!</v>
      </c>
      <c r="Z175" s="329"/>
      <c r="AA175" s="329"/>
      <c r="AB175" s="322"/>
      <c r="AC175" s="323"/>
      <c r="AD175" s="324"/>
      <c r="AE175" s="322"/>
      <c r="AF175" s="323"/>
      <c r="AG175" s="324"/>
      <c r="AH175" s="348" t="e" cm="1">
        <f t="array" ref="AH175">_xlfn.XLOOKUP('SubClass (Annex_Working)'!U175,#REF!,#REF!,"",0,1)</f>
        <v>#REF!</v>
      </c>
      <c r="AI175" s="321"/>
      <c r="AJ175" s="321"/>
      <c r="AK175" s="321"/>
      <c r="AL175" s="321"/>
    </row>
    <row r="176" spans="1:38" s="48" customFormat="1">
      <c r="A176" s="32" t="s">
        <v>16</v>
      </c>
      <c r="B176" s="47" t="s">
        <v>1038</v>
      </c>
      <c r="C176" s="48" t="s">
        <v>1039</v>
      </c>
      <c r="D176" s="49">
        <v>31</v>
      </c>
      <c r="E176" s="50" t="e">
        <f t="array" ref="E176">INDEX(Y$9:Y$294,MATCH($A176&amp;$B176,$T$9:$T$294&amp;$U$9:$U$294,0))</f>
        <v>#REF!</v>
      </c>
      <c r="F176" s="50">
        <f t="array" ref="F176">INDEX($Z$9:$Z$294,MATCH($A176&amp;$B176,$T$9:$T$294&amp;$U$9:$U$294,0))</f>
        <v>0</v>
      </c>
      <c r="G176" s="50">
        <f t="array" ref="G176">INDEX($AA$9:$AA$294,MATCH($A176&amp;$B176,$T$9:$T$294&amp;$U$9:$U$294,0))</f>
        <v>0</v>
      </c>
      <c r="H176" s="50" t="e">
        <f t="array" ref="H176">INDEX($AH$9:$AH$294,MATCH($A176&amp;$B176,$T$9:$T$294&amp;$U$9:$U$294,0))</f>
        <v>#REF!</v>
      </c>
      <c r="I176" s="50">
        <f t="array" ref="I176">INDEX($AI$9:$AI$294,MATCH($A176&amp;$B176,$T$9:$T$294&amp;$U$9:$U$294,0))</f>
        <v>0</v>
      </c>
      <c r="J176" s="50"/>
      <c r="K176" s="50">
        <f t="array" ref="K176">INDEX($AB$9:$AB$294,MATCH($A176&amp;$B176,$T$9:$T$294&amp;$U$9:$U$294,0))</f>
        <v>0</v>
      </c>
      <c r="L176" s="50">
        <f t="array" ref="L176">INDEX($AD$9:$AD$294,MATCH($A176&amp;$B176,$T$9:$T$294&amp;$U$9:$U$294,0))</f>
        <v>0</v>
      </c>
      <c r="M176" s="50"/>
      <c r="N176" s="50">
        <f t="array" ref="N176">INDEX($AE$9:$AE$294,MATCH($A176&amp;$B176,$T$9:$T$294&amp;$U$9:$U$294,0))</f>
        <v>0</v>
      </c>
      <c r="O176" s="50">
        <f t="array" ref="O176">INDEX($AG$9:$AG$294,MATCH($A176&amp;$B176,$T$9:$T$294&amp;$U$9:$U$294,0))</f>
        <v>0</v>
      </c>
      <c r="P176" s="50"/>
      <c r="Q176" s="50">
        <f t="array" ref="Q176">INDEX($AJ$9:$AJ$294,MATCH($A176&amp;$B176,$T$9:$T$294&amp;$U$9:$U$294,0))</f>
        <v>0</v>
      </c>
      <c r="R176" s="50">
        <f t="array" ref="R176">INDEX($AL$9:$AL$294,MATCH($A176&amp;$B176,$T$9:$T$294&amp;$U$9:$U$294,0))</f>
        <v>0</v>
      </c>
      <c r="T176" s="269" t="s">
        <v>16</v>
      </c>
      <c r="U176" t="s">
        <v>1313</v>
      </c>
      <c r="V176" t="s">
        <v>1314</v>
      </c>
      <c r="W176" s="325">
        <v>48</v>
      </c>
      <c r="X176" s="320" t="s">
        <v>4</v>
      </c>
      <c r="Y176" s="344" t="e" cm="1">
        <f t="array" ref="Y176">_xlfn.XLOOKUP('SubClass (Annex_Working)'!U176,#REF!,#REF!,"",0,1)</f>
        <v>#REF!</v>
      </c>
      <c r="Z176" s="329"/>
      <c r="AA176" s="329"/>
      <c r="AB176" s="322"/>
      <c r="AC176" s="323"/>
      <c r="AD176" s="324"/>
      <c r="AE176" s="322"/>
      <c r="AF176" s="323"/>
      <c r="AG176" s="324"/>
      <c r="AH176" s="348" t="e" cm="1">
        <f t="array" ref="AH176">_xlfn.XLOOKUP('SubClass (Annex_Working)'!U176,#REF!,#REF!,"",0,1)</f>
        <v>#REF!</v>
      </c>
      <c r="AI176" s="321"/>
      <c r="AJ176" s="321"/>
      <c r="AK176" s="321"/>
      <c r="AL176" s="321"/>
    </row>
    <row r="177" spans="1:38" s="48" customFormat="1">
      <c r="A177" s="32"/>
      <c r="B177" s="47"/>
      <c r="D177" s="49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T177" s="269" t="s">
        <v>13</v>
      </c>
      <c r="U177" t="s">
        <v>1332</v>
      </c>
      <c r="V177" t="s">
        <v>1333</v>
      </c>
      <c r="W177" s="325">
        <v>66</v>
      </c>
      <c r="X177" s="320" t="s">
        <v>4</v>
      </c>
      <c r="Y177" s="344" t="e" cm="1">
        <f t="array" ref="Y177">_xlfn.XLOOKUP('SubClass (Annex_Working)'!U177,#REF!,#REF!,"",0,1)</f>
        <v>#REF!</v>
      </c>
      <c r="Z177" s="329"/>
      <c r="AA177" s="329"/>
      <c r="AB177" s="322"/>
      <c r="AC177" s="323"/>
      <c r="AD177" s="324"/>
      <c r="AE177" s="322"/>
      <c r="AF177" s="323"/>
      <c r="AG177" s="324"/>
      <c r="AH177" s="348" t="e" cm="1">
        <f t="array" ref="AH177">_xlfn.XLOOKUP('SubClass (Annex_Working)'!U177,#REF!,#REF!,"",0,1)</f>
        <v>#REF!</v>
      </c>
      <c r="AI177" s="321"/>
      <c r="AJ177" s="321"/>
      <c r="AK177" s="321"/>
      <c r="AL177" s="321"/>
    </row>
    <row r="178" spans="1:38" s="48" customFormat="1">
      <c r="A178" s="32" t="s">
        <v>10</v>
      </c>
      <c r="B178" s="47" t="s">
        <v>1063</v>
      </c>
      <c r="C178" s="48" t="s">
        <v>1064</v>
      </c>
      <c r="D178" s="49">
        <v>10</v>
      </c>
      <c r="E178" s="50" t="e">
        <f t="array" ref="E178">INDEX(Y$9:Y$294,MATCH($A178&amp;$B178,$T$9:$T$294&amp;$U$9:$U$294,0))</f>
        <v>#REF!</v>
      </c>
      <c r="F178" s="50">
        <f t="array" ref="F178">INDEX($Z$9:$Z$294,MATCH($A178&amp;$B178,$T$9:$T$294&amp;$U$9:$U$294,0))</f>
        <v>0</v>
      </c>
      <c r="G178" s="50">
        <f t="array" ref="G178">INDEX($AA$9:$AA$294,MATCH($A178&amp;$B178,$T$9:$T$294&amp;$U$9:$U$294,0))</f>
        <v>0</v>
      </c>
      <c r="H178" s="50" t="e">
        <f t="array" ref="H178">INDEX($AH$9:$AH$294,MATCH($A178&amp;$B178,$T$9:$T$294&amp;$U$9:$U$294,0))</f>
        <v>#REF!</v>
      </c>
      <c r="I178" s="50">
        <f t="array" ref="I178">INDEX($AI$9:$AI$294,MATCH($A178&amp;$B178,$T$9:$T$294&amp;$U$9:$U$294,0))</f>
        <v>0</v>
      </c>
      <c r="J178" s="50"/>
      <c r="K178" s="50">
        <f t="array" ref="K178">INDEX($AB$9:$AB$294,MATCH($A178&amp;$B178,$T$9:$T$294&amp;$U$9:$U$294,0))</f>
        <v>0</v>
      </c>
      <c r="L178" s="50">
        <f t="array" ref="L178">INDEX($AD$9:$AD$294,MATCH($A178&amp;$B178,$T$9:$T$294&amp;$U$9:$U$294,0))</f>
        <v>0</v>
      </c>
      <c r="M178" s="50"/>
      <c r="N178" s="50">
        <f t="array" ref="N178">INDEX($AE$9:$AE$294,MATCH($A178&amp;$B178,$T$9:$T$294&amp;$U$9:$U$294,0))</f>
        <v>0</v>
      </c>
      <c r="O178" s="50">
        <f t="array" ref="O178">INDEX($AG$9:$AG$294,MATCH($A178&amp;$B178,$T$9:$T$294&amp;$U$9:$U$294,0))</f>
        <v>0</v>
      </c>
      <c r="P178" s="50"/>
      <c r="Q178" s="50">
        <f t="array" ref="Q178">INDEX($AJ$9:$AJ$294,MATCH($A178&amp;$B178,$T$9:$T$294&amp;$U$9:$U$294,0))</f>
        <v>0</v>
      </c>
      <c r="R178" s="50">
        <f t="array" ref="R178">INDEX($AL$9:$AL$294,MATCH($A178&amp;$B178,$T$9:$T$294&amp;$U$9:$U$294,0))</f>
        <v>0</v>
      </c>
      <c r="T178" s="269" t="s">
        <v>16</v>
      </c>
      <c r="U178" t="s">
        <v>1334</v>
      </c>
      <c r="V178" t="s">
        <v>1335</v>
      </c>
      <c r="W178" s="325">
        <v>3</v>
      </c>
      <c r="X178" s="320" t="s">
        <v>4</v>
      </c>
      <c r="Y178" s="344" t="e" cm="1">
        <f t="array" ref="Y178">_xlfn.XLOOKUP('SubClass (Annex_Working)'!U178,#REF!,#REF!,"",0,1)</f>
        <v>#REF!</v>
      </c>
      <c r="Z178" s="329"/>
      <c r="AA178" s="329"/>
      <c r="AB178" s="322"/>
      <c r="AC178" s="323"/>
      <c r="AD178" s="324"/>
      <c r="AE178" s="322"/>
      <c r="AF178" s="323"/>
      <c r="AG178" s="324"/>
      <c r="AH178" s="348" t="e" cm="1">
        <f t="array" ref="AH178">_xlfn.XLOOKUP('SubClass (Annex_Working)'!U178,#REF!,#REF!,"",0,1)</f>
        <v>#REF!</v>
      </c>
      <c r="AI178" s="321"/>
      <c r="AJ178" s="321"/>
      <c r="AK178" s="321"/>
      <c r="AL178" s="321"/>
    </row>
    <row r="179" spans="1:38" s="48" customFormat="1">
      <c r="A179" s="32"/>
      <c r="B179" s="47"/>
      <c r="D179" s="49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T179" s="269" t="s">
        <v>16</v>
      </c>
      <c r="U179" t="s">
        <v>1339</v>
      </c>
      <c r="V179" t="s">
        <v>1340</v>
      </c>
      <c r="W179" s="325">
        <v>63</v>
      </c>
      <c r="X179" s="320" t="s">
        <v>4</v>
      </c>
      <c r="Y179" s="344" t="e" cm="1">
        <f t="array" ref="Y179">_xlfn.XLOOKUP('SubClass (Annex_Working)'!U179,#REF!,#REF!,"",0,1)</f>
        <v>#REF!</v>
      </c>
      <c r="Z179" s="329"/>
      <c r="AA179" s="329"/>
      <c r="AB179" s="322"/>
      <c r="AC179" s="323"/>
      <c r="AD179" s="324"/>
      <c r="AE179" s="322"/>
      <c r="AF179" s="323"/>
      <c r="AG179" s="324"/>
      <c r="AH179" s="348" t="e" cm="1">
        <f t="array" ref="AH179">_xlfn.XLOOKUP('SubClass (Annex_Working)'!U179,#REF!,#REF!,"",0,1)</f>
        <v>#REF!</v>
      </c>
      <c r="AI179" s="321"/>
      <c r="AJ179" s="321"/>
      <c r="AK179" s="321"/>
      <c r="AL179" s="321"/>
    </row>
    <row r="180" spans="1:38" s="48" customFormat="1">
      <c r="A180" s="32" t="s">
        <v>13</v>
      </c>
      <c r="B180" s="47" t="s">
        <v>1065</v>
      </c>
      <c r="C180" s="48" t="s">
        <v>1066</v>
      </c>
      <c r="D180" s="49">
        <v>2</v>
      </c>
      <c r="E180" s="50" t="e">
        <f t="array" ref="E180">INDEX(Y$9:Y$294,MATCH($A180&amp;$B180,$T$9:$T$294&amp;$U$9:$U$294,0))</f>
        <v>#REF!</v>
      </c>
      <c r="F180" s="50">
        <f t="array" ref="F180">INDEX($Z$9:$Z$294,MATCH($A180&amp;$B180,$T$9:$T$294&amp;$U$9:$U$294,0))</f>
        <v>0</v>
      </c>
      <c r="G180" s="50">
        <f t="array" ref="G180">INDEX($AA$9:$AA$294,MATCH($A180&amp;$B180,$T$9:$T$294&amp;$U$9:$U$294,0))</f>
        <v>0</v>
      </c>
      <c r="H180" s="50" t="e">
        <f t="array" ref="H180">INDEX($AH$9:$AH$294,MATCH($A180&amp;$B180,$T$9:$T$294&amp;$U$9:$U$294,0))</f>
        <v>#REF!</v>
      </c>
      <c r="I180" s="50">
        <f t="array" ref="I180">INDEX($AI$9:$AI$294,MATCH($A180&amp;$B180,$T$9:$T$294&amp;$U$9:$U$294,0))</f>
        <v>0</v>
      </c>
      <c r="J180" s="50"/>
      <c r="K180" s="50">
        <f t="array" ref="K180">INDEX($AB$9:$AB$294,MATCH($A180&amp;$B180,$T$9:$T$294&amp;$U$9:$U$294,0))</f>
        <v>0</v>
      </c>
      <c r="L180" s="50">
        <f t="array" ref="L180">INDEX($AD$9:$AD$294,MATCH($A180&amp;$B180,$T$9:$T$294&amp;$U$9:$U$294,0))</f>
        <v>0</v>
      </c>
      <c r="M180" s="50"/>
      <c r="N180" s="50">
        <f t="array" ref="N180">INDEX($AE$9:$AE$294,MATCH($A180&amp;$B180,$T$9:$T$294&amp;$U$9:$U$294,0))</f>
        <v>0</v>
      </c>
      <c r="O180" s="50">
        <f t="array" ref="O180">INDEX($AG$9:$AG$294,MATCH($A180&amp;$B180,$T$9:$T$294&amp;$U$9:$U$294,0))</f>
        <v>0</v>
      </c>
      <c r="P180" s="50"/>
      <c r="Q180" s="50">
        <f t="array" ref="Q180">INDEX($AJ$9:$AJ$294,MATCH($A180&amp;$B180,$T$9:$T$294&amp;$U$9:$U$294,0))</f>
        <v>0</v>
      </c>
      <c r="R180" s="50">
        <f t="array" ref="R180">INDEX($AL$9:$AL$294,MATCH($A180&amp;$B180,$T$9:$T$294&amp;$U$9:$U$294,0))</f>
        <v>0</v>
      </c>
      <c r="T180" s="269" t="s">
        <v>10</v>
      </c>
      <c r="U180" t="s">
        <v>1351</v>
      </c>
      <c r="V180" t="s">
        <v>1352</v>
      </c>
      <c r="W180" s="325">
        <v>185</v>
      </c>
      <c r="X180" s="320" t="s">
        <v>4</v>
      </c>
      <c r="Y180" s="344" t="e" cm="1">
        <f t="array" ref="Y180">_xlfn.XLOOKUP('SubClass (Annex_Working)'!U180,#REF!,#REF!,"",0,1)</f>
        <v>#REF!</v>
      </c>
      <c r="Z180" s="329"/>
      <c r="AA180" s="329"/>
      <c r="AB180" s="322"/>
      <c r="AC180" s="323"/>
      <c r="AD180" s="324"/>
      <c r="AE180" s="322"/>
      <c r="AF180" s="323"/>
      <c r="AG180" s="324"/>
      <c r="AH180" s="348" t="e" cm="1">
        <f t="array" ref="AH180">_xlfn.XLOOKUP('SubClass (Annex_Working)'!U180,#REF!,#REF!,"",0,1)</f>
        <v>#REF!</v>
      </c>
      <c r="AI180" s="321"/>
      <c r="AJ180" s="321"/>
      <c r="AK180" s="321"/>
      <c r="AL180" s="321"/>
    </row>
    <row r="181" spans="1:38" s="48" customFormat="1">
      <c r="A181" s="32" t="s">
        <v>16</v>
      </c>
      <c r="B181" s="47" t="s">
        <v>1067</v>
      </c>
      <c r="C181" s="48" t="s">
        <v>1068</v>
      </c>
      <c r="D181" s="49">
        <v>2</v>
      </c>
      <c r="E181" s="50" t="e">
        <f t="array" ref="E181">INDEX(Y$9:Y$294,MATCH($A181&amp;$B181,$T$9:$T$294&amp;$U$9:$U$294,0))</f>
        <v>#REF!</v>
      </c>
      <c r="F181" s="50">
        <f t="array" ref="F181">INDEX($Z$9:$Z$294,MATCH($A181&amp;$B181,$T$9:$T$294&amp;$U$9:$U$294,0))</f>
        <v>0</v>
      </c>
      <c r="G181" s="50">
        <f t="array" ref="G181">INDEX($AA$9:$AA$294,MATCH($A181&amp;$B181,$T$9:$T$294&amp;$U$9:$U$294,0))</f>
        <v>0</v>
      </c>
      <c r="H181" s="50" t="e">
        <f t="array" ref="H181">INDEX($AH$9:$AH$294,MATCH($A181&amp;$B181,$T$9:$T$294&amp;$U$9:$U$294,0))</f>
        <v>#REF!</v>
      </c>
      <c r="I181" s="50">
        <f t="array" ref="I181">INDEX($AI$9:$AI$294,MATCH($A181&amp;$B181,$T$9:$T$294&amp;$U$9:$U$294,0))</f>
        <v>0</v>
      </c>
      <c r="J181" s="50"/>
      <c r="K181" s="50">
        <f t="array" ref="K181">INDEX($AB$9:$AB$294,MATCH($A181&amp;$B181,$T$9:$T$294&amp;$U$9:$U$294,0))</f>
        <v>0</v>
      </c>
      <c r="L181" s="50">
        <f t="array" ref="L181">INDEX($AD$9:$AD$294,MATCH($A181&amp;$B181,$T$9:$T$294&amp;$U$9:$U$294,0))</f>
        <v>0</v>
      </c>
      <c r="M181" s="50"/>
      <c r="N181" s="50">
        <f t="array" ref="N181">INDEX($AE$9:$AE$294,MATCH($A181&amp;$B181,$T$9:$T$294&amp;$U$9:$U$294,0))</f>
        <v>0</v>
      </c>
      <c r="O181" s="50">
        <f t="array" ref="O181">INDEX($AG$9:$AG$294,MATCH($A181&amp;$B181,$T$9:$T$294&amp;$U$9:$U$294,0))</f>
        <v>0</v>
      </c>
      <c r="P181" s="50"/>
      <c r="Q181" s="50">
        <f t="array" ref="Q181">INDEX($AJ$9:$AJ$294,MATCH($A181&amp;$B181,$T$9:$T$294&amp;$U$9:$U$294,0))</f>
        <v>0</v>
      </c>
      <c r="R181" s="50">
        <f t="array" ref="R181">INDEX($AL$9:$AL$294,MATCH($A181&amp;$B181,$T$9:$T$294&amp;$U$9:$U$294,0))</f>
        <v>0</v>
      </c>
      <c r="T181" s="269" t="s">
        <v>13</v>
      </c>
      <c r="U181" t="s">
        <v>1353</v>
      </c>
      <c r="V181" t="s">
        <v>2189</v>
      </c>
      <c r="W181" s="325">
        <v>3</v>
      </c>
      <c r="X181" s="320" t="s">
        <v>4</v>
      </c>
      <c r="Y181" s="344" t="e" cm="1">
        <f t="array" ref="Y181">_xlfn.XLOOKUP('SubClass (Annex_Working)'!U181,#REF!,#REF!,"",0,1)</f>
        <v>#REF!</v>
      </c>
      <c r="Z181" s="329"/>
      <c r="AA181" s="329"/>
      <c r="AB181" s="322"/>
      <c r="AC181" s="323"/>
      <c r="AD181" s="324"/>
      <c r="AE181" s="322"/>
      <c r="AF181" s="323"/>
      <c r="AG181" s="324"/>
      <c r="AH181" s="348" t="e" cm="1">
        <f t="array" ref="AH181">_xlfn.XLOOKUP('SubClass (Annex_Working)'!U181,#REF!,#REF!,"",0,1)</f>
        <v>#REF!</v>
      </c>
      <c r="AI181" s="321"/>
      <c r="AJ181" s="321"/>
      <c r="AK181" s="321"/>
      <c r="AL181" s="321"/>
    </row>
    <row r="182" spans="1:38" s="48" customFormat="1">
      <c r="A182" s="32"/>
      <c r="B182" s="47"/>
      <c r="D182" s="49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T182" s="269" t="s">
        <v>16</v>
      </c>
      <c r="U182" t="s">
        <v>1355</v>
      </c>
      <c r="V182" t="s">
        <v>2190</v>
      </c>
      <c r="W182" s="325">
        <v>3</v>
      </c>
      <c r="X182" s="320" t="s">
        <v>4</v>
      </c>
      <c r="Y182" s="344" t="e" cm="1">
        <f t="array" ref="Y182">_xlfn.XLOOKUP('SubClass (Annex_Working)'!U182,#REF!,#REF!,"",0,1)</f>
        <v>#REF!</v>
      </c>
      <c r="Z182" s="329"/>
      <c r="AA182" s="329"/>
      <c r="AB182" s="322"/>
      <c r="AC182" s="323"/>
      <c r="AD182" s="324"/>
      <c r="AE182" s="322"/>
      <c r="AF182" s="323"/>
      <c r="AG182" s="324"/>
      <c r="AH182" s="348" t="e" cm="1">
        <f t="array" ref="AH182">_xlfn.XLOOKUP('SubClass (Annex_Working)'!U182,#REF!,#REF!,"",0,1)</f>
        <v>#REF!</v>
      </c>
      <c r="AI182" s="321"/>
      <c r="AJ182" s="321"/>
      <c r="AK182" s="321"/>
      <c r="AL182" s="321"/>
    </row>
    <row r="183" spans="1:38" s="48" customFormat="1">
      <c r="A183" s="32" t="s">
        <v>13</v>
      </c>
      <c r="B183" s="47" t="s">
        <v>1071</v>
      </c>
      <c r="C183" s="48" t="s">
        <v>1072</v>
      </c>
      <c r="D183" s="49">
        <v>8</v>
      </c>
      <c r="E183" s="50" t="e">
        <f t="array" ref="E183">INDEX(Y$9:Y$294,MATCH($A183&amp;$B183,$T$9:$T$294&amp;$U$9:$U$294,0))</f>
        <v>#REF!</v>
      </c>
      <c r="F183" s="50">
        <f t="array" ref="F183">INDEX($Z$9:$Z$294,MATCH($A183&amp;$B183,$T$9:$T$294&amp;$U$9:$U$294,0))</f>
        <v>0</v>
      </c>
      <c r="G183" s="50">
        <f t="array" ref="G183">INDEX($AA$9:$AA$294,MATCH($A183&amp;$B183,$T$9:$T$294&amp;$U$9:$U$294,0))</f>
        <v>0</v>
      </c>
      <c r="H183" s="50" t="e">
        <f t="array" ref="H183">INDEX($AH$9:$AH$294,MATCH($A183&amp;$B183,$T$9:$T$294&amp;$U$9:$U$294,0))</f>
        <v>#REF!</v>
      </c>
      <c r="I183" s="50">
        <f t="array" ref="I183">INDEX($AI$9:$AI$294,MATCH($A183&amp;$B183,$T$9:$T$294&amp;$U$9:$U$294,0))</f>
        <v>0</v>
      </c>
      <c r="J183" s="50"/>
      <c r="K183" s="50">
        <f t="array" ref="K183">INDEX($AB$9:$AB$294,MATCH($A183&amp;$B183,$T$9:$T$294&amp;$U$9:$U$294,0))</f>
        <v>0</v>
      </c>
      <c r="L183" s="50">
        <f t="array" ref="L183">INDEX($AD$9:$AD$294,MATCH($A183&amp;$B183,$T$9:$T$294&amp;$U$9:$U$294,0))</f>
        <v>0</v>
      </c>
      <c r="M183" s="50"/>
      <c r="N183" s="50">
        <f t="array" ref="N183">INDEX($AE$9:$AE$294,MATCH($A183&amp;$B183,$T$9:$T$294&amp;$U$9:$U$294,0))</f>
        <v>0</v>
      </c>
      <c r="O183" s="50">
        <f t="array" ref="O183">INDEX($AG$9:$AG$294,MATCH($A183&amp;$B183,$T$9:$T$294&amp;$U$9:$U$294,0))</f>
        <v>0</v>
      </c>
      <c r="P183" s="50"/>
      <c r="Q183" s="50">
        <f t="array" ref="Q183">INDEX($AJ$9:$AJ$294,MATCH($A183&amp;$B183,$T$9:$T$294&amp;$U$9:$U$294,0))</f>
        <v>0</v>
      </c>
      <c r="R183" s="50">
        <f t="array" ref="R183">INDEX($AL$9:$AL$294,MATCH($A183&amp;$B183,$T$9:$T$294&amp;$U$9:$U$294,0))</f>
        <v>0</v>
      </c>
      <c r="T183" s="269" t="s">
        <v>13</v>
      </c>
      <c r="U183" t="s">
        <v>1361</v>
      </c>
      <c r="V183" t="s">
        <v>2191</v>
      </c>
      <c r="W183" s="325">
        <v>171</v>
      </c>
      <c r="X183" s="320" t="s">
        <v>4</v>
      </c>
      <c r="Y183" s="344" t="e" cm="1">
        <f t="array" ref="Y183">_xlfn.XLOOKUP('SubClass (Annex_Working)'!U183,#REF!,#REF!,"",0,1)</f>
        <v>#REF!</v>
      </c>
      <c r="Z183" s="329"/>
      <c r="AA183" s="329"/>
      <c r="AB183" s="322"/>
      <c r="AC183" s="323"/>
      <c r="AD183" s="324"/>
      <c r="AE183" s="322"/>
      <c r="AF183" s="323"/>
      <c r="AG183" s="324"/>
      <c r="AH183" s="348" t="e" cm="1">
        <f t="array" ref="AH183">_xlfn.XLOOKUP('SubClass (Annex_Working)'!U183,#REF!,#REF!,"",0,1)</f>
        <v>#REF!</v>
      </c>
      <c r="AI183" s="321"/>
      <c r="AJ183" s="321"/>
      <c r="AK183" s="321"/>
      <c r="AL183" s="321"/>
    </row>
    <row r="184" spans="1:38" s="48" customFormat="1">
      <c r="A184" s="32" t="s">
        <v>16</v>
      </c>
      <c r="B184" s="47" t="s">
        <v>1073</v>
      </c>
      <c r="C184" s="48" t="s">
        <v>1072</v>
      </c>
      <c r="D184" s="49">
        <v>8</v>
      </c>
      <c r="E184" s="50" t="e">
        <f t="array" ref="E184">INDEX(Y$9:Y$294,MATCH($A184&amp;$B184,$T$9:$T$294&amp;$U$9:$U$294,0))</f>
        <v>#REF!</v>
      </c>
      <c r="F184" s="50">
        <f t="array" ref="F184">INDEX($Z$9:$Z$294,MATCH($A184&amp;$B184,$T$9:$T$294&amp;$U$9:$U$294,0))</f>
        <v>0</v>
      </c>
      <c r="G184" s="50">
        <f t="array" ref="G184">INDEX($AA$9:$AA$294,MATCH($A184&amp;$B184,$T$9:$T$294&amp;$U$9:$U$294,0))</f>
        <v>0</v>
      </c>
      <c r="H184" s="50" t="e">
        <f t="array" ref="H184">INDEX($AH$9:$AH$294,MATCH($A184&amp;$B184,$T$9:$T$294&amp;$U$9:$U$294,0))</f>
        <v>#REF!</v>
      </c>
      <c r="I184" s="50">
        <f t="array" ref="I184">INDEX($AI$9:$AI$294,MATCH($A184&amp;$B184,$T$9:$T$294&amp;$U$9:$U$294,0))</f>
        <v>0</v>
      </c>
      <c r="J184" s="50"/>
      <c r="K184" s="50">
        <f t="array" ref="K184">INDEX($AB$9:$AB$294,MATCH($A184&amp;$B184,$T$9:$T$294&amp;$U$9:$U$294,0))</f>
        <v>0</v>
      </c>
      <c r="L184" s="50">
        <f t="array" ref="L184">INDEX($AD$9:$AD$294,MATCH($A184&amp;$B184,$T$9:$T$294&amp;$U$9:$U$294,0))</f>
        <v>0</v>
      </c>
      <c r="M184" s="50"/>
      <c r="N184" s="50">
        <f t="array" ref="N184">INDEX($AE$9:$AE$294,MATCH($A184&amp;$B184,$T$9:$T$294&amp;$U$9:$U$294,0))</f>
        <v>0</v>
      </c>
      <c r="O184" s="50">
        <f t="array" ref="O184">INDEX($AG$9:$AG$294,MATCH($A184&amp;$B184,$T$9:$T$294&amp;$U$9:$U$294,0))</f>
        <v>0</v>
      </c>
      <c r="P184" s="50"/>
      <c r="Q184" s="50">
        <f t="array" ref="Q184">INDEX($AJ$9:$AJ$294,MATCH($A184&amp;$B184,$T$9:$T$294&amp;$U$9:$U$294,0))</f>
        <v>0</v>
      </c>
      <c r="R184" s="50">
        <f t="array" ref="R184">INDEX($AL$9:$AL$294,MATCH($A184&amp;$B184,$T$9:$T$294&amp;$U$9:$U$294,0))</f>
        <v>0</v>
      </c>
      <c r="T184" s="269" t="s">
        <v>16</v>
      </c>
      <c r="U184" t="s">
        <v>1363</v>
      </c>
      <c r="V184" t="s">
        <v>2191</v>
      </c>
      <c r="W184" s="325">
        <v>171</v>
      </c>
      <c r="X184" s="320" t="s">
        <v>4</v>
      </c>
      <c r="Y184" s="344" t="e" cm="1">
        <f t="array" ref="Y184">_xlfn.XLOOKUP('SubClass (Annex_Working)'!U184,#REF!,#REF!,"",0,1)</f>
        <v>#REF!</v>
      </c>
      <c r="Z184" s="329"/>
      <c r="AA184" s="329"/>
      <c r="AB184" s="322"/>
      <c r="AC184" s="323"/>
      <c r="AD184" s="324"/>
      <c r="AE184" s="322"/>
      <c r="AF184" s="323"/>
      <c r="AG184" s="324"/>
      <c r="AH184" s="348" t="e" cm="1">
        <f t="array" ref="AH184">_xlfn.XLOOKUP('SubClass (Annex_Working)'!U184,#REF!,#REF!,"",0,1)</f>
        <v>#REF!</v>
      </c>
      <c r="AI184" s="321"/>
      <c r="AJ184" s="321"/>
      <c r="AK184" s="321"/>
      <c r="AL184" s="321"/>
    </row>
    <row r="185" spans="1:38" s="48" customFormat="1">
      <c r="A185" s="32"/>
      <c r="B185" s="47"/>
      <c r="D185" s="49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T185" s="269" t="s">
        <v>13</v>
      </c>
      <c r="U185" t="s">
        <v>1376</v>
      </c>
      <c r="V185" t="s">
        <v>2192</v>
      </c>
      <c r="W185" s="325">
        <v>11</v>
      </c>
      <c r="X185" s="320" t="s">
        <v>4</v>
      </c>
      <c r="Y185" s="344" t="e" cm="1">
        <f t="array" ref="Y185">_xlfn.XLOOKUP('SubClass (Annex_Working)'!U185,#REF!,#REF!,"",0,1)</f>
        <v>#REF!</v>
      </c>
      <c r="Z185" s="329"/>
      <c r="AA185" s="329"/>
      <c r="AB185" s="322"/>
      <c r="AC185" s="323"/>
      <c r="AD185" s="324"/>
      <c r="AE185" s="322"/>
      <c r="AF185" s="323"/>
      <c r="AG185" s="324"/>
      <c r="AH185" s="348" t="e" cm="1">
        <f t="array" ref="AH185">_xlfn.XLOOKUP('SubClass (Annex_Working)'!U185,#REF!,#REF!,"",0,1)</f>
        <v>#REF!</v>
      </c>
      <c r="AI185" s="321"/>
      <c r="AJ185" s="321"/>
      <c r="AK185" s="321"/>
      <c r="AL185" s="321"/>
    </row>
    <row r="186" spans="1:38" s="48" customFormat="1">
      <c r="A186" s="32" t="s">
        <v>10</v>
      </c>
      <c r="B186" s="47" t="s">
        <v>1083</v>
      </c>
      <c r="C186" s="48" t="s">
        <v>1084</v>
      </c>
      <c r="D186" s="49">
        <v>471</v>
      </c>
      <c r="E186" s="50" t="e">
        <f t="array" ref="E186">INDEX(Y$9:Y$294,MATCH($A186&amp;$B186,$T$9:$T$294&amp;$U$9:$U$294,0))</f>
        <v>#REF!</v>
      </c>
      <c r="F186" s="50">
        <f t="array" ref="F186">INDEX($Z$9:$Z$294,MATCH($A186&amp;$B186,$T$9:$T$294&amp;$U$9:$U$294,0))</f>
        <v>0</v>
      </c>
      <c r="G186" s="50">
        <f t="array" ref="G186">INDEX($AA$9:$AA$294,MATCH($A186&amp;$B186,$T$9:$T$294&amp;$U$9:$U$294,0))</f>
        <v>0</v>
      </c>
      <c r="H186" s="50" t="e">
        <f t="array" ref="H186">INDEX($AH$9:$AH$294,MATCH($A186&amp;$B186,$T$9:$T$294&amp;$U$9:$U$294,0))</f>
        <v>#REF!</v>
      </c>
      <c r="I186" s="50">
        <f t="array" ref="I186">INDEX($AI$9:$AI$294,MATCH($A186&amp;$B186,$T$9:$T$294&amp;$U$9:$U$294,0))</f>
        <v>0</v>
      </c>
      <c r="J186" s="50"/>
      <c r="K186" s="50">
        <f t="array" ref="K186">INDEX($AB$9:$AB$294,MATCH($A186&amp;$B186,$T$9:$T$294&amp;$U$9:$U$294,0))</f>
        <v>0</v>
      </c>
      <c r="L186" s="50">
        <f t="array" ref="L186">INDEX($AD$9:$AD$294,MATCH($A186&amp;$B186,$T$9:$T$294&amp;$U$9:$U$294,0))</f>
        <v>0</v>
      </c>
      <c r="M186" s="50"/>
      <c r="N186" s="50">
        <f t="array" ref="N186">INDEX($AE$9:$AE$294,MATCH($A186&amp;$B186,$T$9:$T$294&amp;$U$9:$U$294,0))</f>
        <v>0</v>
      </c>
      <c r="O186" s="50">
        <f t="array" ref="O186">INDEX($AG$9:$AG$294,MATCH($A186&amp;$B186,$T$9:$T$294&amp;$U$9:$U$294,0))</f>
        <v>0</v>
      </c>
      <c r="P186" s="50"/>
      <c r="Q186" s="50">
        <f t="array" ref="Q186">INDEX($AJ$9:$AJ$294,MATCH($A186&amp;$B186,$T$9:$T$294&amp;$U$9:$U$294,0))</f>
        <v>0</v>
      </c>
      <c r="R186" s="50">
        <f t="array" ref="R186">INDEX($AL$9:$AL$294,MATCH($A186&amp;$B186,$T$9:$T$294&amp;$U$9:$U$294,0))</f>
        <v>0</v>
      </c>
      <c r="T186" s="269" t="s">
        <v>16</v>
      </c>
      <c r="U186" t="s">
        <v>1378</v>
      </c>
      <c r="V186" t="s">
        <v>2192</v>
      </c>
      <c r="W186" s="325">
        <v>11</v>
      </c>
      <c r="X186" s="320" t="s">
        <v>4</v>
      </c>
      <c r="Y186" s="344" t="e" cm="1">
        <f t="array" ref="Y186">_xlfn.XLOOKUP('SubClass (Annex_Working)'!U186,#REF!,#REF!,"",0,1)</f>
        <v>#REF!</v>
      </c>
      <c r="Z186" s="329"/>
      <c r="AA186" s="329"/>
      <c r="AB186" s="322"/>
      <c r="AC186" s="323"/>
      <c r="AD186" s="324"/>
      <c r="AE186" s="322"/>
      <c r="AF186" s="323"/>
      <c r="AG186" s="324"/>
      <c r="AH186" s="348" t="e" cm="1">
        <f t="array" ref="AH186">_xlfn.XLOOKUP('SubClass (Annex_Working)'!U186,#REF!,#REF!,"",0,1)</f>
        <v>#REF!</v>
      </c>
      <c r="AI186" s="321"/>
      <c r="AJ186" s="321"/>
      <c r="AK186" s="321"/>
      <c r="AL186" s="321"/>
    </row>
    <row r="187" spans="1:38" s="48" customFormat="1">
      <c r="A187" s="32"/>
      <c r="B187" s="47"/>
      <c r="D187" s="49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T187" s="316" t="s">
        <v>7</v>
      </c>
      <c r="U187" s="317" t="s">
        <v>1383</v>
      </c>
      <c r="V187" s="317" t="s">
        <v>1384</v>
      </c>
      <c r="W187" s="319">
        <v>594</v>
      </c>
      <c r="X187" s="318" t="s">
        <v>4</v>
      </c>
      <c r="Y187" s="344" t="e" cm="1">
        <f t="array" ref="Y187">_xlfn.XLOOKUP('SubClass (Annex_Working)'!U187,#REF!,#REF!,"",0,1)</f>
        <v>#REF!</v>
      </c>
      <c r="Z187" s="329"/>
      <c r="AA187" s="329"/>
      <c r="AB187" s="322"/>
      <c r="AC187" s="323"/>
      <c r="AD187" s="324"/>
      <c r="AE187" s="322"/>
      <c r="AF187" s="323"/>
      <c r="AG187" s="324"/>
      <c r="AH187" s="348" t="e" cm="1">
        <f t="array" ref="AH187">_xlfn.XLOOKUP('SubClass (Annex_Working)'!U187,#REF!,#REF!,"",0,1)</f>
        <v>#REF!</v>
      </c>
      <c r="AI187" s="321"/>
      <c r="AJ187" s="321"/>
      <c r="AK187" s="321"/>
      <c r="AL187" s="321"/>
    </row>
    <row r="188" spans="1:38" s="48" customFormat="1">
      <c r="A188" s="32" t="s">
        <v>13</v>
      </c>
      <c r="B188" s="47" t="s">
        <v>1085</v>
      </c>
      <c r="C188" s="48" t="s">
        <v>1086</v>
      </c>
      <c r="D188" s="49">
        <v>135</v>
      </c>
      <c r="E188" s="50" t="e">
        <f t="array" ref="E188">INDEX(Y$9:Y$294,MATCH($A188&amp;$B188,$T$9:$T$294&amp;$U$9:$U$294,0))</f>
        <v>#REF!</v>
      </c>
      <c r="F188" s="50">
        <f t="array" ref="F188">INDEX($Z$9:$Z$294,MATCH($A188&amp;$B188,$T$9:$T$294&amp;$U$9:$U$294,0))</f>
        <v>0</v>
      </c>
      <c r="G188" s="50">
        <f t="array" ref="G188">INDEX($AA$9:$AA$294,MATCH($A188&amp;$B188,$T$9:$T$294&amp;$U$9:$U$294,0))</f>
        <v>0</v>
      </c>
      <c r="H188" s="50" t="e">
        <f t="array" ref="H188">INDEX($AH$9:$AH$294,MATCH($A188&amp;$B188,$T$9:$T$294&amp;$U$9:$U$294,0))</f>
        <v>#REF!</v>
      </c>
      <c r="I188" s="50">
        <f t="array" ref="I188">INDEX($AI$9:$AI$294,MATCH($A188&amp;$B188,$T$9:$T$294&amp;$U$9:$U$294,0))</f>
        <v>0</v>
      </c>
      <c r="J188" s="50"/>
      <c r="K188" s="50">
        <f t="array" ref="K188">INDEX($AB$9:$AB$294,MATCH($A188&amp;$B188,$T$9:$T$294&amp;$U$9:$U$294,0))</f>
        <v>0</v>
      </c>
      <c r="L188" s="50">
        <f t="array" ref="L188">INDEX($AD$9:$AD$294,MATCH($A188&amp;$B188,$T$9:$T$294&amp;$U$9:$U$294,0))</f>
        <v>0</v>
      </c>
      <c r="M188" s="50"/>
      <c r="N188" s="50">
        <f t="array" ref="N188">INDEX($AE$9:$AE$294,MATCH($A188&amp;$B188,$T$9:$T$294&amp;$U$9:$U$294,0))</f>
        <v>0</v>
      </c>
      <c r="O188" s="50">
        <f t="array" ref="O188">INDEX($AG$9:$AG$294,MATCH($A188&amp;$B188,$T$9:$T$294&amp;$U$9:$U$294,0))</f>
        <v>0</v>
      </c>
      <c r="P188" s="50"/>
      <c r="Q188" s="50">
        <f t="array" ref="Q188">INDEX($AJ$9:$AJ$294,MATCH($A188&amp;$B188,$T$9:$T$294&amp;$U$9:$U$294,0))</f>
        <v>0</v>
      </c>
      <c r="R188" s="50">
        <f t="array" ref="R188">INDEX($AL$9:$AL$294,MATCH($A188&amp;$B188,$T$9:$T$294&amp;$U$9:$U$294,0))</f>
        <v>0</v>
      </c>
      <c r="T188" s="269" t="s">
        <v>10</v>
      </c>
      <c r="U188" t="s">
        <v>1385</v>
      </c>
      <c r="V188" t="s">
        <v>1386</v>
      </c>
      <c r="W188" s="325">
        <v>1</v>
      </c>
      <c r="X188" s="320" t="s">
        <v>4</v>
      </c>
      <c r="Y188" s="344" t="e" cm="1">
        <f t="array" ref="Y188">_xlfn.XLOOKUP('SubClass (Annex_Working)'!U188,#REF!,#REF!,"",0,1)</f>
        <v>#REF!</v>
      </c>
      <c r="Z188" s="329"/>
      <c r="AA188" s="329"/>
      <c r="AB188" s="322"/>
      <c r="AC188" s="323"/>
      <c r="AD188" s="324"/>
      <c r="AE188" s="322"/>
      <c r="AF188" s="323"/>
      <c r="AG188" s="324"/>
      <c r="AH188" s="348" t="e" cm="1">
        <f t="array" ref="AH188">_xlfn.XLOOKUP('SubClass (Annex_Working)'!U188,#REF!,#REF!,"",0,1)</f>
        <v>#REF!</v>
      </c>
      <c r="AI188" s="321"/>
      <c r="AJ188" s="321"/>
      <c r="AK188" s="321"/>
      <c r="AL188" s="321"/>
    </row>
    <row r="189" spans="1:38" s="48" customFormat="1">
      <c r="A189" s="32" t="s">
        <v>16</v>
      </c>
      <c r="B189" s="47" t="s">
        <v>1087</v>
      </c>
      <c r="C189" s="48" t="s">
        <v>1088</v>
      </c>
      <c r="D189" s="49">
        <v>90</v>
      </c>
      <c r="E189" s="50" t="e">
        <f t="array" ref="E189">INDEX(Y$9:Y$294,MATCH($A189&amp;$B189,$T$9:$T$294&amp;$U$9:$U$294,0))</f>
        <v>#REF!</v>
      </c>
      <c r="F189" s="50">
        <f t="array" ref="F189">INDEX($Z$9:$Z$294,MATCH($A189&amp;$B189,$T$9:$T$294&amp;$U$9:$U$294,0))</f>
        <v>0</v>
      </c>
      <c r="G189" s="50">
        <f t="array" ref="G189">INDEX($AA$9:$AA$294,MATCH($A189&amp;$B189,$T$9:$T$294&amp;$U$9:$U$294,0))</f>
        <v>0</v>
      </c>
      <c r="H189" s="50" t="e">
        <f t="array" ref="H189">INDEX($AH$9:$AH$294,MATCH($A189&amp;$B189,$T$9:$T$294&amp;$U$9:$U$294,0))</f>
        <v>#REF!</v>
      </c>
      <c r="I189" s="50">
        <f t="array" ref="I189">INDEX($AI$9:$AI$294,MATCH($A189&amp;$B189,$T$9:$T$294&amp;$U$9:$U$294,0))</f>
        <v>0</v>
      </c>
      <c r="J189" s="50"/>
      <c r="K189" s="50">
        <f t="array" ref="K189">INDEX($AB$9:$AB$294,MATCH($A189&amp;$B189,$T$9:$T$294&amp;$U$9:$U$294,0))</f>
        <v>0</v>
      </c>
      <c r="L189" s="50">
        <f t="array" ref="L189">INDEX($AD$9:$AD$294,MATCH($A189&amp;$B189,$T$9:$T$294&amp;$U$9:$U$294,0))</f>
        <v>0</v>
      </c>
      <c r="M189" s="50"/>
      <c r="N189" s="50">
        <f t="array" ref="N189">INDEX($AE$9:$AE$294,MATCH($A189&amp;$B189,$T$9:$T$294&amp;$U$9:$U$294,0))</f>
        <v>0</v>
      </c>
      <c r="O189" s="50">
        <f t="array" ref="O189">INDEX($AG$9:$AG$294,MATCH($A189&amp;$B189,$T$9:$T$294&amp;$U$9:$U$294,0))</f>
        <v>0</v>
      </c>
      <c r="P189" s="50"/>
      <c r="Q189" s="50">
        <f t="array" ref="Q189">INDEX($AJ$9:$AJ$294,MATCH($A189&amp;$B189,$T$9:$T$294&amp;$U$9:$U$294,0))</f>
        <v>0</v>
      </c>
      <c r="R189" s="50">
        <f t="array" ref="R189">INDEX($AL$9:$AL$294,MATCH($A189&amp;$B189,$T$9:$T$294&amp;$U$9:$U$294,0))</f>
        <v>0</v>
      </c>
      <c r="T189" s="269" t="s">
        <v>13</v>
      </c>
      <c r="U189" t="s">
        <v>1387</v>
      </c>
      <c r="V189" t="s">
        <v>1386</v>
      </c>
      <c r="W189" s="325">
        <v>1</v>
      </c>
      <c r="X189" s="320" t="s">
        <v>4</v>
      </c>
      <c r="Y189" s="344" t="e" cm="1">
        <f t="array" ref="Y189">_xlfn.XLOOKUP('SubClass (Annex_Working)'!U189,#REF!,#REF!,"",0,1)</f>
        <v>#REF!</v>
      </c>
      <c r="Z189" s="329"/>
      <c r="AA189" s="329"/>
      <c r="AB189" s="322"/>
      <c r="AC189" s="323"/>
      <c r="AD189" s="324"/>
      <c r="AE189" s="322"/>
      <c r="AF189" s="323"/>
      <c r="AG189" s="324"/>
      <c r="AH189" s="348" t="e" cm="1">
        <f t="array" ref="AH189">_xlfn.XLOOKUP('SubClass (Annex_Working)'!U189,#REF!,#REF!,"",0,1)</f>
        <v>#REF!</v>
      </c>
      <c r="AI189" s="321"/>
      <c r="AJ189" s="321"/>
      <c r="AK189" s="321"/>
      <c r="AL189" s="321"/>
    </row>
    <row r="190" spans="1:38" s="48" customFormat="1">
      <c r="A190" s="32" t="s">
        <v>16</v>
      </c>
      <c r="B190" s="47" t="s">
        <v>1121</v>
      </c>
      <c r="C190" s="48" t="s">
        <v>1122</v>
      </c>
      <c r="D190" s="49">
        <v>13</v>
      </c>
      <c r="E190" s="50" t="e">
        <f t="array" ref="E190">INDEX(Y$9:Y$294,MATCH($A190&amp;$B190,$T$9:$T$294&amp;$U$9:$U$294,0))</f>
        <v>#REF!</v>
      </c>
      <c r="F190" s="50">
        <f t="array" ref="F190">INDEX($Z$9:$Z$294,MATCH($A190&amp;$B190,$T$9:$T$294&amp;$U$9:$U$294,0))</f>
        <v>0</v>
      </c>
      <c r="G190" s="50">
        <f t="array" ref="G190">INDEX($AA$9:$AA$294,MATCH($A190&amp;$B190,$T$9:$T$294&amp;$U$9:$U$294,0))</f>
        <v>0</v>
      </c>
      <c r="H190" s="50" t="e">
        <f t="array" ref="H190">INDEX($AH$9:$AH$294,MATCH($A190&amp;$B190,$T$9:$T$294&amp;$U$9:$U$294,0))</f>
        <v>#REF!</v>
      </c>
      <c r="I190" s="50">
        <f t="array" ref="I190">INDEX($AI$9:$AI$294,MATCH($A190&amp;$B190,$T$9:$T$294&amp;$U$9:$U$294,0))</f>
        <v>0</v>
      </c>
      <c r="J190" s="50"/>
      <c r="K190" s="50">
        <f t="array" ref="K190">INDEX($AB$9:$AB$294,MATCH($A190&amp;$B190,$T$9:$T$294&amp;$U$9:$U$294,0))</f>
        <v>0</v>
      </c>
      <c r="L190" s="50">
        <f t="array" ref="L190">INDEX($AD$9:$AD$294,MATCH($A190&amp;$B190,$T$9:$T$294&amp;$U$9:$U$294,0))</f>
        <v>0</v>
      </c>
      <c r="M190" s="50"/>
      <c r="N190" s="50">
        <f t="array" ref="N190">INDEX($AE$9:$AE$294,MATCH($A190&amp;$B190,$T$9:$T$294&amp;$U$9:$U$294,0))</f>
        <v>0</v>
      </c>
      <c r="O190" s="50">
        <f t="array" ref="O190">INDEX($AG$9:$AG$294,MATCH($A190&amp;$B190,$T$9:$T$294&amp;$U$9:$U$294,0))</f>
        <v>0</v>
      </c>
      <c r="P190" s="50"/>
      <c r="Q190" s="50">
        <f t="array" ref="Q190">INDEX($AJ$9:$AJ$294,MATCH($A190&amp;$B190,$T$9:$T$294&amp;$U$9:$U$294,0))</f>
        <v>0</v>
      </c>
      <c r="R190" s="50">
        <f t="array" ref="R190">INDEX($AL$9:$AL$294,MATCH($A190&amp;$B190,$T$9:$T$294&amp;$U$9:$U$294,0))</f>
        <v>0</v>
      </c>
      <c r="T190" s="269" t="s">
        <v>16</v>
      </c>
      <c r="U190" t="s">
        <v>1388</v>
      </c>
      <c r="V190" t="s">
        <v>1386</v>
      </c>
      <c r="W190" s="325">
        <v>1</v>
      </c>
      <c r="X190" s="320" t="s">
        <v>4</v>
      </c>
      <c r="Y190" s="344" t="e" cm="1">
        <f t="array" ref="Y190">_xlfn.XLOOKUP('SubClass (Annex_Working)'!U190,#REF!,#REF!,"",0,1)</f>
        <v>#REF!</v>
      </c>
      <c r="Z190" s="329"/>
      <c r="AA190" s="329"/>
      <c r="AB190" s="322"/>
      <c r="AC190" s="323"/>
      <c r="AD190" s="324"/>
      <c r="AE190" s="322"/>
      <c r="AF190" s="323"/>
      <c r="AG190" s="324"/>
      <c r="AH190" s="348" t="e" cm="1">
        <f t="array" ref="AH190">_xlfn.XLOOKUP('SubClass (Annex_Working)'!U190,#REF!,#REF!,"",0,1)</f>
        <v>#REF!</v>
      </c>
      <c r="AI190" s="321"/>
      <c r="AJ190" s="321"/>
      <c r="AK190" s="321"/>
      <c r="AL190" s="321"/>
    </row>
    <row r="191" spans="1:38" s="48" customFormat="1">
      <c r="A191" s="32" t="s">
        <v>16</v>
      </c>
      <c r="B191" s="47" t="s">
        <v>1132</v>
      </c>
      <c r="C191" s="48" t="s">
        <v>1133</v>
      </c>
      <c r="D191" s="49">
        <v>32</v>
      </c>
      <c r="E191" s="50" t="e">
        <f t="array" ref="E191">INDEX(Y$9:Y$294,MATCH($A191&amp;$B191,$T$9:$T$294&amp;$U$9:$U$294,0))</f>
        <v>#REF!</v>
      </c>
      <c r="F191" s="50">
        <f t="array" ref="F191">INDEX($Z$9:$Z$294,MATCH($A191&amp;$B191,$T$9:$T$294&amp;$U$9:$U$294,0))</f>
        <v>0</v>
      </c>
      <c r="G191" s="50">
        <f t="array" ref="G191">INDEX($AA$9:$AA$294,MATCH($A191&amp;$B191,$T$9:$T$294&amp;$U$9:$U$294,0))</f>
        <v>0</v>
      </c>
      <c r="H191" s="50" t="e">
        <f t="array" ref="H191">INDEX($AH$9:$AH$294,MATCH($A191&amp;$B191,$T$9:$T$294&amp;$U$9:$U$294,0))</f>
        <v>#REF!</v>
      </c>
      <c r="I191" s="50">
        <f t="array" ref="I191">INDEX($AI$9:$AI$294,MATCH($A191&amp;$B191,$T$9:$T$294&amp;$U$9:$U$294,0))</f>
        <v>0</v>
      </c>
      <c r="J191" s="50"/>
      <c r="K191" s="50">
        <f t="array" ref="K191">INDEX($AB$9:$AB$294,MATCH($A191&amp;$B191,$T$9:$T$294&amp;$U$9:$U$294,0))</f>
        <v>0</v>
      </c>
      <c r="L191" s="50">
        <f t="array" ref="L191">INDEX($AD$9:$AD$294,MATCH($A191&amp;$B191,$T$9:$T$294&amp;$U$9:$U$294,0))</f>
        <v>0</v>
      </c>
      <c r="M191" s="50"/>
      <c r="N191" s="50">
        <f t="array" ref="N191">INDEX($AE$9:$AE$294,MATCH($A191&amp;$B191,$T$9:$T$294&amp;$U$9:$U$294,0))</f>
        <v>0</v>
      </c>
      <c r="O191" s="50">
        <f t="array" ref="O191">INDEX($AG$9:$AG$294,MATCH($A191&amp;$B191,$T$9:$T$294&amp;$U$9:$U$294,0))</f>
        <v>0</v>
      </c>
      <c r="P191" s="50"/>
      <c r="Q191" s="50">
        <f t="array" ref="Q191">INDEX($AJ$9:$AJ$294,MATCH($A191&amp;$B191,$T$9:$T$294&amp;$U$9:$U$294,0))</f>
        <v>0</v>
      </c>
      <c r="R191" s="50">
        <f t="array" ref="R191">INDEX($AL$9:$AL$294,MATCH($A191&amp;$B191,$T$9:$T$294&amp;$U$9:$U$294,0))</f>
        <v>0</v>
      </c>
      <c r="T191" s="269" t="s">
        <v>10</v>
      </c>
      <c r="U191" t="s">
        <v>1393</v>
      </c>
      <c r="V191" t="s">
        <v>1394</v>
      </c>
      <c r="W191" s="325">
        <v>34</v>
      </c>
      <c r="X191" s="320" t="s">
        <v>4</v>
      </c>
      <c r="Y191" s="344" t="e" cm="1">
        <f t="array" ref="Y191">_xlfn.XLOOKUP('SubClass (Annex_Working)'!U191,#REF!,#REF!,"",0,1)</f>
        <v>#REF!</v>
      </c>
      <c r="Z191" s="329"/>
      <c r="AA191" s="329"/>
      <c r="AB191" s="322"/>
      <c r="AC191" s="323"/>
      <c r="AD191" s="324"/>
      <c r="AE191" s="322"/>
      <c r="AF191" s="323"/>
      <c r="AG191" s="324"/>
      <c r="AH191" s="348" t="e" cm="1">
        <f t="array" ref="AH191">_xlfn.XLOOKUP('SubClass (Annex_Working)'!U191,#REF!,#REF!,"",0,1)</f>
        <v>#REF!</v>
      </c>
      <c r="AI191" s="321"/>
      <c r="AJ191" s="321"/>
      <c r="AK191" s="321"/>
      <c r="AL191" s="321"/>
    </row>
    <row r="192" spans="1:38" s="48" customFormat="1">
      <c r="A192" s="32"/>
      <c r="B192" s="47"/>
      <c r="D192" s="49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T192" s="269" t="s">
        <v>13</v>
      </c>
      <c r="U192" t="s">
        <v>1395</v>
      </c>
      <c r="V192" t="s">
        <v>1394</v>
      </c>
      <c r="W192" s="325">
        <v>34</v>
      </c>
      <c r="X192" s="320" t="s">
        <v>4</v>
      </c>
      <c r="Y192" s="344" t="e" cm="1">
        <f t="array" ref="Y192">_xlfn.XLOOKUP('SubClass (Annex_Working)'!U192,#REF!,#REF!,"",0,1)</f>
        <v>#REF!</v>
      </c>
      <c r="Z192" s="329"/>
      <c r="AA192" s="329"/>
      <c r="AB192" s="322"/>
      <c r="AC192" s="323"/>
      <c r="AD192" s="324"/>
      <c r="AE192" s="322"/>
      <c r="AF192" s="323"/>
      <c r="AG192" s="324"/>
      <c r="AH192" s="348" t="e" cm="1">
        <f t="array" ref="AH192">_xlfn.XLOOKUP('SubClass (Annex_Working)'!U192,#REF!,#REF!,"",0,1)</f>
        <v>#REF!</v>
      </c>
      <c r="AI192" s="321"/>
      <c r="AJ192" s="321"/>
      <c r="AK192" s="321"/>
      <c r="AL192" s="321"/>
    </row>
    <row r="193" spans="1:38" s="48" customFormat="1">
      <c r="A193" s="32" t="s">
        <v>13</v>
      </c>
      <c r="B193" s="47" t="s">
        <v>1149</v>
      </c>
      <c r="C193" s="48" t="s">
        <v>1150</v>
      </c>
      <c r="D193" s="49">
        <v>336</v>
      </c>
      <c r="E193" s="50" t="e">
        <f t="array" ref="E193">INDEX(Y$9:Y$294,MATCH($A193&amp;$B193,$T$9:$T$294&amp;$U$9:$U$294,0))</f>
        <v>#REF!</v>
      </c>
      <c r="F193" s="50">
        <f t="array" ref="F193">INDEX($Z$9:$Z$294,MATCH($A193&amp;$B193,$T$9:$T$294&amp;$U$9:$U$294,0))</f>
        <v>0</v>
      </c>
      <c r="G193" s="50">
        <f t="array" ref="G193">INDEX($AA$9:$AA$294,MATCH($A193&amp;$B193,$T$9:$T$294&amp;$U$9:$U$294,0))</f>
        <v>0</v>
      </c>
      <c r="H193" s="50" t="e">
        <f t="array" ref="H193">INDEX($AH$9:$AH$294,MATCH($A193&amp;$B193,$T$9:$T$294&amp;$U$9:$U$294,0))</f>
        <v>#REF!</v>
      </c>
      <c r="I193" s="50">
        <f t="array" ref="I193">INDEX($AI$9:$AI$294,MATCH($A193&amp;$B193,$T$9:$T$294&amp;$U$9:$U$294,0))</f>
        <v>0</v>
      </c>
      <c r="J193" s="50"/>
      <c r="K193" s="50">
        <f t="array" ref="K193">INDEX($AB$9:$AB$294,MATCH($A193&amp;$B193,$T$9:$T$294&amp;$U$9:$U$294,0))</f>
        <v>0</v>
      </c>
      <c r="L193" s="50">
        <f t="array" ref="L193">INDEX($AD$9:$AD$294,MATCH($A193&amp;$B193,$T$9:$T$294&amp;$U$9:$U$294,0))</f>
        <v>0</v>
      </c>
      <c r="M193" s="50"/>
      <c r="N193" s="50">
        <f t="array" ref="N193">INDEX($AE$9:$AE$294,MATCH($A193&amp;$B193,$T$9:$T$294&amp;$U$9:$U$294,0))</f>
        <v>0</v>
      </c>
      <c r="O193" s="50">
        <f t="array" ref="O193">INDEX($AG$9:$AG$294,MATCH($A193&amp;$B193,$T$9:$T$294&amp;$U$9:$U$294,0))</f>
        <v>0</v>
      </c>
      <c r="P193" s="50"/>
      <c r="Q193" s="50">
        <f t="array" ref="Q193">INDEX($AJ$9:$AJ$294,MATCH($A193&amp;$B193,$T$9:$T$294&amp;$U$9:$U$294,0))</f>
        <v>0</v>
      </c>
      <c r="R193" s="50">
        <f t="array" ref="R193">INDEX($AL$9:$AL$294,MATCH($A193&amp;$B193,$T$9:$T$294&amp;$U$9:$U$294,0))</f>
        <v>0</v>
      </c>
      <c r="T193" s="269" t="s">
        <v>16</v>
      </c>
      <c r="U193" t="s">
        <v>1396</v>
      </c>
      <c r="V193" t="s">
        <v>1394</v>
      </c>
      <c r="W193" s="325">
        <v>34</v>
      </c>
      <c r="X193" s="320" t="s">
        <v>4</v>
      </c>
      <c r="Y193" s="344" t="e" cm="1">
        <f t="array" ref="Y193">_xlfn.XLOOKUP('SubClass (Annex_Working)'!U193,#REF!,#REF!,"",0,1)</f>
        <v>#REF!</v>
      </c>
      <c r="Z193" s="329"/>
      <c r="AA193" s="329"/>
      <c r="AB193" s="322"/>
      <c r="AC193" s="323"/>
      <c r="AD193" s="324"/>
      <c r="AE193" s="322"/>
      <c r="AF193" s="323"/>
      <c r="AG193" s="324"/>
      <c r="AH193" s="348" t="e" cm="1">
        <f t="array" ref="AH193">_xlfn.XLOOKUP('SubClass (Annex_Working)'!U193,#REF!,#REF!,"",0,1)</f>
        <v>#REF!</v>
      </c>
      <c r="AI193" s="321"/>
      <c r="AJ193" s="321"/>
      <c r="AK193" s="321"/>
      <c r="AL193" s="321"/>
    </row>
    <row r="194" spans="1:38" s="48" customFormat="1">
      <c r="A194" s="32" t="s">
        <v>16</v>
      </c>
      <c r="B194" s="47" t="s">
        <v>1151</v>
      </c>
      <c r="C194" s="48" t="s">
        <v>1152</v>
      </c>
      <c r="D194" s="49">
        <v>322</v>
      </c>
      <c r="E194" s="50" t="e">
        <f t="array" ref="E194">INDEX(Y$9:Y$294,MATCH($A194&amp;$B194,$T$9:$T$294&amp;$U$9:$U$294,0))</f>
        <v>#REF!</v>
      </c>
      <c r="F194" s="50">
        <f t="array" ref="F194">INDEX($Z$9:$Z$294,MATCH($A194&amp;$B194,$T$9:$T$294&amp;$U$9:$U$294,0))</f>
        <v>0</v>
      </c>
      <c r="G194" s="50">
        <f t="array" ref="G194">INDEX($AA$9:$AA$294,MATCH($A194&amp;$B194,$T$9:$T$294&amp;$U$9:$U$294,0))</f>
        <v>0</v>
      </c>
      <c r="H194" s="50" t="e">
        <f t="array" ref="H194">INDEX($AH$9:$AH$294,MATCH($A194&amp;$B194,$T$9:$T$294&amp;$U$9:$U$294,0))</f>
        <v>#REF!</v>
      </c>
      <c r="I194" s="50">
        <f t="array" ref="I194">INDEX($AI$9:$AI$294,MATCH($A194&amp;$B194,$T$9:$T$294&amp;$U$9:$U$294,0))</f>
        <v>0</v>
      </c>
      <c r="J194" s="50"/>
      <c r="K194" s="50">
        <f t="array" ref="K194">INDEX($AB$9:$AB$294,MATCH($A194&amp;$B194,$T$9:$T$294&amp;$U$9:$U$294,0))</f>
        <v>0</v>
      </c>
      <c r="L194" s="50">
        <f t="array" ref="L194">INDEX($AD$9:$AD$294,MATCH($A194&amp;$B194,$T$9:$T$294&amp;$U$9:$U$294,0))</f>
        <v>0</v>
      </c>
      <c r="M194" s="50"/>
      <c r="N194" s="50">
        <f t="array" ref="N194">INDEX($AE$9:$AE$294,MATCH($A194&amp;$B194,$T$9:$T$294&amp;$U$9:$U$294,0))</f>
        <v>0</v>
      </c>
      <c r="O194" s="50">
        <f t="array" ref="O194">INDEX($AG$9:$AG$294,MATCH($A194&amp;$B194,$T$9:$T$294&amp;$U$9:$U$294,0))</f>
        <v>0</v>
      </c>
      <c r="P194" s="50"/>
      <c r="Q194" s="50">
        <f t="array" ref="Q194">INDEX($AJ$9:$AJ$294,MATCH($A194&amp;$B194,$T$9:$T$294&amp;$U$9:$U$294,0))</f>
        <v>0</v>
      </c>
      <c r="R194" s="50">
        <f t="array" ref="R194">INDEX($AL$9:$AL$294,MATCH($A194&amp;$B194,$T$9:$T$294&amp;$U$9:$U$294,0))</f>
        <v>0</v>
      </c>
      <c r="T194" s="269" t="s">
        <v>10</v>
      </c>
      <c r="U194" t="s">
        <v>1398</v>
      </c>
      <c r="V194" t="s">
        <v>1399</v>
      </c>
      <c r="W194" s="325">
        <v>559</v>
      </c>
      <c r="X194" s="320" t="s">
        <v>4</v>
      </c>
      <c r="Y194" s="344" t="e" cm="1">
        <f t="array" ref="Y194">_xlfn.XLOOKUP('SubClass (Annex_Working)'!U194,#REF!,#REF!,"",0,1)</f>
        <v>#REF!</v>
      </c>
      <c r="Z194" s="329"/>
      <c r="AA194" s="329"/>
      <c r="AB194" s="322"/>
      <c r="AC194" s="323"/>
      <c r="AD194" s="324"/>
      <c r="AE194" s="322"/>
      <c r="AF194" s="323"/>
      <c r="AG194" s="324"/>
      <c r="AH194" s="348" t="e" cm="1">
        <f t="array" ref="AH194">_xlfn.XLOOKUP('SubClass (Annex_Working)'!U194,#REF!,#REF!,"",0,1)</f>
        <v>#REF!</v>
      </c>
      <c r="AI194" s="321"/>
      <c r="AJ194" s="321"/>
      <c r="AK194" s="321"/>
      <c r="AL194" s="321"/>
    </row>
    <row r="195" spans="1:38" s="48" customFormat="1">
      <c r="A195" s="32" t="s">
        <v>16</v>
      </c>
      <c r="B195" s="47" t="s">
        <v>1155</v>
      </c>
      <c r="C195" s="48" t="s">
        <v>1156</v>
      </c>
      <c r="D195" s="49">
        <v>14</v>
      </c>
      <c r="E195" s="50" t="e">
        <f t="array" ref="E195">INDEX(Y$9:Y$294,MATCH($A195&amp;$B195,$T$9:$T$294&amp;$U$9:$U$294,0))</f>
        <v>#REF!</v>
      </c>
      <c r="F195" s="50">
        <f t="array" ref="F195">INDEX($Z$9:$Z$294,MATCH($A195&amp;$B195,$T$9:$T$294&amp;$U$9:$U$294,0))</f>
        <v>0</v>
      </c>
      <c r="G195" s="50">
        <f t="array" ref="G195">INDEX($AA$9:$AA$294,MATCH($A195&amp;$B195,$T$9:$T$294&amp;$U$9:$U$294,0))</f>
        <v>0</v>
      </c>
      <c r="H195" s="50" t="e">
        <f t="array" ref="H195">INDEX($AH$9:$AH$294,MATCH($A195&amp;$B195,$T$9:$T$294&amp;$U$9:$U$294,0))</f>
        <v>#REF!</v>
      </c>
      <c r="I195" s="50">
        <f t="array" ref="I195">INDEX($AI$9:$AI$294,MATCH($A195&amp;$B195,$T$9:$T$294&amp;$U$9:$U$294,0))</f>
        <v>0</v>
      </c>
      <c r="J195" s="50"/>
      <c r="K195" s="50">
        <f t="array" ref="K195">INDEX($AB$9:$AB$294,MATCH($A195&amp;$B195,$T$9:$T$294&amp;$U$9:$U$294,0))</f>
        <v>0</v>
      </c>
      <c r="L195" s="50">
        <f t="array" ref="L195">INDEX($AD$9:$AD$294,MATCH($A195&amp;$B195,$T$9:$T$294&amp;$U$9:$U$294,0))</f>
        <v>0</v>
      </c>
      <c r="M195" s="50"/>
      <c r="N195" s="50">
        <f t="array" ref="N195">INDEX($AE$9:$AE$294,MATCH($A195&amp;$B195,$T$9:$T$294&amp;$U$9:$U$294,0))</f>
        <v>0</v>
      </c>
      <c r="O195" s="50">
        <f t="array" ref="O195">INDEX($AG$9:$AG$294,MATCH($A195&amp;$B195,$T$9:$T$294&amp;$U$9:$U$294,0))</f>
        <v>0</v>
      </c>
      <c r="P195" s="50"/>
      <c r="Q195" s="50">
        <f t="array" ref="Q195">INDEX($AJ$9:$AJ$294,MATCH($A195&amp;$B195,$T$9:$T$294&amp;$U$9:$U$294,0))</f>
        <v>0</v>
      </c>
      <c r="R195" s="50">
        <f t="array" ref="R195">INDEX($AL$9:$AL$294,MATCH($A195&amp;$B195,$T$9:$T$294&amp;$U$9:$U$294,0))</f>
        <v>0</v>
      </c>
      <c r="T195" s="269" t="s">
        <v>13</v>
      </c>
      <c r="U195" t="s">
        <v>1400</v>
      </c>
      <c r="V195" t="s">
        <v>1399</v>
      </c>
      <c r="W195" s="325">
        <v>559</v>
      </c>
      <c r="X195" s="320" t="s">
        <v>4</v>
      </c>
      <c r="Y195" s="344" t="e" cm="1">
        <f t="array" ref="Y195">_xlfn.XLOOKUP('SubClass (Annex_Working)'!U195,#REF!,#REF!,"",0,1)</f>
        <v>#REF!</v>
      </c>
      <c r="Z195" s="329"/>
      <c r="AA195" s="329"/>
      <c r="AB195" s="322"/>
      <c r="AC195" s="323"/>
      <c r="AD195" s="324"/>
      <c r="AE195" s="322"/>
      <c r="AF195" s="323"/>
      <c r="AG195" s="324"/>
      <c r="AH195" s="348" t="e" cm="1">
        <f t="array" ref="AH195">_xlfn.XLOOKUP('SubClass (Annex_Working)'!U195,#REF!,#REF!,"",0,1)</f>
        <v>#REF!</v>
      </c>
      <c r="AI195" s="321"/>
      <c r="AJ195" s="321"/>
      <c r="AK195" s="321"/>
      <c r="AL195" s="321"/>
    </row>
    <row r="196" spans="1:38" s="48" customFormat="1">
      <c r="A196" s="32"/>
      <c r="B196" s="47"/>
      <c r="D196" s="49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T196" s="269" t="s">
        <v>16</v>
      </c>
      <c r="U196" t="s">
        <v>1401</v>
      </c>
      <c r="V196" t="s">
        <v>1399</v>
      </c>
      <c r="W196" s="325">
        <v>559</v>
      </c>
      <c r="X196" s="320" t="s">
        <v>4</v>
      </c>
      <c r="Y196" s="344" t="e" cm="1">
        <f t="array" ref="Y196">_xlfn.XLOOKUP('SubClass (Annex_Working)'!U196,#REF!,#REF!,"",0,1)</f>
        <v>#REF!</v>
      </c>
      <c r="Z196" s="329"/>
      <c r="AA196" s="329"/>
      <c r="AB196" s="322"/>
      <c r="AC196" s="323"/>
      <c r="AD196" s="324"/>
      <c r="AE196" s="322"/>
      <c r="AF196" s="323"/>
      <c r="AG196" s="324"/>
      <c r="AH196" s="348" t="e" cm="1">
        <f t="array" ref="AH196">_xlfn.XLOOKUP('SubClass (Annex_Working)'!U196,#REF!,#REF!,"",0,1)</f>
        <v>#REF!</v>
      </c>
      <c r="AI196" s="321"/>
      <c r="AJ196" s="321"/>
      <c r="AK196" s="321"/>
      <c r="AL196" s="321"/>
    </row>
    <row r="197" spans="1:38" s="48" customFormat="1">
      <c r="A197" s="32" t="s">
        <v>7</v>
      </c>
      <c r="B197" s="47" t="s">
        <v>1161</v>
      </c>
      <c r="C197" s="48" t="s">
        <v>1162</v>
      </c>
      <c r="D197" s="49">
        <v>91</v>
      </c>
      <c r="E197" s="50" t="e">
        <f t="array" ref="E197">INDEX(Y$9:Y$294,MATCH($A197&amp;$B197,$T$9:$T$294&amp;$U$9:$U$294,0))</f>
        <v>#REF!</v>
      </c>
      <c r="F197" s="50">
        <f t="array" ref="F197">INDEX($Z$9:$Z$294,MATCH($A197&amp;$B197,$T$9:$T$294&amp;$U$9:$U$294,0))</f>
        <v>0</v>
      </c>
      <c r="G197" s="50">
        <f t="array" ref="G197">INDEX($AA$9:$AA$294,MATCH($A197&amp;$B197,$T$9:$T$294&amp;$U$9:$U$294,0))</f>
        <v>0</v>
      </c>
      <c r="H197" s="50" t="e">
        <f t="array" ref="H197">INDEX($AH$9:$AH$294,MATCH($A197&amp;$B197,$T$9:$T$294&amp;$U$9:$U$294,0))</f>
        <v>#REF!</v>
      </c>
      <c r="I197" s="50">
        <f t="array" ref="I197">INDEX($AI$9:$AI$294,MATCH($A197&amp;$B197,$T$9:$T$294&amp;$U$9:$U$294,0))</f>
        <v>0</v>
      </c>
      <c r="J197" s="50"/>
      <c r="K197" s="50">
        <f t="array" ref="K197">INDEX($AB$9:$AB$294,MATCH($A197&amp;$B197,$T$9:$T$294&amp;$U$9:$U$294,0))</f>
        <v>0</v>
      </c>
      <c r="L197" s="50">
        <f t="array" ref="L197">INDEX($AD$9:$AD$294,MATCH($A197&amp;$B197,$T$9:$T$294&amp;$U$9:$U$294,0))</f>
        <v>0</v>
      </c>
      <c r="M197" s="50"/>
      <c r="N197" s="50">
        <f t="array" ref="N197">INDEX($AE$9:$AE$294,MATCH($A197&amp;$B197,$T$9:$T$294&amp;$U$9:$U$294,0))</f>
        <v>0</v>
      </c>
      <c r="O197" s="50">
        <f t="array" ref="O197">INDEX($AG$9:$AG$294,MATCH($A197&amp;$B197,$T$9:$T$294&amp;$U$9:$U$294,0))</f>
        <v>0</v>
      </c>
      <c r="P197" s="50"/>
      <c r="Q197" s="50">
        <f t="array" ref="Q197">INDEX($AJ$9:$AJ$294,MATCH($A197&amp;$B197,$T$9:$T$294&amp;$U$9:$U$294,0))</f>
        <v>0</v>
      </c>
      <c r="R197" s="50">
        <f t="array" ref="R197">INDEX($AL$9:$AL$294,MATCH($A197&amp;$B197,$T$9:$T$294&amp;$U$9:$U$294,0))</f>
        <v>0</v>
      </c>
      <c r="T197" s="316" t="s">
        <v>7</v>
      </c>
      <c r="U197" s="317" t="s">
        <v>1425</v>
      </c>
      <c r="V197" s="317" t="s">
        <v>1426</v>
      </c>
      <c r="W197" s="319">
        <v>664</v>
      </c>
      <c r="X197" s="318" t="s">
        <v>4</v>
      </c>
      <c r="Y197" s="344" t="e" cm="1">
        <f t="array" ref="Y197">_xlfn.XLOOKUP('SubClass (Annex_Working)'!U197,#REF!,#REF!,"",0,1)</f>
        <v>#REF!</v>
      </c>
      <c r="Z197" s="329"/>
      <c r="AA197" s="329"/>
      <c r="AB197" s="322"/>
      <c r="AC197" s="323"/>
      <c r="AD197" s="324"/>
      <c r="AE197" s="322"/>
      <c r="AF197" s="323"/>
      <c r="AG197" s="324"/>
      <c r="AH197" s="348" t="e" cm="1">
        <f t="array" ref="AH197">_xlfn.XLOOKUP('SubClass (Annex_Working)'!U197,#REF!,#REF!,"",0,1)</f>
        <v>#REF!</v>
      </c>
      <c r="AI197" s="321"/>
      <c r="AJ197" s="321"/>
      <c r="AK197" s="321"/>
      <c r="AL197" s="321"/>
    </row>
    <row r="198" spans="1:38" s="48" customFormat="1">
      <c r="A198" s="32"/>
      <c r="B198" s="47"/>
      <c r="D198" s="49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T198" s="269" t="s">
        <v>10</v>
      </c>
      <c r="U198" t="s">
        <v>1427</v>
      </c>
      <c r="V198" t="s">
        <v>2066</v>
      </c>
      <c r="W198" s="325">
        <v>59</v>
      </c>
      <c r="X198" s="320" t="s">
        <v>4</v>
      </c>
      <c r="Y198" s="344" t="e" cm="1">
        <f t="array" ref="Y198">_xlfn.XLOOKUP('SubClass (Annex_Working)'!U198,#REF!,#REF!,"",0,1)</f>
        <v>#REF!</v>
      </c>
      <c r="Z198" s="329"/>
      <c r="AA198" s="329"/>
      <c r="AB198" s="322"/>
      <c r="AC198" s="323"/>
      <c r="AD198" s="324"/>
      <c r="AE198" s="322"/>
      <c r="AF198" s="323"/>
      <c r="AG198" s="324"/>
      <c r="AH198" s="348" t="e" cm="1">
        <f t="array" ref="AH198">_xlfn.XLOOKUP('SubClass (Annex_Working)'!U198,#REF!,#REF!,"",0,1)</f>
        <v>#REF!</v>
      </c>
      <c r="AI198" s="321"/>
      <c r="AJ198" s="321"/>
      <c r="AK198" s="321"/>
      <c r="AL198" s="321"/>
    </row>
    <row r="199" spans="1:38" s="48" customFormat="1">
      <c r="A199" s="32" t="s">
        <v>10</v>
      </c>
      <c r="B199" s="47" t="s">
        <v>1163</v>
      </c>
      <c r="C199" s="48" t="s">
        <v>1164</v>
      </c>
      <c r="D199" s="49">
        <v>63</v>
      </c>
      <c r="E199" s="50" t="e">
        <f t="array" ref="E199">INDEX(Y$9:Y$294,MATCH($A199&amp;$B199,$T$9:$T$294&amp;$U$9:$U$294,0))</f>
        <v>#REF!</v>
      </c>
      <c r="F199" s="50">
        <f t="array" ref="F199">INDEX($Z$9:$Z$294,MATCH($A199&amp;$B199,$T$9:$T$294&amp;$U$9:$U$294,0))</f>
        <v>0</v>
      </c>
      <c r="G199" s="50">
        <f t="array" ref="G199">INDEX($AA$9:$AA$294,MATCH($A199&amp;$B199,$T$9:$T$294&amp;$U$9:$U$294,0))</f>
        <v>0</v>
      </c>
      <c r="H199" s="50" t="e">
        <f t="array" ref="H199">INDEX($AH$9:$AH$294,MATCH($A199&amp;$B199,$T$9:$T$294&amp;$U$9:$U$294,0))</f>
        <v>#REF!</v>
      </c>
      <c r="I199" s="50">
        <f t="array" ref="I199">INDEX($AI$9:$AI$294,MATCH($A199&amp;$B199,$T$9:$T$294&amp;$U$9:$U$294,0))</f>
        <v>0</v>
      </c>
      <c r="J199" s="50"/>
      <c r="K199" s="50">
        <f t="array" ref="K199">INDEX($AB$9:$AB$294,MATCH($A199&amp;$B199,$T$9:$T$294&amp;$U$9:$U$294,0))</f>
        <v>0</v>
      </c>
      <c r="L199" s="50">
        <f t="array" ref="L199">INDEX($AD$9:$AD$294,MATCH($A199&amp;$B199,$T$9:$T$294&amp;$U$9:$U$294,0))</f>
        <v>0</v>
      </c>
      <c r="M199" s="50"/>
      <c r="N199" s="50">
        <f t="array" ref="N199">INDEX($AE$9:$AE$294,MATCH($A199&amp;$B199,$T$9:$T$294&amp;$U$9:$U$294,0))</f>
        <v>0</v>
      </c>
      <c r="O199" s="50">
        <f t="array" ref="O199">INDEX($AG$9:$AG$294,MATCH($A199&amp;$B199,$T$9:$T$294&amp;$U$9:$U$294,0))</f>
        <v>0</v>
      </c>
      <c r="P199" s="50"/>
      <c r="Q199" s="50">
        <f t="array" ref="Q199">INDEX($AJ$9:$AJ$294,MATCH($A199&amp;$B199,$T$9:$T$294&amp;$U$9:$U$294,0))</f>
        <v>0</v>
      </c>
      <c r="R199" s="50">
        <f t="array" ref="R199">INDEX($AL$9:$AL$294,MATCH($A199&amp;$B199,$T$9:$T$294&amp;$U$9:$U$294,0))</f>
        <v>0</v>
      </c>
      <c r="T199" s="269" t="s">
        <v>13</v>
      </c>
      <c r="U199" t="s">
        <v>1429</v>
      </c>
      <c r="V199" t="s">
        <v>2067</v>
      </c>
      <c r="W199" s="325">
        <v>23</v>
      </c>
      <c r="X199" s="320" t="s">
        <v>4</v>
      </c>
      <c r="Y199" s="344" t="e" cm="1">
        <f t="array" ref="Y199">_xlfn.XLOOKUP('SubClass (Annex_Working)'!U199,#REF!,#REF!,"",0,1)</f>
        <v>#REF!</v>
      </c>
      <c r="Z199" s="329"/>
      <c r="AA199" s="329"/>
      <c r="AB199" s="322"/>
      <c r="AC199" s="323"/>
      <c r="AD199" s="324"/>
      <c r="AE199" s="322"/>
      <c r="AF199" s="323"/>
      <c r="AG199" s="324"/>
      <c r="AH199" s="348" t="e" cm="1">
        <f t="array" ref="AH199">_xlfn.XLOOKUP('SubClass (Annex_Working)'!U199,#REF!,#REF!,"",0,1)</f>
        <v>#REF!</v>
      </c>
      <c r="AI199" s="321"/>
      <c r="AJ199" s="321"/>
      <c r="AK199" s="321"/>
      <c r="AL199" s="321"/>
    </row>
    <row r="200" spans="1:38" s="48" customFormat="1">
      <c r="A200" s="32"/>
      <c r="B200" s="47"/>
      <c r="D200" s="49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T200" s="269" t="s">
        <v>16</v>
      </c>
      <c r="U200" t="s">
        <v>1431</v>
      </c>
      <c r="V200" t="s">
        <v>1432</v>
      </c>
      <c r="W200" s="325">
        <v>21</v>
      </c>
      <c r="X200" s="320" t="s">
        <v>4</v>
      </c>
      <c r="Y200" s="344" t="e" cm="1">
        <f t="array" ref="Y200">_xlfn.XLOOKUP('SubClass (Annex_Working)'!U200,#REF!,#REF!,"",0,1)</f>
        <v>#REF!</v>
      </c>
      <c r="Z200" s="329"/>
      <c r="AA200" s="329"/>
      <c r="AB200" s="322"/>
      <c r="AC200" s="323"/>
      <c r="AD200" s="324"/>
      <c r="AE200" s="322"/>
      <c r="AF200" s="323"/>
      <c r="AG200" s="324"/>
      <c r="AH200" s="348" t="e" cm="1">
        <f t="array" ref="AH200">_xlfn.XLOOKUP('SubClass (Annex_Working)'!U200,#REF!,#REF!,"",0,1)</f>
        <v>#REF!</v>
      </c>
      <c r="AI200" s="321"/>
      <c r="AJ200" s="321"/>
      <c r="AK200" s="321"/>
      <c r="AL200" s="321"/>
    </row>
    <row r="201" spans="1:38" s="48" customFormat="1">
      <c r="A201" s="32" t="s">
        <v>13</v>
      </c>
      <c r="B201" s="47" t="s">
        <v>1165</v>
      </c>
      <c r="C201" s="48" t="s">
        <v>1166</v>
      </c>
      <c r="D201" s="49">
        <v>54</v>
      </c>
      <c r="E201" s="50" t="e">
        <f t="array" ref="E201">INDEX(Y$9:Y$294,MATCH($A201&amp;$B201,$T$9:$T$294&amp;$U$9:$U$294,0))</f>
        <v>#REF!</v>
      </c>
      <c r="F201" s="50">
        <f t="array" ref="F201">INDEX($Z$9:$Z$294,MATCH($A201&amp;$B201,$T$9:$T$294&amp;$U$9:$U$294,0))</f>
        <v>0</v>
      </c>
      <c r="G201" s="50">
        <f t="array" ref="G201">INDEX($AA$9:$AA$294,MATCH($A201&amp;$B201,$T$9:$T$294&amp;$U$9:$U$294,0))</f>
        <v>0</v>
      </c>
      <c r="H201" s="50" t="e">
        <f t="array" ref="H201">INDEX($AH$9:$AH$294,MATCH($A201&amp;$B201,$T$9:$T$294&amp;$U$9:$U$294,0))</f>
        <v>#REF!</v>
      </c>
      <c r="I201" s="50">
        <f t="array" ref="I201">INDEX($AI$9:$AI$294,MATCH($A201&amp;$B201,$T$9:$T$294&amp;$U$9:$U$294,0))</f>
        <v>0</v>
      </c>
      <c r="J201" s="50"/>
      <c r="K201" s="50">
        <f t="array" ref="K201">INDEX($AB$9:$AB$294,MATCH($A201&amp;$B201,$T$9:$T$294&amp;$U$9:$U$294,0))</f>
        <v>0</v>
      </c>
      <c r="L201" s="50">
        <f t="array" ref="L201">INDEX($AD$9:$AD$294,MATCH($A201&amp;$B201,$T$9:$T$294&amp;$U$9:$U$294,0))</f>
        <v>0</v>
      </c>
      <c r="M201" s="50"/>
      <c r="N201" s="50">
        <f t="array" ref="N201">INDEX($AE$9:$AE$294,MATCH($A201&amp;$B201,$T$9:$T$294&amp;$U$9:$U$294,0))</f>
        <v>0</v>
      </c>
      <c r="O201" s="50">
        <f t="array" ref="O201">INDEX($AG$9:$AG$294,MATCH($A201&amp;$B201,$T$9:$T$294&amp;$U$9:$U$294,0))</f>
        <v>0</v>
      </c>
      <c r="P201" s="50"/>
      <c r="Q201" s="50">
        <f t="array" ref="Q201">INDEX($AJ$9:$AJ$294,MATCH($A201&amp;$B201,$T$9:$T$294&amp;$U$9:$U$294,0))</f>
        <v>0</v>
      </c>
      <c r="R201" s="50">
        <f t="array" ref="R201">INDEX($AL$9:$AL$294,MATCH($A201&amp;$B201,$T$9:$T$294&amp;$U$9:$U$294,0))</f>
        <v>0</v>
      </c>
      <c r="T201" s="269" t="s">
        <v>16</v>
      </c>
      <c r="U201" t="s">
        <v>1442</v>
      </c>
      <c r="V201" t="s">
        <v>1443</v>
      </c>
      <c r="W201" s="325">
        <v>2</v>
      </c>
      <c r="X201" s="320" t="s">
        <v>4</v>
      </c>
      <c r="Y201" s="344" t="e" cm="1">
        <f t="array" ref="Y201">_xlfn.XLOOKUP('SubClass (Annex_Working)'!U201,#REF!,#REF!,"",0,1)</f>
        <v>#REF!</v>
      </c>
      <c r="Z201" s="329"/>
      <c r="AA201" s="329"/>
      <c r="AB201" s="322"/>
      <c r="AC201" s="323"/>
      <c r="AD201" s="324"/>
      <c r="AE201" s="322"/>
      <c r="AF201" s="323"/>
      <c r="AG201" s="324"/>
      <c r="AH201" s="348" t="e" cm="1">
        <f t="array" ref="AH201">_xlfn.XLOOKUP('SubClass (Annex_Working)'!U201,#REF!,#REF!,"",0,1)</f>
        <v>#REF!</v>
      </c>
      <c r="AI201" s="321"/>
      <c r="AJ201" s="321"/>
      <c r="AK201" s="321"/>
      <c r="AL201" s="321"/>
    </row>
    <row r="202" spans="1:38" s="48" customFormat="1">
      <c r="A202" s="32" t="s">
        <v>16</v>
      </c>
      <c r="B202" s="47" t="s">
        <v>1167</v>
      </c>
      <c r="C202" s="48" t="s">
        <v>1168</v>
      </c>
      <c r="D202" s="49">
        <v>54</v>
      </c>
      <c r="E202" s="50" t="e">
        <f t="array" ref="E202">INDEX(Y$9:Y$294,MATCH($A202&amp;$B202,$T$9:$T$294&amp;$U$9:$U$294,0))</f>
        <v>#REF!</v>
      </c>
      <c r="F202" s="50">
        <f t="array" ref="F202">INDEX($Z$9:$Z$294,MATCH($A202&amp;$B202,$T$9:$T$294&amp;$U$9:$U$294,0))</f>
        <v>0</v>
      </c>
      <c r="G202" s="50">
        <f t="array" ref="G202">INDEX($AA$9:$AA$294,MATCH($A202&amp;$B202,$T$9:$T$294&amp;$U$9:$U$294,0))</f>
        <v>0</v>
      </c>
      <c r="H202" s="50" t="e">
        <f t="array" ref="H202">INDEX($AH$9:$AH$294,MATCH($A202&amp;$B202,$T$9:$T$294&amp;$U$9:$U$294,0))</f>
        <v>#REF!</v>
      </c>
      <c r="I202" s="50">
        <f t="array" ref="I202">INDEX($AI$9:$AI$294,MATCH($A202&amp;$B202,$T$9:$T$294&amp;$U$9:$U$294,0))</f>
        <v>0</v>
      </c>
      <c r="J202" s="50"/>
      <c r="K202" s="50">
        <f t="array" ref="K202">INDEX($AB$9:$AB$294,MATCH($A202&amp;$B202,$T$9:$T$294&amp;$U$9:$U$294,0))</f>
        <v>0</v>
      </c>
      <c r="L202" s="50">
        <f t="array" ref="L202">INDEX($AD$9:$AD$294,MATCH($A202&amp;$B202,$T$9:$T$294&amp;$U$9:$U$294,0))</f>
        <v>0</v>
      </c>
      <c r="M202" s="50"/>
      <c r="N202" s="50">
        <f t="array" ref="N202">INDEX($AE$9:$AE$294,MATCH($A202&amp;$B202,$T$9:$T$294&amp;$U$9:$U$294,0))</f>
        <v>0</v>
      </c>
      <c r="O202" s="50">
        <f t="array" ref="O202">INDEX($AG$9:$AG$294,MATCH($A202&amp;$B202,$T$9:$T$294&amp;$U$9:$U$294,0))</f>
        <v>0</v>
      </c>
      <c r="P202" s="50"/>
      <c r="Q202" s="50">
        <f t="array" ref="Q202">INDEX($AJ$9:$AJ$294,MATCH($A202&amp;$B202,$T$9:$T$294&amp;$U$9:$U$294,0))</f>
        <v>0</v>
      </c>
      <c r="R202" s="50">
        <f t="array" ref="R202">INDEX($AL$9:$AL$294,MATCH($A202&amp;$B202,$T$9:$T$294&amp;$U$9:$U$294,0))</f>
        <v>0</v>
      </c>
      <c r="T202" s="269" t="s">
        <v>13</v>
      </c>
      <c r="U202" t="s">
        <v>1447</v>
      </c>
      <c r="V202" t="s">
        <v>2068</v>
      </c>
      <c r="W202" s="325">
        <v>2</v>
      </c>
      <c r="X202" s="320" t="s">
        <v>4</v>
      </c>
      <c r="Y202" s="344" t="e" cm="1">
        <f t="array" ref="Y202">_xlfn.XLOOKUP('SubClass (Annex_Working)'!U202,#REF!,#REF!,"",0,1)</f>
        <v>#REF!</v>
      </c>
      <c r="Z202" s="329"/>
      <c r="AA202" s="329"/>
      <c r="AB202" s="322"/>
      <c r="AC202" s="323"/>
      <c r="AD202" s="324"/>
      <c r="AE202" s="322"/>
      <c r="AF202" s="323"/>
      <c r="AG202" s="324"/>
      <c r="AH202" s="348" t="e" cm="1">
        <f t="array" ref="AH202">_xlfn.XLOOKUP('SubClass (Annex_Working)'!U202,#REF!,#REF!,"",0,1)</f>
        <v>#REF!</v>
      </c>
      <c r="AI202" s="321"/>
      <c r="AJ202" s="321"/>
      <c r="AK202" s="321"/>
      <c r="AL202" s="321"/>
    </row>
    <row r="203" spans="1:38" s="48" customFormat="1">
      <c r="A203" s="32"/>
      <c r="B203" s="47"/>
      <c r="D203" s="49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T203" s="269" t="s">
        <v>16</v>
      </c>
      <c r="U203" t="s">
        <v>1449</v>
      </c>
      <c r="V203" t="s">
        <v>2068</v>
      </c>
      <c r="W203" s="325">
        <v>2</v>
      </c>
      <c r="X203" s="320" t="s">
        <v>4</v>
      </c>
      <c r="Y203" s="344" t="e" cm="1">
        <f t="array" ref="Y203">_xlfn.XLOOKUP('SubClass (Annex_Working)'!U203,#REF!,#REF!,"",0,1)</f>
        <v>#REF!</v>
      </c>
      <c r="Z203" s="329"/>
      <c r="AA203" s="329"/>
      <c r="AB203" s="322"/>
      <c r="AC203" s="323"/>
      <c r="AD203" s="324"/>
      <c r="AE203" s="322"/>
      <c r="AF203" s="323"/>
      <c r="AG203" s="324"/>
      <c r="AH203" s="348" t="e" cm="1">
        <f t="array" ref="AH203">_xlfn.XLOOKUP('SubClass (Annex_Working)'!U203,#REF!,#REF!,"",0,1)</f>
        <v>#REF!</v>
      </c>
      <c r="AI203" s="321"/>
      <c r="AJ203" s="321"/>
      <c r="AK203" s="321"/>
      <c r="AL203" s="321"/>
    </row>
    <row r="204" spans="1:38" s="48" customFormat="1">
      <c r="A204" s="32" t="s">
        <v>13</v>
      </c>
      <c r="B204" s="47" t="s">
        <v>1184</v>
      </c>
      <c r="C204" s="48" t="s">
        <v>1185</v>
      </c>
      <c r="D204" s="49">
        <v>4</v>
      </c>
      <c r="E204" s="50" t="e">
        <f t="array" ref="E204">INDEX(Y$9:Y$294,MATCH($A204&amp;$B204,$T$9:$T$294&amp;$U$9:$U$294,0))</f>
        <v>#REF!</v>
      </c>
      <c r="F204" s="50">
        <f t="array" ref="F204">INDEX($Z$9:$Z$294,MATCH($A204&amp;$B204,$T$9:$T$294&amp;$U$9:$U$294,0))</f>
        <v>0</v>
      </c>
      <c r="G204" s="50">
        <f t="array" ref="G204">INDEX($AA$9:$AA$294,MATCH($A204&amp;$B204,$T$9:$T$294&amp;$U$9:$U$294,0))</f>
        <v>0</v>
      </c>
      <c r="H204" s="50" t="e">
        <f t="array" ref="H204">INDEX($AH$9:$AH$294,MATCH($A204&amp;$B204,$T$9:$T$294&amp;$U$9:$U$294,0))</f>
        <v>#REF!</v>
      </c>
      <c r="I204" s="50">
        <f t="array" ref="I204">INDEX($AI$9:$AI$294,MATCH($A204&amp;$B204,$T$9:$T$294&amp;$U$9:$U$294,0))</f>
        <v>0</v>
      </c>
      <c r="J204" s="50"/>
      <c r="K204" s="50">
        <f t="array" ref="K204">INDEX($AB$9:$AB$294,MATCH($A204&amp;$B204,$T$9:$T$294&amp;$U$9:$U$294,0))</f>
        <v>0</v>
      </c>
      <c r="L204" s="50">
        <f t="array" ref="L204">INDEX($AD$9:$AD$294,MATCH($A204&amp;$B204,$T$9:$T$294&amp;$U$9:$U$294,0))</f>
        <v>0</v>
      </c>
      <c r="M204" s="50"/>
      <c r="N204" s="50">
        <f t="array" ref="N204">INDEX($AE$9:$AE$294,MATCH($A204&amp;$B204,$T$9:$T$294&amp;$U$9:$U$294,0))</f>
        <v>0</v>
      </c>
      <c r="O204" s="50">
        <f t="array" ref="O204">INDEX($AG$9:$AG$294,MATCH($A204&amp;$B204,$T$9:$T$294&amp;$U$9:$U$294,0))</f>
        <v>0</v>
      </c>
      <c r="P204" s="50"/>
      <c r="Q204" s="50">
        <f t="array" ref="Q204">INDEX($AJ$9:$AJ$294,MATCH($A204&amp;$B204,$T$9:$T$294&amp;$U$9:$U$294,0))</f>
        <v>0</v>
      </c>
      <c r="R204" s="50">
        <f t="array" ref="R204">INDEX($AL$9:$AL$294,MATCH($A204&amp;$B204,$T$9:$T$294&amp;$U$9:$U$294,0))</f>
        <v>0</v>
      </c>
      <c r="T204" s="269" t="s">
        <v>13</v>
      </c>
      <c r="U204" t="s">
        <v>1452</v>
      </c>
      <c r="V204" t="s">
        <v>1453</v>
      </c>
      <c r="W204" s="325">
        <v>27</v>
      </c>
      <c r="X204" s="320" t="s">
        <v>4</v>
      </c>
      <c r="Y204" s="344" t="e" cm="1">
        <f t="array" ref="Y204">_xlfn.XLOOKUP('SubClass (Annex_Working)'!U204,#REF!,#REF!,"",0,1)</f>
        <v>#REF!</v>
      </c>
      <c r="Z204" s="329"/>
      <c r="AA204" s="329"/>
      <c r="AB204" s="322"/>
      <c r="AC204" s="323"/>
      <c r="AD204" s="324"/>
      <c r="AE204" s="322"/>
      <c r="AF204" s="323"/>
      <c r="AG204" s="324"/>
      <c r="AH204" s="348" t="e" cm="1">
        <f t="array" ref="AH204">_xlfn.XLOOKUP('SubClass (Annex_Working)'!U204,#REF!,#REF!,"",0,1)</f>
        <v>#REF!</v>
      </c>
      <c r="AI204" s="321"/>
      <c r="AJ204" s="321"/>
      <c r="AK204" s="321"/>
      <c r="AL204" s="321"/>
    </row>
    <row r="205" spans="1:38" s="48" customFormat="1">
      <c r="A205" s="32" t="s">
        <v>16</v>
      </c>
      <c r="B205" s="47" t="s">
        <v>1186</v>
      </c>
      <c r="C205" s="48" t="s">
        <v>1185</v>
      </c>
      <c r="D205" s="49">
        <v>4</v>
      </c>
      <c r="E205" s="50" t="e">
        <f t="array" ref="E205">INDEX(Y$9:Y$294,MATCH($A205&amp;$B205,$T$9:$T$294&amp;$U$9:$U$294,0))</f>
        <v>#REF!</v>
      </c>
      <c r="F205" s="50">
        <f t="array" ref="F205">INDEX($Z$9:$Z$294,MATCH($A205&amp;$B205,$T$9:$T$294&amp;$U$9:$U$294,0))</f>
        <v>0</v>
      </c>
      <c r="G205" s="50">
        <f t="array" ref="G205">INDEX($AA$9:$AA$294,MATCH($A205&amp;$B205,$T$9:$T$294&amp;$U$9:$U$294,0))</f>
        <v>0</v>
      </c>
      <c r="H205" s="50" t="e">
        <f t="array" ref="H205">INDEX($AH$9:$AH$294,MATCH($A205&amp;$B205,$T$9:$T$294&amp;$U$9:$U$294,0))</f>
        <v>#REF!</v>
      </c>
      <c r="I205" s="50">
        <f t="array" ref="I205">INDEX($AI$9:$AI$294,MATCH($A205&amp;$B205,$T$9:$T$294&amp;$U$9:$U$294,0))</f>
        <v>0</v>
      </c>
      <c r="J205" s="50"/>
      <c r="K205" s="50">
        <f t="array" ref="K205">INDEX($AB$9:$AB$294,MATCH($A205&amp;$B205,$T$9:$T$294&amp;$U$9:$U$294,0))</f>
        <v>0</v>
      </c>
      <c r="L205" s="50">
        <f t="array" ref="L205">INDEX($AD$9:$AD$294,MATCH($A205&amp;$B205,$T$9:$T$294&amp;$U$9:$U$294,0))</f>
        <v>0</v>
      </c>
      <c r="M205" s="50"/>
      <c r="N205" s="50">
        <f t="array" ref="N205">INDEX($AE$9:$AE$294,MATCH($A205&amp;$B205,$T$9:$T$294&amp;$U$9:$U$294,0))</f>
        <v>0</v>
      </c>
      <c r="O205" s="50">
        <f t="array" ref="O205">INDEX($AG$9:$AG$294,MATCH($A205&amp;$B205,$T$9:$T$294&amp;$U$9:$U$294,0))</f>
        <v>0</v>
      </c>
      <c r="P205" s="50"/>
      <c r="Q205" s="50">
        <f t="array" ref="Q205">INDEX($AJ$9:$AJ$294,MATCH($A205&amp;$B205,$T$9:$T$294&amp;$U$9:$U$294,0))</f>
        <v>0</v>
      </c>
      <c r="R205" s="50">
        <f t="array" ref="R205">INDEX($AL$9:$AL$294,MATCH($A205&amp;$B205,$T$9:$T$294&amp;$U$9:$U$294,0))</f>
        <v>0</v>
      </c>
      <c r="T205" s="269" t="s">
        <v>16</v>
      </c>
      <c r="U205" t="s">
        <v>1454</v>
      </c>
      <c r="V205" t="s">
        <v>2069</v>
      </c>
      <c r="W205" s="325">
        <v>27</v>
      </c>
      <c r="X205" s="320" t="s">
        <v>4</v>
      </c>
      <c r="Y205" s="344" t="e" cm="1">
        <f t="array" ref="Y205">_xlfn.XLOOKUP('SubClass (Annex_Working)'!U205,#REF!,#REF!,"",0,1)</f>
        <v>#REF!</v>
      </c>
      <c r="Z205" s="329"/>
      <c r="AA205" s="329"/>
      <c r="AB205" s="322"/>
      <c r="AC205" s="323"/>
      <c r="AD205" s="324"/>
      <c r="AE205" s="322"/>
      <c r="AF205" s="323"/>
      <c r="AG205" s="324"/>
      <c r="AH205" s="348" t="e" cm="1">
        <f t="array" ref="AH205">_xlfn.XLOOKUP('SubClass (Annex_Working)'!U205,#REF!,#REF!,"",0,1)</f>
        <v>#REF!</v>
      </c>
      <c r="AI205" s="321"/>
      <c r="AJ205" s="321"/>
      <c r="AK205" s="321"/>
      <c r="AL205" s="321"/>
    </row>
    <row r="206" spans="1:38" s="48" customFormat="1">
      <c r="A206" s="32"/>
      <c r="B206" s="47"/>
      <c r="D206" s="49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T206" s="269" t="s">
        <v>13</v>
      </c>
      <c r="U206" t="s">
        <v>1463</v>
      </c>
      <c r="V206" t="s">
        <v>1464</v>
      </c>
      <c r="W206" s="325">
        <v>7</v>
      </c>
      <c r="X206" s="320" t="s">
        <v>4</v>
      </c>
      <c r="Y206" s="344" t="e" cm="1">
        <f t="array" ref="Y206">_xlfn.XLOOKUP('SubClass (Annex_Working)'!U206,#REF!,#REF!,"",0,1)</f>
        <v>#REF!</v>
      </c>
      <c r="Z206" s="329"/>
      <c r="AA206" s="329"/>
      <c r="AB206" s="322"/>
      <c r="AC206" s="323"/>
      <c r="AD206" s="324"/>
      <c r="AE206" s="322"/>
      <c r="AF206" s="323"/>
      <c r="AG206" s="324"/>
      <c r="AH206" s="348" t="e" cm="1">
        <f t="array" ref="AH206">_xlfn.XLOOKUP('SubClass (Annex_Working)'!U206,#REF!,#REF!,"",0,1)</f>
        <v>#REF!</v>
      </c>
      <c r="AI206" s="321"/>
      <c r="AJ206" s="321"/>
      <c r="AK206" s="321"/>
      <c r="AL206" s="321"/>
    </row>
    <row r="207" spans="1:38" s="48" customFormat="1">
      <c r="A207" s="32" t="s">
        <v>13</v>
      </c>
      <c r="B207" s="47" t="s">
        <v>1195</v>
      </c>
      <c r="C207" s="48" t="s">
        <v>1196</v>
      </c>
      <c r="D207" s="49">
        <v>5</v>
      </c>
      <c r="E207" s="50" t="e">
        <f t="array" ref="E207">INDEX(Y$9:Y$294,MATCH($A207&amp;$B207,$T$9:$T$294&amp;$U$9:$U$294,0))</f>
        <v>#REF!</v>
      </c>
      <c r="F207" s="50">
        <f t="array" ref="F207">INDEX($Z$9:$Z$294,MATCH($A207&amp;$B207,$T$9:$T$294&amp;$U$9:$U$294,0))</f>
        <v>0</v>
      </c>
      <c r="G207" s="50">
        <f t="array" ref="G207">INDEX($AA$9:$AA$294,MATCH($A207&amp;$B207,$T$9:$T$294&amp;$U$9:$U$294,0))</f>
        <v>0</v>
      </c>
      <c r="H207" s="50" t="e">
        <f t="array" ref="H207">INDEX($AH$9:$AH$294,MATCH($A207&amp;$B207,$T$9:$T$294&amp;$U$9:$U$294,0))</f>
        <v>#REF!</v>
      </c>
      <c r="I207" s="50">
        <f t="array" ref="I207">INDEX($AI$9:$AI$294,MATCH($A207&amp;$B207,$T$9:$T$294&amp;$U$9:$U$294,0))</f>
        <v>0</v>
      </c>
      <c r="J207" s="50"/>
      <c r="K207" s="50">
        <f t="array" ref="K207">INDEX($AB$9:$AB$294,MATCH($A207&amp;$B207,$T$9:$T$294&amp;$U$9:$U$294,0))</f>
        <v>0</v>
      </c>
      <c r="L207" s="50">
        <f t="array" ref="L207">INDEX($AD$9:$AD$294,MATCH($A207&amp;$B207,$T$9:$T$294&amp;$U$9:$U$294,0))</f>
        <v>0</v>
      </c>
      <c r="M207" s="50"/>
      <c r="N207" s="50">
        <f t="array" ref="N207">INDEX($AE$9:$AE$294,MATCH($A207&amp;$B207,$T$9:$T$294&amp;$U$9:$U$294,0))</f>
        <v>0</v>
      </c>
      <c r="O207" s="50">
        <f t="array" ref="O207">INDEX($AG$9:$AG$294,MATCH($A207&amp;$B207,$T$9:$T$294&amp;$U$9:$U$294,0))</f>
        <v>0</v>
      </c>
      <c r="P207" s="50"/>
      <c r="Q207" s="50">
        <f t="array" ref="Q207">INDEX($AJ$9:$AJ$294,MATCH($A207&amp;$B207,$T$9:$T$294&amp;$U$9:$U$294,0))</f>
        <v>0</v>
      </c>
      <c r="R207" s="50">
        <f t="array" ref="R207">INDEX($AL$9:$AL$294,MATCH($A207&amp;$B207,$T$9:$T$294&amp;$U$9:$U$294,0))</f>
        <v>0</v>
      </c>
      <c r="T207" s="269" t="s">
        <v>16</v>
      </c>
      <c r="U207" t="s">
        <v>1465</v>
      </c>
      <c r="V207" t="s">
        <v>1466</v>
      </c>
      <c r="W207" s="325">
        <v>4</v>
      </c>
      <c r="X207" s="320" t="s">
        <v>4</v>
      </c>
      <c r="Y207" s="344" t="e" cm="1">
        <f t="array" ref="Y207">_xlfn.XLOOKUP('SubClass (Annex_Working)'!U207,#REF!,#REF!,"",0,1)</f>
        <v>#REF!</v>
      </c>
      <c r="Z207" s="329"/>
      <c r="AA207" s="329"/>
      <c r="AB207" s="322"/>
      <c r="AC207" s="323"/>
      <c r="AD207" s="324"/>
      <c r="AE207" s="322"/>
      <c r="AF207" s="323"/>
      <c r="AG207" s="324"/>
      <c r="AH207" s="348" t="e" cm="1">
        <f t="array" ref="AH207">_xlfn.XLOOKUP('SubClass (Annex_Working)'!U207,#REF!,#REF!,"",0,1)</f>
        <v>#REF!</v>
      </c>
      <c r="AI207" s="321"/>
      <c r="AJ207" s="321"/>
      <c r="AK207" s="321"/>
      <c r="AL207" s="321"/>
    </row>
    <row r="208" spans="1:38" s="48" customFormat="1">
      <c r="A208" s="32" t="s">
        <v>16</v>
      </c>
      <c r="B208" s="47" t="s">
        <v>1197</v>
      </c>
      <c r="C208" s="48" t="s">
        <v>1196</v>
      </c>
      <c r="D208" s="49">
        <v>5</v>
      </c>
      <c r="E208" s="50" t="e">
        <f t="array" ref="E208">INDEX(Y$9:Y$294,MATCH($A208&amp;$B208,$T$9:$T$294&amp;$U$9:$U$294,0))</f>
        <v>#REF!</v>
      </c>
      <c r="F208" s="50">
        <f t="array" ref="F208">INDEX($Z$9:$Z$294,MATCH($A208&amp;$B208,$T$9:$T$294&amp;$U$9:$U$294,0))</f>
        <v>0</v>
      </c>
      <c r="G208" s="50">
        <f t="array" ref="G208">INDEX($AA$9:$AA$294,MATCH($A208&amp;$B208,$T$9:$T$294&amp;$U$9:$U$294,0))</f>
        <v>0</v>
      </c>
      <c r="H208" s="50" t="e">
        <f t="array" ref="H208">INDEX($AH$9:$AH$294,MATCH($A208&amp;$B208,$T$9:$T$294&amp;$U$9:$U$294,0))</f>
        <v>#REF!</v>
      </c>
      <c r="I208" s="50">
        <f t="array" ref="I208">INDEX($AI$9:$AI$294,MATCH($A208&amp;$B208,$T$9:$T$294&amp;$U$9:$U$294,0))</f>
        <v>0</v>
      </c>
      <c r="J208" s="50"/>
      <c r="K208" s="50">
        <f t="array" ref="K208">INDEX($AB$9:$AB$294,MATCH($A208&amp;$B208,$T$9:$T$294&amp;$U$9:$U$294,0))</f>
        <v>0</v>
      </c>
      <c r="L208" s="50">
        <f t="array" ref="L208">INDEX($AD$9:$AD$294,MATCH($A208&amp;$B208,$T$9:$T$294&amp;$U$9:$U$294,0))</f>
        <v>0</v>
      </c>
      <c r="M208" s="50"/>
      <c r="N208" s="50">
        <f t="array" ref="N208">INDEX($AE$9:$AE$294,MATCH($A208&amp;$B208,$T$9:$T$294&amp;$U$9:$U$294,0))</f>
        <v>0</v>
      </c>
      <c r="O208" s="50">
        <f t="array" ref="O208">INDEX($AG$9:$AG$294,MATCH($A208&amp;$B208,$T$9:$T$294&amp;$U$9:$U$294,0))</f>
        <v>0</v>
      </c>
      <c r="P208" s="50"/>
      <c r="Q208" s="50">
        <f t="array" ref="Q208">INDEX($AJ$9:$AJ$294,MATCH($A208&amp;$B208,$T$9:$T$294&amp;$U$9:$U$294,0))</f>
        <v>0</v>
      </c>
      <c r="R208" s="50">
        <f t="array" ref="R208">INDEX($AL$9:$AL$294,MATCH($A208&amp;$B208,$T$9:$T$294&amp;$U$9:$U$294,0))</f>
        <v>0</v>
      </c>
      <c r="T208" s="269" t="s">
        <v>16</v>
      </c>
      <c r="U208" t="s">
        <v>1469</v>
      </c>
      <c r="V208" t="s">
        <v>1470</v>
      </c>
      <c r="W208" s="325">
        <v>3</v>
      </c>
      <c r="X208" s="320" t="s">
        <v>4</v>
      </c>
      <c r="Y208" s="344" t="e" cm="1">
        <f t="array" ref="Y208">_xlfn.XLOOKUP('SubClass (Annex_Working)'!U208,#REF!,#REF!,"",0,1)</f>
        <v>#REF!</v>
      </c>
      <c r="Z208" s="329"/>
      <c r="AA208" s="329"/>
      <c r="AB208" s="322"/>
      <c r="AC208" s="323"/>
      <c r="AD208" s="324"/>
      <c r="AE208" s="322"/>
      <c r="AF208" s="323"/>
      <c r="AG208" s="324"/>
      <c r="AH208" s="348" t="e" cm="1">
        <f t="array" ref="AH208">_xlfn.XLOOKUP('SubClass (Annex_Working)'!U208,#REF!,#REF!,"",0,1)</f>
        <v>#REF!</v>
      </c>
      <c r="AI208" s="321"/>
      <c r="AJ208" s="321"/>
      <c r="AK208" s="321"/>
      <c r="AL208" s="321"/>
    </row>
    <row r="209" spans="1:38" s="48" customFormat="1">
      <c r="A209" s="32"/>
      <c r="B209" s="47"/>
      <c r="D209" s="49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T209" s="269" t="s">
        <v>10</v>
      </c>
      <c r="U209" t="s">
        <v>1473</v>
      </c>
      <c r="V209" t="s">
        <v>2071</v>
      </c>
      <c r="W209" s="325">
        <v>121</v>
      </c>
      <c r="X209" s="320" t="s">
        <v>4</v>
      </c>
      <c r="Y209" s="344" t="e" cm="1">
        <f t="array" ref="Y209">_xlfn.XLOOKUP('SubClass (Annex_Working)'!U209,#REF!,#REF!,"",0,1)</f>
        <v>#REF!</v>
      </c>
      <c r="Z209" s="329"/>
      <c r="AA209" s="329"/>
      <c r="AB209" s="322"/>
      <c r="AC209" s="323"/>
      <c r="AD209" s="324"/>
      <c r="AE209" s="322"/>
      <c r="AF209" s="323"/>
      <c r="AG209" s="324"/>
      <c r="AH209" s="348" t="e" cm="1">
        <f t="array" ref="AH209">_xlfn.XLOOKUP('SubClass (Annex_Working)'!U209,#REF!,#REF!,"",0,1)</f>
        <v>#REF!</v>
      </c>
      <c r="AI209" s="321"/>
      <c r="AJ209" s="321"/>
      <c r="AK209" s="321"/>
      <c r="AL209" s="321"/>
    </row>
    <row r="210" spans="1:38" s="48" customFormat="1">
      <c r="A210" s="32" t="s">
        <v>10</v>
      </c>
      <c r="B210" s="47" t="s">
        <v>1206</v>
      </c>
      <c r="C210" s="48" t="s">
        <v>1207</v>
      </c>
      <c r="D210" s="49">
        <v>25</v>
      </c>
      <c r="E210" s="50" t="e">
        <f t="array" ref="E210">INDEX(Y$9:Y$294,MATCH($A210&amp;$B210,$T$9:$T$294&amp;$U$9:$U$294,0))</f>
        <v>#REF!</v>
      </c>
      <c r="F210" s="50">
        <f t="array" ref="F210">INDEX($Z$9:$Z$294,MATCH($A210&amp;$B210,$T$9:$T$294&amp;$U$9:$U$294,0))</f>
        <v>0</v>
      </c>
      <c r="G210" s="50">
        <f t="array" ref="G210">INDEX($AA$9:$AA$294,MATCH($A210&amp;$B210,$T$9:$T$294&amp;$U$9:$U$294,0))</f>
        <v>0</v>
      </c>
      <c r="H210" s="50" t="e">
        <f t="array" ref="H210">INDEX($AH$9:$AH$294,MATCH($A210&amp;$B210,$T$9:$T$294&amp;$U$9:$U$294,0))</f>
        <v>#REF!</v>
      </c>
      <c r="I210" s="50">
        <f t="array" ref="I210">INDEX($AI$9:$AI$294,MATCH($A210&amp;$B210,$T$9:$T$294&amp;$U$9:$U$294,0))</f>
        <v>0</v>
      </c>
      <c r="J210" s="50"/>
      <c r="K210" s="50">
        <f t="array" ref="K210">INDEX($AB$9:$AB$294,MATCH($A210&amp;$B210,$T$9:$T$294&amp;$U$9:$U$294,0))</f>
        <v>0</v>
      </c>
      <c r="L210" s="50">
        <f t="array" ref="L210">INDEX($AD$9:$AD$294,MATCH($A210&amp;$B210,$T$9:$T$294&amp;$U$9:$U$294,0))</f>
        <v>0</v>
      </c>
      <c r="M210" s="50"/>
      <c r="N210" s="50">
        <f t="array" ref="N210">INDEX($AE$9:$AE$294,MATCH($A210&amp;$B210,$T$9:$T$294&amp;$U$9:$U$294,0))</f>
        <v>0</v>
      </c>
      <c r="O210" s="50">
        <f t="array" ref="O210">INDEX($AG$9:$AG$294,MATCH($A210&amp;$B210,$T$9:$T$294&amp;$U$9:$U$294,0))</f>
        <v>0</v>
      </c>
      <c r="P210" s="50"/>
      <c r="Q210" s="50">
        <f t="array" ref="Q210">INDEX($AJ$9:$AJ$294,MATCH($A210&amp;$B210,$T$9:$T$294&amp;$U$9:$U$294,0))</f>
        <v>0</v>
      </c>
      <c r="R210" s="50">
        <f t="array" ref="R210">INDEX($AL$9:$AL$294,MATCH($A210&amp;$B210,$T$9:$T$294&amp;$U$9:$U$294,0))</f>
        <v>0</v>
      </c>
      <c r="T210" s="269" t="s">
        <v>13</v>
      </c>
      <c r="U210" t="s">
        <v>1475</v>
      </c>
      <c r="V210" t="s">
        <v>1476</v>
      </c>
      <c r="W210" s="325">
        <v>40</v>
      </c>
      <c r="X210" s="320" t="s">
        <v>4</v>
      </c>
      <c r="Y210" s="344" t="e" cm="1">
        <f t="array" ref="Y210">_xlfn.XLOOKUP('SubClass (Annex_Working)'!U210,#REF!,#REF!,"",0,1)</f>
        <v>#REF!</v>
      </c>
      <c r="Z210" s="329"/>
      <c r="AA210" s="329"/>
      <c r="AB210" s="322"/>
      <c r="AC210" s="323"/>
      <c r="AD210" s="324"/>
      <c r="AE210" s="322"/>
      <c r="AF210" s="323"/>
      <c r="AG210" s="324"/>
      <c r="AH210" s="348" t="e" cm="1">
        <f t="array" ref="AH210">_xlfn.XLOOKUP('SubClass (Annex_Working)'!U210,#REF!,#REF!,"",0,1)</f>
        <v>#REF!</v>
      </c>
      <c r="AI210" s="321"/>
      <c r="AJ210" s="321"/>
      <c r="AK210" s="321"/>
      <c r="AL210" s="321"/>
    </row>
    <row r="211" spans="1:38" s="48" customFormat="1">
      <c r="A211" s="32"/>
      <c r="B211" s="47"/>
      <c r="D211" s="49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T211" s="269" t="s">
        <v>16</v>
      </c>
      <c r="U211" t="s">
        <v>1477</v>
      </c>
      <c r="V211" t="s">
        <v>1476</v>
      </c>
      <c r="W211" s="325">
        <v>40</v>
      </c>
      <c r="X211" s="320" t="s">
        <v>4</v>
      </c>
      <c r="Y211" s="344" t="e" cm="1">
        <f t="array" ref="Y211">_xlfn.XLOOKUP('SubClass (Annex_Working)'!U211,#REF!,#REF!,"",0,1)</f>
        <v>#REF!</v>
      </c>
      <c r="Z211" s="329"/>
      <c r="AA211" s="329"/>
      <c r="AB211" s="322"/>
      <c r="AC211" s="323"/>
      <c r="AD211" s="324"/>
      <c r="AE211" s="322"/>
      <c r="AF211" s="323"/>
      <c r="AG211" s="324"/>
      <c r="AH211" s="348" t="e" cm="1">
        <f t="array" ref="AH211">_xlfn.XLOOKUP('SubClass (Annex_Working)'!U211,#REF!,#REF!,"",0,1)</f>
        <v>#REF!</v>
      </c>
      <c r="AI211" s="321"/>
      <c r="AJ211" s="321"/>
      <c r="AK211" s="321"/>
      <c r="AL211" s="321"/>
    </row>
    <row r="212" spans="1:38" s="48" customFormat="1">
      <c r="A212" s="32" t="s">
        <v>13</v>
      </c>
      <c r="B212" s="47" t="s">
        <v>1208</v>
      </c>
      <c r="C212" s="48" t="s">
        <v>1209</v>
      </c>
      <c r="D212" s="49">
        <v>13</v>
      </c>
      <c r="E212" s="50" t="e">
        <f t="array" ref="E212">INDEX(Y$9:Y$294,MATCH($A212&amp;$B212,$T$9:$T$294&amp;$U$9:$U$294,0))</f>
        <v>#REF!</v>
      </c>
      <c r="F212" s="50">
        <f t="array" ref="F212">INDEX($Z$9:$Z$294,MATCH($A212&amp;$B212,$T$9:$T$294&amp;$U$9:$U$294,0))</f>
        <v>0</v>
      </c>
      <c r="G212" s="50">
        <f t="array" ref="G212">INDEX($AA$9:$AA$294,MATCH($A212&amp;$B212,$T$9:$T$294&amp;$U$9:$U$294,0))</f>
        <v>0</v>
      </c>
      <c r="H212" s="50" t="e">
        <f t="array" ref="H212">INDEX($AH$9:$AH$294,MATCH($A212&amp;$B212,$T$9:$T$294&amp;$U$9:$U$294,0))</f>
        <v>#REF!</v>
      </c>
      <c r="I212" s="50">
        <f t="array" ref="I212">INDEX($AI$9:$AI$294,MATCH($A212&amp;$B212,$T$9:$T$294&amp;$U$9:$U$294,0))</f>
        <v>0</v>
      </c>
      <c r="J212" s="50"/>
      <c r="K212" s="50">
        <f t="array" ref="K212">INDEX($AB$9:$AB$294,MATCH($A212&amp;$B212,$T$9:$T$294&amp;$U$9:$U$294,0))</f>
        <v>0</v>
      </c>
      <c r="L212" s="50">
        <f t="array" ref="L212">INDEX($AD$9:$AD$294,MATCH($A212&amp;$B212,$T$9:$T$294&amp;$U$9:$U$294,0))</f>
        <v>0</v>
      </c>
      <c r="M212" s="50"/>
      <c r="N212" s="50">
        <f t="array" ref="N212">INDEX($AE$9:$AE$294,MATCH($A212&amp;$B212,$T$9:$T$294&amp;$U$9:$U$294,0))</f>
        <v>0</v>
      </c>
      <c r="O212" s="50">
        <f t="array" ref="O212">INDEX($AG$9:$AG$294,MATCH($A212&amp;$B212,$T$9:$T$294&amp;$U$9:$U$294,0))</f>
        <v>0</v>
      </c>
      <c r="P212" s="50"/>
      <c r="Q212" s="50">
        <f t="array" ref="Q212">INDEX($AJ$9:$AJ$294,MATCH($A212&amp;$B212,$T$9:$T$294&amp;$U$9:$U$294,0))</f>
        <v>0</v>
      </c>
      <c r="R212" s="50">
        <f t="array" ref="R212">INDEX($AL$9:$AL$294,MATCH($A212&amp;$B212,$T$9:$T$294&amp;$U$9:$U$294,0))</f>
        <v>0</v>
      </c>
      <c r="T212" s="269" t="s">
        <v>13</v>
      </c>
      <c r="U212" t="s">
        <v>1488</v>
      </c>
      <c r="V212" t="s">
        <v>1489</v>
      </c>
      <c r="W212" s="325">
        <v>21</v>
      </c>
      <c r="X212" s="320" t="s">
        <v>4</v>
      </c>
      <c r="Y212" s="344" t="e" cm="1">
        <f t="array" ref="Y212">_xlfn.XLOOKUP('SubClass (Annex_Working)'!U212,#REF!,#REF!,"",0,1)</f>
        <v>#REF!</v>
      </c>
      <c r="Z212" s="329"/>
      <c r="AA212" s="329"/>
      <c r="AB212" s="322"/>
      <c r="AC212" s="323"/>
      <c r="AD212" s="324"/>
      <c r="AE212" s="322"/>
      <c r="AF212" s="323"/>
      <c r="AG212" s="324"/>
      <c r="AH212" s="348" t="e" cm="1">
        <f t="array" ref="AH212">_xlfn.XLOOKUP('SubClass (Annex_Working)'!U212,#REF!,#REF!,"",0,1)</f>
        <v>#REF!</v>
      </c>
      <c r="AI212" s="321"/>
      <c r="AJ212" s="321"/>
      <c r="AK212" s="321"/>
      <c r="AL212" s="321"/>
    </row>
    <row r="213" spans="1:38" s="48" customFormat="1">
      <c r="A213" s="32" t="s">
        <v>16</v>
      </c>
      <c r="B213" s="47" t="s">
        <v>1210</v>
      </c>
      <c r="C213" s="48" t="s">
        <v>1211</v>
      </c>
      <c r="D213" s="49">
        <v>13</v>
      </c>
      <c r="E213" s="50" t="e">
        <f t="array" ref="E213">INDEX(Y$9:Y$294,MATCH($A213&amp;$B213,$T$9:$T$294&amp;$U$9:$U$294,0))</f>
        <v>#REF!</v>
      </c>
      <c r="F213" s="50">
        <f t="array" ref="F213">INDEX($Z$9:$Z$294,MATCH($A213&amp;$B213,$T$9:$T$294&amp;$U$9:$U$294,0))</f>
        <v>0</v>
      </c>
      <c r="G213" s="50">
        <f t="array" ref="G213">INDEX($AA$9:$AA$294,MATCH($A213&amp;$B213,$T$9:$T$294&amp;$U$9:$U$294,0))</f>
        <v>0</v>
      </c>
      <c r="H213" s="50" t="e">
        <f t="array" ref="H213">INDEX($AH$9:$AH$294,MATCH($A213&amp;$B213,$T$9:$T$294&amp;$U$9:$U$294,0))</f>
        <v>#REF!</v>
      </c>
      <c r="I213" s="50">
        <f t="array" ref="I213">INDEX($AI$9:$AI$294,MATCH($A213&amp;$B213,$T$9:$T$294&amp;$U$9:$U$294,0))</f>
        <v>0</v>
      </c>
      <c r="J213" s="50"/>
      <c r="K213" s="50">
        <f t="array" ref="K213">INDEX($AB$9:$AB$294,MATCH($A213&amp;$B213,$T$9:$T$294&amp;$U$9:$U$294,0))</f>
        <v>0</v>
      </c>
      <c r="L213" s="50">
        <f t="array" ref="L213">INDEX($AD$9:$AD$294,MATCH($A213&amp;$B213,$T$9:$T$294&amp;$U$9:$U$294,0))</f>
        <v>0</v>
      </c>
      <c r="M213" s="50"/>
      <c r="N213" s="50">
        <f t="array" ref="N213">INDEX($AE$9:$AE$294,MATCH($A213&amp;$B213,$T$9:$T$294&amp;$U$9:$U$294,0))</f>
        <v>0</v>
      </c>
      <c r="O213" s="50">
        <f t="array" ref="O213">INDEX($AG$9:$AG$294,MATCH($A213&amp;$B213,$T$9:$T$294&amp;$U$9:$U$294,0))</f>
        <v>0</v>
      </c>
      <c r="P213" s="50"/>
      <c r="Q213" s="50">
        <f t="array" ref="Q213">INDEX($AJ$9:$AJ$294,MATCH($A213&amp;$B213,$T$9:$T$294&amp;$U$9:$U$294,0))</f>
        <v>0</v>
      </c>
      <c r="R213" s="50">
        <f t="array" ref="R213">INDEX($AL$9:$AL$294,MATCH($A213&amp;$B213,$T$9:$T$294&amp;$U$9:$U$294,0))</f>
        <v>0</v>
      </c>
      <c r="T213" s="269" t="s">
        <v>16</v>
      </c>
      <c r="U213" t="s">
        <v>1490</v>
      </c>
      <c r="V213" t="s">
        <v>1491</v>
      </c>
      <c r="W213" s="325">
        <v>8</v>
      </c>
      <c r="X213" s="320" t="s">
        <v>4</v>
      </c>
      <c r="Y213" s="344" t="e" cm="1">
        <f t="array" ref="Y213">_xlfn.XLOOKUP('SubClass (Annex_Working)'!U213,#REF!,#REF!,"",0,1)</f>
        <v>#REF!</v>
      </c>
      <c r="Z213" s="329"/>
      <c r="AA213" s="329"/>
      <c r="AB213" s="322"/>
      <c r="AC213" s="323"/>
      <c r="AD213" s="324"/>
      <c r="AE213" s="322"/>
      <c r="AF213" s="323"/>
      <c r="AG213" s="324"/>
      <c r="AH213" s="348" t="e" cm="1">
        <f t="array" ref="AH213">_xlfn.XLOOKUP('SubClass (Annex_Working)'!U213,#REF!,#REF!,"",0,1)</f>
        <v>#REF!</v>
      </c>
      <c r="AI213" s="321"/>
      <c r="AJ213" s="321"/>
      <c r="AK213" s="321"/>
      <c r="AL213" s="321"/>
    </row>
    <row r="214" spans="1:38" s="48" customFormat="1">
      <c r="A214" s="32"/>
      <c r="B214" s="47"/>
      <c r="D214" s="49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T214" s="269" t="s">
        <v>16</v>
      </c>
      <c r="U214" t="s">
        <v>1499</v>
      </c>
      <c r="V214" t="s">
        <v>2193</v>
      </c>
      <c r="W214" s="325">
        <v>13</v>
      </c>
      <c r="X214" s="320" t="s">
        <v>4</v>
      </c>
      <c r="Y214" s="344" t="e" cm="1">
        <f t="array" ref="Y214">_xlfn.XLOOKUP('SubClass (Annex_Working)'!U214,#REF!,#REF!,"",0,1)</f>
        <v>#REF!</v>
      </c>
      <c r="Z214" s="329"/>
      <c r="AA214" s="329"/>
      <c r="AB214" s="322"/>
      <c r="AC214" s="323"/>
      <c r="AD214" s="324"/>
      <c r="AE214" s="322"/>
      <c r="AF214" s="323"/>
      <c r="AG214" s="324"/>
      <c r="AH214" s="348" t="e" cm="1">
        <f t="array" ref="AH214">_xlfn.XLOOKUP('SubClass (Annex_Working)'!U214,#REF!,#REF!,"",0,1)</f>
        <v>#REF!</v>
      </c>
      <c r="AI214" s="321"/>
      <c r="AJ214" s="321"/>
      <c r="AK214" s="321"/>
      <c r="AL214" s="321"/>
    </row>
    <row r="215" spans="1:38" s="48" customFormat="1">
      <c r="A215" s="32" t="s">
        <v>13</v>
      </c>
      <c r="B215" s="47" t="s">
        <v>1218</v>
      </c>
      <c r="C215" s="48" t="s">
        <v>1219</v>
      </c>
      <c r="D215" s="49">
        <v>4</v>
      </c>
      <c r="E215" s="50" t="e">
        <f t="array" ref="E215">INDEX(Y$9:Y$294,MATCH($A215&amp;$B215,$T$9:$T$294&amp;$U$9:$U$294,0))</f>
        <v>#REF!</v>
      </c>
      <c r="F215" s="50">
        <f t="array" ref="F215">INDEX($Z$9:$Z$294,MATCH($A215&amp;$B215,$T$9:$T$294&amp;$U$9:$U$294,0))</f>
        <v>0</v>
      </c>
      <c r="G215" s="50">
        <f t="array" ref="G215">INDEX($AA$9:$AA$294,MATCH($A215&amp;$B215,$T$9:$T$294&amp;$U$9:$U$294,0))</f>
        <v>0</v>
      </c>
      <c r="H215" s="50" t="e">
        <f t="array" ref="H215">INDEX($AH$9:$AH$294,MATCH($A215&amp;$B215,$T$9:$T$294&amp;$U$9:$U$294,0))</f>
        <v>#REF!</v>
      </c>
      <c r="I215" s="50">
        <f t="array" ref="I215">INDEX($AI$9:$AI$294,MATCH($A215&amp;$B215,$T$9:$T$294&amp;$U$9:$U$294,0))</f>
        <v>0</v>
      </c>
      <c r="J215" s="50"/>
      <c r="K215" s="50">
        <f t="array" ref="K215">INDEX($AB$9:$AB$294,MATCH($A215&amp;$B215,$T$9:$T$294&amp;$U$9:$U$294,0))</f>
        <v>0</v>
      </c>
      <c r="L215" s="50">
        <f t="array" ref="L215">INDEX($AD$9:$AD$294,MATCH($A215&amp;$B215,$T$9:$T$294&amp;$U$9:$U$294,0))</f>
        <v>0</v>
      </c>
      <c r="M215" s="50"/>
      <c r="N215" s="50">
        <f t="array" ref="N215">INDEX($AE$9:$AE$294,MATCH($A215&amp;$B215,$T$9:$T$294&amp;$U$9:$U$294,0))</f>
        <v>0</v>
      </c>
      <c r="O215" s="50">
        <f t="array" ref="O215">INDEX($AG$9:$AG$294,MATCH($A215&amp;$B215,$T$9:$T$294&amp;$U$9:$U$294,0))</f>
        <v>0</v>
      </c>
      <c r="P215" s="50"/>
      <c r="Q215" s="50">
        <f t="array" ref="Q215">INDEX($AJ$9:$AJ$294,MATCH($A215&amp;$B215,$T$9:$T$294&amp;$U$9:$U$294,0))</f>
        <v>0</v>
      </c>
      <c r="R215" s="50">
        <f t="array" ref="R215">INDEX($AL$9:$AL$294,MATCH($A215&amp;$B215,$T$9:$T$294&amp;$U$9:$U$294,0))</f>
        <v>0</v>
      </c>
      <c r="T215" s="269" t="s">
        <v>13</v>
      </c>
      <c r="U215" t="s">
        <v>1503</v>
      </c>
      <c r="V215" t="s">
        <v>2073</v>
      </c>
      <c r="W215" s="325">
        <v>19</v>
      </c>
      <c r="X215" s="320" t="s">
        <v>4</v>
      </c>
      <c r="Y215" s="344" t="e" cm="1">
        <f t="array" ref="Y215">_xlfn.XLOOKUP('SubClass (Annex_Working)'!U215,#REF!,#REF!,"",0,1)</f>
        <v>#REF!</v>
      </c>
      <c r="Z215" s="329"/>
      <c r="AA215" s="329"/>
      <c r="AB215" s="322"/>
      <c r="AC215" s="323"/>
      <c r="AD215" s="324"/>
      <c r="AE215" s="322"/>
      <c r="AF215" s="323"/>
      <c r="AG215" s="324"/>
      <c r="AH215" s="348" t="e" cm="1">
        <f t="array" ref="AH215">_xlfn.XLOOKUP('SubClass (Annex_Working)'!U215,#REF!,#REF!,"",0,1)</f>
        <v>#REF!</v>
      </c>
      <c r="AI215" s="321"/>
      <c r="AJ215" s="321"/>
      <c r="AK215" s="321"/>
      <c r="AL215" s="321"/>
    </row>
    <row r="216" spans="1:38" s="48" customFormat="1">
      <c r="A216" s="32" t="s">
        <v>16</v>
      </c>
      <c r="B216" s="47" t="s">
        <v>1220</v>
      </c>
      <c r="C216" s="48" t="s">
        <v>1221</v>
      </c>
      <c r="D216" s="49">
        <v>4</v>
      </c>
      <c r="E216" s="50" t="e">
        <f t="array" ref="E216">INDEX(Y$9:Y$294,MATCH($A216&amp;$B216,$T$9:$T$294&amp;$U$9:$U$294,0))</f>
        <v>#REF!</v>
      </c>
      <c r="F216" s="50">
        <f t="array" ref="F216">INDEX($Z$9:$Z$294,MATCH($A216&amp;$B216,$T$9:$T$294&amp;$U$9:$U$294,0))</f>
        <v>0</v>
      </c>
      <c r="G216" s="50">
        <f t="array" ref="G216">INDEX($AA$9:$AA$294,MATCH($A216&amp;$B216,$T$9:$T$294&amp;$U$9:$U$294,0))</f>
        <v>0</v>
      </c>
      <c r="H216" s="50" t="e">
        <f t="array" ref="H216">INDEX($AH$9:$AH$294,MATCH($A216&amp;$B216,$T$9:$T$294&amp;$U$9:$U$294,0))</f>
        <v>#REF!</v>
      </c>
      <c r="I216" s="50">
        <f t="array" ref="I216">INDEX($AI$9:$AI$294,MATCH($A216&amp;$B216,$T$9:$T$294&amp;$U$9:$U$294,0))</f>
        <v>0</v>
      </c>
      <c r="J216" s="50"/>
      <c r="K216" s="50">
        <f t="array" ref="K216">INDEX($AB$9:$AB$294,MATCH($A216&amp;$B216,$T$9:$T$294&amp;$U$9:$U$294,0))</f>
        <v>0</v>
      </c>
      <c r="L216" s="50">
        <f t="array" ref="L216">INDEX($AD$9:$AD$294,MATCH($A216&amp;$B216,$T$9:$T$294&amp;$U$9:$U$294,0))</f>
        <v>0</v>
      </c>
      <c r="M216" s="50"/>
      <c r="N216" s="50">
        <f t="array" ref="N216">INDEX($AE$9:$AE$294,MATCH($A216&amp;$B216,$T$9:$T$294&amp;$U$9:$U$294,0))</f>
        <v>0</v>
      </c>
      <c r="O216" s="50">
        <f t="array" ref="O216">INDEX($AG$9:$AG$294,MATCH($A216&amp;$B216,$T$9:$T$294&amp;$U$9:$U$294,0))</f>
        <v>0</v>
      </c>
      <c r="P216" s="50"/>
      <c r="Q216" s="50">
        <f t="array" ref="Q216">INDEX($AJ$9:$AJ$294,MATCH($A216&amp;$B216,$T$9:$T$294&amp;$U$9:$U$294,0))</f>
        <v>0</v>
      </c>
      <c r="R216" s="50">
        <f t="array" ref="R216">INDEX($AL$9:$AL$294,MATCH($A216&amp;$B216,$T$9:$T$294&amp;$U$9:$U$294,0))</f>
        <v>0</v>
      </c>
      <c r="T216" s="269" t="s">
        <v>16</v>
      </c>
      <c r="U216" t="s">
        <v>1505</v>
      </c>
      <c r="V216" t="s">
        <v>1506</v>
      </c>
      <c r="W216" s="325">
        <v>13</v>
      </c>
      <c r="X216" s="320" t="s">
        <v>4</v>
      </c>
      <c r="Y216" s="344" t="e" cm="1">
        <f t="array" ref="Y216">_xlfn.XLOOKUP('SubClass (Annex_Working)'!U216,#REF!,#REF!,"",0,1)</f>
        <v>#REF!</v>
      </c>
      <c r="Z216" s="329"/>
      <c r="AA216" s="329"/>
      <c r="AB216" s="322"/>
      <c r="AC216" s="323"/>
      <c r="AD216" s="324"/>
      <c r="AE216" s="322"/>
      <c r="AF216" s="323"/>
      <c r="AG216" s="324"/>
      <c r="AH216" s="348" t="e" cm="1">
        <f t="array" ref="AH216">_xlfn.XLOOKUP('SubClass (Annex_Working)'!U216,#REF!,#REF!,"",0,1)</f>
        <v>#REF!</v>
      </c>
      <c r="AI216" s="321"/>
      <c r="AJ216" s="321"/>
      <c r="AK216" s="321"/>
      <c r="AL216" s="321"/>
    </row>
    <row r="217" spans="1:38" s="48" customFormat="1">
      <c r="A217" s="32"/>
      <c r="B217" s="47"/>
      <c r="D217" s="49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T217" s="269" t="s">
        <v>16</v>
      </c>
      <c r="U217" t="s">
        <v>1511</v>
      </c>
      <c r="V217" t="s">
        <v>1512</v>
      </c>
      <c r="W217" s="325">
        <v>6</v>
      </c>
      <c r="X217" s="320" t="s">
        <v>4</v>
      </c>
      <c r="Y217" s="344" t="e" cm="1">
        <f t="array" ref="Y217">_xlfn.XLOOKUP('SubClass (Annex_Working)'!U217,#REF!,#REF!,"",0,1)</f>
        <v>#REF!</v>
      </c>
      <c r="Z217" s="329"/>
      <c r="AA217" s="329"/>
      <c r="AB217" s="322"/>
      <c r="AC217" s="323"/>
      <c r="AD217" s="324"/>
      <c r="AE217" s="322"/>
      <c r="AF217" s="323"/>
      <c r="AG217" s="324"/>
      <c r="AH217" s="348" t="e" cm="1">
        <f t="array" ref="AH217">_xlfn.XLOOKUP('SubClass (Annex_Working)'!U217,#REF!,#REF!,"",0,1)</f>
        <v>#REF!</v>
      </c>
      <c r="AI217" s="321"/>
      <c r="AJ217" s="321"/>
      <c r="AK217" s="321"/>
      <c r="AL217" s="321"/>
    </row>
    <row r="218" spans="1:38" s="48" customFormat="1">
      <c r="A218" s="32" t="s">
        <v>13</v>
      </c>
      <c r="B218" s="47" t="s">
        <v>1225</v>
      </c>
      <c r="C218" s="48" t="s">
        <v>1226</v>
      </c>
      <c r="D218" s="49">
        <v>8</v>
      </c>
      <c r="E218" s="50" t="e">
        <f t="array" ref="E218">INDEX(Y$9:Y$294,MATCH($A218&amp;$B218,$T$9:$T$294&amp;$U$9:$U$294,0))</f>
        <v>#REF!</v>
      </c>
      <c r="F218" s="50">
        <f t="array" ref="F218">INDEX($Z$9:$Z$294,MATCH($A218&amp;$B218,$T$9:$T$294&amp;$U$9:$U$294,0))</f>
        <v>0</v>
      </c>
      <c r="G218" s="50">
        <f t="array" ref="G218">INDEX($AA$9:$AA$294,MATCH($A218&amp;$B218,$T$9:$T$294&amp;$U$9:$U$294,0))</f>
        <v>0</v>
      </c>
      <c r="H218" s="50" t="e">
        <f t="array" ref="H218">INDEX($AH$9:$AH$294,MATCH($A218&amp;$B218,$T$9:$T$294&amp;$U$9:$U$294,0))</f>
        <v>#REF!</v>
      </c>
      <c r="I218" s="50">
        <f t="array" ref="I218">INDEX($AI$9:$AI$294,MATCH($A218&amp;$B218,$T$9:$T$294&amp;$U$9:$U$294,0))</f>
        <v>0</v>
      </c>
      <c r="J218" s="50"/>
      <c r="K218" s="50">
        <f t="array" ref="K218">INDEX($AB$9:$AB$294,MATCH($A218&amp;$B218,$T$9:$T$294&amp;$U$9:$U$294,0))</f>
        <v>0</v>
      </c>
      <c r="L218" s="50">
        <f t="array" ref="L218">INDEX($AD$9:$AD$294,MATCH($A218&amp;$B218,$T$9:$T$294&amp;$U$9:$U$294,0))</f>
        <v>0</v>
      </c>
      <c r="M218" s="50"/>
      <c r="N218" s="50">
        <f t="array" ref="N218">INDEX($AE$9:$AE$294,MATCH($A218&amp;$B218,$T$9:$T$294&amp;$U$9:$U$294,0))</f>
        <v>0</v>
      </c>
      <c r="O218" s="50">
        <f t="array" ref="O218">INDEX($AG$9:$AG$294,MATCH($A218&amp;$B218,$T$9:$T$294&amp;$U$9:$U$294,0))</f>
        <v>0</v>
      </c>
      <c r="P218" s="50"/>
      <c r="Q218" s="50">
        <f t="array" ref="Q218">INDEX($AJ$9:$AJ$294,MATCH($A218&amp;$B218,$T$9:$T$294&amp;$U$9:$U$294,0))</f>
        <v>0</v>
      </c>
      <c r="R218" s="50">
        <f t="array" ref="R218">INDEX($AL$9:$AL$294,MATCH($A218&amp;$B218,$T$9:$T$294&amp;$U$9:$U$294,0))</f>
        <v>0</v>
      </c>
      <c r="T218" s="269" t="s">
        <v>13</v>
      </c>
      <c r="U218" t="s">
        <v>1516</v>
      </c>
      <c r="V218" t="s">
        <v>1517</v>
      </c>
      <c r="W218" s="325">
        <v>41</v>
      </c>
      <c r="X218" s="320" t="s">
        <v>4</v>
      </c>
      <c r="Y218" s="344" t="e" cm="1">
        <f t="array" ref="Y218">_xlfn.XLOOKUP('SubClass (Annex_Working)'!U218,#REF!,#REF!,"",0,1)</f>
        <v>#REF!</v>
      </c>
      <c r="Z218" s="329"/>
      <c r="AA218" s="329"/>
      <c r="AB218" s="322"/>
      <c r="AC218" s="323"/>
      <c r="AD218" s="324"/>
      <c r="AE218" s="322"/>
      <c r="AF218" s="323"/>
      <c r="AG218" s="324"/>
      <c r="AH218" s="348" t="e" cm="1">
        <f t="array" ref="AH218">_xlfn.XLOOKUP('SubClass (Annex_Working)'!U218,#REF!,#REF!,"",0,1)</f>
        <v>#REF!</v>
      </c>
      <c r="AI218" s="321"/>
      <c r="AJ218" s="321"/>
      <c r="AK218" s="321"/>
      <c r="AL218" s="321"/>
    </row>
    <row r="219" spans="1:38" s="48" customFormat="1">
      <c r="A219" s="32" t="s">
        <v>16</v>
      </c>
      <c r="B219" s="47" t="s">
        <v>1227</v>
      </c>
      <c r="C219" s="48" t="s">
        <v>1226</v>
      </c>
      <c r="D219" s="49">
        <v>8</v>
      </c>
      <c r="E219" s="50" t="e">
        <f t="array" ref="E219">INDEX(Y$9:Y$294,MATCH($A219&amp;$B219,$T$9:$T$294&amp;$U$9:$U$294,0))</f>
        <v>#REF!</v>
      </c>
      <c r="F219" s="50">
        <f t="array" ref="F219">INDEX($Z$9:$Z$294,MATCH($A219&amp;$B219,$T$9:$T$294&amp;$U$9:$U$294,0))</f>
        <v>0</v>
      </c>
      <c r="G219" s="50">
        <f t="array" ref="G219">INDEX($AA$9:$AA$294,MATCH($A219&amp;$B219,$T$9:$T$294&amp;$U$9:$U$294,0))</f>
        <v>0</v>
      </c>
      <c r="H219" s="50" t="e">
        <f t="array" ref="H219">INDEX($AH$9:$AH$294,MATCH($A219&amp;$B219,$T$9:$T$294&amp;$U$9:$U$294,0))</f>
        <v>#REF!</v>
      </c>
      <c r="I219" s="50">
        <f t="array" ref="I219">INDEX($AI$9:$AI$294,MATCH($A219&amp;$B219,$T$9:$T$294&amp;$U$9:$U$294,0))</f>
        <v>0</v>
      </c>
      <c r="J219" s="50"/>
      <c r="K219" s="50">
        <f t="array" ref="K219">INDEX($AB$9:$AB$294,MATCH($A219&amp;$B219,$T$9:$T$294&amp;$U$9:$U$294,0))</f>
        <v>0</v>
      </c>
      <c r="L219" s="50">
        <f t="array" ref="L219">INDEX($AD$9:$AD$294,MATCH($A219&amp;$B219,$T$9:$T$294&amp;$U$9:$U$294,0))</f>
        <v>0</v>
      </c>
      <c r="M219" s="50"/>
      <c r="N219" s="50">
        <f t="array" ref="N219">INDEX($AE$9:$AE$294,MATCH($A219&amp;$B219,$T$9:$T$294&amp;$U$9:$U$294,0))</f>
        <v>0</v>
      </c>
      <c r="O219" s="50">
        <f t="array" ref="O219">INDEX($AG$9:$AG$294,MATCH($A219&amp;$B219,$T$9:$T$294&amp;$U$9:$U$294,0))</f>
        <v>0</v>
      </c>
      <c r="P219" s="50"/>
      <c r="Q219" s="50">
        <f t="array" ref="Q219">INDEX($AJ$9:$AJ$294,MATCH($A219&amp;$B219,$T$9:$T$294&amp;$U$9:$U$294,0))</f>
        <v>0</v>
      </c>
      <c r="R219" s="50">
        <f t="array" ref="R219">INDEX($AL$9:$AL$294,MATCH($A219&amp;$B219,$T$9:$T$294&amp;$U$9:$U$294,0))</f>
        <v>0</v>
      </c>
      <c r="T219" s="269" t="s">
        <v>16</v>
      </c>
      <c r="U219" t="s">
        <v>1518</v>
      </c>
      <c r="V219" t="s">
        <v>1519</v>
      </c>
      <c r="W219" s="325">
        <v>41</v>
      </c>
      <c r="X219" s="320" t="s">
        <v>4</v>
      </c>
      <c r="Y219" s="344" t="e" cm="1">
        <f t="array" ref="Y219">_xlfn.XLOOKUP('SubClass (Annex_Working)'!U219,#REF!,#REF!,"",0,1)</f>
        <v>#REF!</v>
      </c>
      <c r="Z219" s="329"/>
      <c r="AA219" s="329"/>
      <c r="AB219" s="322"/>
      <c r="AC219" s="323"/>
      <c r="AD219" s="324"/>
      <c r="AE219" s="322"/>
      <c r="AF219" s="323"/>
      <c r="AG219" s="324"/>
      <c r="AH219" s="348" t="e" cm="1">
        <f t="array" ref="AH219">_xlfn.XLOOKUP('SubClass (Annex_Working)'!U219,#REF!,#REF!,"",0,1)</f>
        <v>#REF!</v>
      </c>
      <c r="AI219" s="321"/>
      <c r="AJ219" s="321"/>
      <c r="AK219" s="321"/>
      <c r="AL219" s="321"/>
    </row>
    <row r="220" spans="1:38" s="48" customFormat="1">
      <c r="A220" s="32"/>
      <c r="B220" s="47"/>
      <c r="D220" s="49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T220" s="269" t="s">
        <v>10</v>
      </c>
      <c r="U220" t="s">
        <v>1528</v>
      </c>
      <c r="V220" t="s">
        <v>2075</v>
      </c>
      <c r="W220" s="325">
        <v>298</v>
      </c>
      <c r="X220" s="320" t="s">
        <v>4</v>
      </c>
      <c r="Y220" s="344" t="e" cm="1">
        <f t="array" ref="Y220">_xlfn.XLOOKUP('SubClass (Annex_Working)'!U220,#REF!,#REF!,"",0,1)</f>
        <v>#REF!</v>
      </c>
      <c r="Z220" s="329"/>
      <c r="AA220" s="329"/>
      <c r="AB220" s="322"/>
      <c r="AC220" s="323"/>
      <c r="AD220" s="324"/>
      <c r="AE220" s="322"/>
      <c r="AF220" s="323"/>
      <c r="AG220" s="324"/>
      <c r="AH220" s="348" t="e" cm="1">
        <f t="array" ref="AH220">_xlfn.XLOOKUP('SubClass (Annex_Working)'!U220,#REF!,#REF!,"",0,1)</f>
        <v>#REF!</v>
      </c>
      <c r="AI220" s="321"/>
      <c r="AJ220" s="321"/>
      <c r="AK220" s="321"/>
      <c r="AL220" s="321"/>
    </row>
    <row r="221" spans="1:38" s="48" customFormat="1">
      <c r="A221" s="32" t="s">
        <v>10</v>
      </c>
      <c r="B221" s="47" t="s">
        <v>1233</v>
      </c>
      <c r="C221" s="48" t="s">
        <v>1234</v>
      </c>
      <c r="D221" s="49">
        <v>3</v>
      </c>
      <c r="E221" s="50" t="e">
        <f t="array" ref="E221">INDEX(Y$9:Y$294,MATCH($A221&amp;$B221,$T$9:$T$294&amp;$U$9:$U$294,0))</f>
        <v>#REF!</v>
      </c>
      <c r="F221" s="50">
        <f t="array" ref="F221">INDEX($Z$9:$Z$294,MATCH($A221&amp;$B221,$T$9:$T$294&amp;$U$9:$U$294,0))</f>
        <v>0</v>
      </c>
      <c r="G221" s="50">
        <f t="array" ref="G221">INDEX($AA$9:$AA$294,MATCH($A221&amp;$B221,$T$9:$T$294&amp;$U$9:$U$294,0))</f>
        <v>0</v>
      </c>
      <c r="H221" s="50" t="e">
        <f t="array" ref="H221">INDEX($AH$9:$AH$294,MATCH($A221&amp;$B221,$T$9:$T$294&amp;$U$9:$U$294,0))</f>
        <v>#REF!</v>
      </c>
      <c r="I221" s="50">
        <f t="array" ref="I221">INDEX($AI$9:$AI$294,MATCH($A221&amp;$B221,$T$9:$T$294&amp;$U$9:$U$294,0))</f>
        <v>0</v>
      </c>
      <c r="J221" s="50"/>
      <c r="K221" s="50">
        <f t="array" ref="K221">INDEX($AB$9:$AB$294,MATCH($A221&amp;$B221,$T$9:$T$294&amp;$U$9:$U$294,0))</f>
        <v>0</v>
      </c>
      <c r="L221" s="50">
        <f t="array" ref="L221">INDEX($AD$9:$AD$294,MATCH($A221&amp;$B221,$T$9:$T$294&amp;$U$9:$U$294,0))</f>
        <v>0</v>
      </c>
      <c r="M221" s="50"/>
      <c r="N221" s="50">
        <f t="array" ref="N221">INDEX($AE$9:$AE$294,MATCH($A221&amp;$B221,$T$9:$T$294&amp;$U$9:$U$294,0))</f>
        <v>0</v>
      </c>
      <c r="O221" s="50">
        <f t="array" ref="O221">INDEX($AG$9:$AG$294,MATCH($A221&amp;$B221,$T$9:$T$294&amp;$U$9:$U$294,0))</f>
        <v>0</v>
      </c>
      <c r="P221" s="50"/>
      <c r="Q221" s="50">
        <f t="array" ref="Q221">INDEX($AJ$9:$AJ$294,MATCH($A221&amp;$B221,$T$9:$T$294&amp;$U$9:$U$294,0))</f>
        <v>0</v>
      </c>
      <c r="R221" s="50">
        <f t="array" ref="R221">INDEX($AL$9:$AL$294,MATCH($A221&amp;$B221,$T$9:$T$294&amp;$U$9:$U$294,0))</f>
        <v>0</v>
      </c>
      <c r="T221" s="269" t="s">
        <v>13</v>
      </c>
      <c r="U221" t="s">
        <v>1530</v>
      </c>
      <c r="V221" t="s">
        <v>2076</v>
      </c>
      <c r="W221" s="325">
        <v>17</v>
      </c>
      <c r="X221" s="320" t="s">
        <v>4</v>
      </c>
      <c r="Y221" s="344" t="e" cm="1">
        <f t="array" ref="Y221">_xlfn.XLOOKUP('SubClass (Annex_Working)'!U221,#REF!,#REF!,"",0,1)</f>
        <v>#REF!</v>
      </c>
      <c r="Z221" s="329"/>
      <c r="AA221" s="329"/>
      <c r="AB221" s="322"/>
      <c r="AC221" s="323"/>
      <c r="AD221" s="324"/>
      <c r="AE221" s="322"/>
      <c r="AF221" s="323"/>
      <c r="AG221" s="324"/>
      <c r="AH221" s="348" t="e" cm="1">
        <f t="array" ref="AH221">_xlfn.XLOOKUP('SubClass (Annex_Working)'!U221,#REF!,#REF!,"",0,1)</f>
        <v>#REF!</v>
      </c>
      <c r="AI221" s="321"/>
      <c r="AJ221" s="321"/>
      <c r="AK221" s="321"/>
      <c r="AL221" s="321"/>
    </row>
    <row r="222" spans="1:38" s="48" customFormat="1">
      <c r="A222" s="32"/>
      <c r="B222" s="47"/>
      <c r="D222" s="49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T222" s="269" t="s">
        <v>16</v>
      </c>
      <c r="U222" t="s">
        <v>1532</v>
      </c>
      <c r="V222" t="s">
        <v>2076</v>
      </c>
      <c r="W222" s="325">
        <v>17</v>
      </c>
      <c r="X222" s="320" t="s">
        <v>4</v>
      </c>
      <c r="Y222" s="344" t="e" cm="1">
        <f t="array" ref="Y222">_xlfn.XLOOKUP('SubClass (Annex_Working)'!U222,#REF!,#REF!,"",0,1)</f>
        <v>#REF!</v>
      </c>
      <c r="Z222" s="329"/>
      <c r="AA222" s="329"/>
      <c r="AB222" s="322"/>
      <c r="AC222" s="323"/>
      <c r="AD222" s="324"/>
      <c r="AE222" s="322"/>
      <c r="AF222" s="323"/>
      <c r="AG222" s="324"/>
      <c r="AH222" s="348" t="e" cm="1">
        <f t="array" ref="AH222">_xlfn.XLOOKUP('SubClass (Annex_Working)'!U222,#REF!,#REF!,"",0,1)</f>
        <v>#REF!</v>
      </c>
      <c r="AI222" s="321"/>
      <c r="AJ222" s="321"/>
      <c r="AK222" s="321"/>
      <c r="AL222" s="321"/>
    </row>
    <row r="223" spans="1:38" s="48" customFormat="1">
      <c r="A223" s="32" t="s">
        <v>13</v>
      </c>
      <c r="B223" s="47" t="s">
        <v>1235</v>
      </c>
      <c r="C223" s="48" t="s">
        <v>1236</v>
      </c>
      <c r="D223" s="49">
        <v>3</v>
      </c>
      <c r="E223" s="50" t="e">
        <f t="array" ref="E223">INDEX(Y$9:Y$294,MATCH($A223&amp;$B223,$T$9:$T$294&amp;$U$9:$U$294,0))</f>
        <v>#REF!</v>
      </c>
      <c r="F223" s="50">
        <f t="array" ref="F223">INDEX($Z$9:$Z$294,MATCH($A223&amp;$B223,$T$9:$T$294&amp;$U$9:$U$294,0))</f>
        <v>0</v>
      </c>
      <c r="G223" s="50">
        <f t="array" ref="G223">INDEX($AA$9:$AA$294,MATCH($A223&amp;$B223,$T$9:$T$294&amp;$U$9:$U$294,0))</f>
        <v>0</v>
      </c>
      <c r="H223" s="50" t="e">
        <f t="array" ref="H223">INDEX($AH$9:$AH$294,MATCH($A223&amp;$B223,$T$9:$T$294&amp;$U$9:$U$294,0))</f>
        <v>#REF!</v>
      </c>
      <c r="I223" s="50">
        <f t="array" ref="I223">INDEX($AI$9:$AI$294,MATCH($A223&amp;$B223,$T$9:$T$294&amp;$U$9:$U$294,0))</f>
        <v>0</v>
      </c>
      <c r="J223" s="50"/>
      <c r="K223" s="50">
        <f t="array" ref="K223">INDEX($AB$9:$AB$294,MATCH($A223&amp;$B223,$T$9:$T$294&amp;$U$9:$U$294,0))</f>
        <v>0</v>
      </c>
      <c r="L223" s="50">
        <f t="array" ref="L223">INDEX($AD$9:$AD$294,MATCH($A223&amp;$B223,$T$9:$T$294&amp;$U$9:$U$294,0))</f>
        <v>0</v>
      </c>
      <c r="M223" s="50"/>
      <c r="N223" s="50">
        <f t="array" ref="N223">INDEX($AE$9:$AE$294,MATCH($A223&amp;$B223,$T$9:$T$294&amp;$U$9:$U$294,0))</f>
        <v>0</v>
      </c>
      <c r="O223" s="50">
        <f t="array" ref="O223">INDEX($AG$9:$AG$294,MATCH($A223&amp;$B223,$T$9:$T$294&amp;$U$9:$U$294,0))</f>
        <v>0</v>
      </c>
      <c r="P223" s="50"/>
      <c r="Q223" s="50">
        <f t="array" ref="Q223">INDEX($AJ$9:$AJ$294,MATCH($A223&amp;$B223,$T$9:$T$294&amp;$U$9:$U$294,0))</f>
        <v>0</v>
      </c>
      <c r="R223" s="50">
        <f t="array" ref="R223">INDEX($AL$9:$AL$294,MATCH($A223&amp;$B223,$T$9:$T$294&amp;$U$9:$U$294,0))</f>
        <v>0</v>
      </c>
      <c r="T223" s="269" t="s">
        <v>13</v>
      </c>
      <c r="U223" t="s">
        <v>1542</v>
      </c>
      <c r="V223" t="s">
        <v>1545</v>
      </c>
      <c r="W223" s="325">
        <v>281</v>
      </c>
      <c r="X223" s="320" t="s">
        <v>4</v>
      </c>
      <c r="Y223" s="344" t="e" cm="1">
        <f t="array" ref="Y223">_xlfn.XLOOKUP('SubClass (Annex_Working)'!U223,#REF!,#REF!,"",0,1)</f>
        <v>#REF!</v>
      </c>
      <c r="Z223" s="329"/>
      <c r="AA223" s="329"/>
      <c r="AB223" s="322"/>
      <c r="AC223" s="323"/>
      <c r="AD223" s="324"/>
      <c r="AE223" s="322"/>
      <c r="AF223" s="323"/>
      <c r="AG223" s="324"/>
      <c r="AH223" s="348" t="e" cm="1">
        <f t="array" ref="AH223">_xlfn.XLOOKUP('SubClass (Annex_Working)'!U223,#REF!,#REF!,"",0,1)</f>
        <v>#REF!</v>
      </c>
      <c r="AI223" s="321"/>
      <c r="AJ223" s="321"/>
      <c r="AK223" s="321"/>
      <c r="AL223" s="321"/>
    </row>
    <row r="224" spans="1:38" s="48" customFormat="1">
      <c r="A224" s="32" t="s">
        <v>16</v>
      </c>
      <c r="B224" s="47" t="s">
        <v>1237</v>
      </c>
      <c r="C224" s="48" t="s">
        <v>1236</v>
      </c>
      <c r="D224" s="49">
        <v>3</v>
      </c>
      <c r="E224" s="50" t="e">
        <f t="array" ref="E224">INDEX(Y$9:Y$294,MATCH($A224&amp;$B224,$T$9:$T$294&amp;$U$9:$U$294,0))</f>
        <v>#REF!</v>
      </c>
      <c r="F224" s="50">
        <f t="array" ref="F224">INDEX($Z$9:$Z$294,MATCH($A224&amp;$B224,$T$9:$T$294&amp;$U$9:$U$294,0))</f>
        <v>0</v>
      </c>
      <c r="G224" s="50">
        <f t="array" ref="G224">INDEX($AA$9:$AA$294,MATCH($A224&amp;$B224,$T$9:$T$294&amp;$U$9:$U$294,0))</f>
        <v>0</v>
      </c>
      <c r="H224" s="50" t="e">
        <f t="array" ref="H224">INDEX($AH$9:$AH$294,MATCH($A224&amp;$B224,$T$9:$T$294&amp;$U$9:$U$294,0))</f>
        <v>#REF!</v>
      </c>
      <c r="I224" s="50">
        <f t="array" ref="I224">INDEX($AI$9:$AI$294,MATCH($A224&amp;$B224,$T$9:$T$294&amp;$U$9:$U$294,0))</f>
        <v>0</v>
      </c>
      <c r="J224" s="50"/>
      <c r="K224" s="50">
        <f t="array" ref="K224">INDEX($AB$9:$AB$294,MATCH($A224&amp;$B224,$T$9:$T$294&amp;$U$9:$U$294,0))</f>
        <v>0</v>
      </c>
      <c r="L224" s="50">
        <f t="array" ref="L224">INDEX($AD$9:$AD$294,MATCH($A224&amp;$B224,$T$9:$T$294&amp;$U$9:$U$294,0))</f>
        <v>0</v>
      </c>
      <c r="M224" s="50"/>
      <c r="N224" s="50">
        <f t="array" ref="N224">INDEX($AE$9:$AE$294,MATCH($A224&amp;$B224,$T$9:$T$294&amp;$U$9:$U$294,0))</f>
        <v>0</v>
      </c>
      <c r="O224" s="50">
        <f t="array" ref="O224">INDEX($AG$9:$AG$294,MATCH($A224&amp;$B224,$T$9:$T$294&amp;$U$9:$U$294,0))</f>
        <v>0</v>
      </c>
      <c r="P224" s="50"/>
      <c r="Q224" s="50">
        <f t="array" ref="Q224">INDEX($AJ$9:$AJ$294,MATCH($A224&amp;$B224,$T$9:$T$294&amp;$U$9:$U$294,0))</f>
        <v>0</v>
      </c>
      <c r="R224" s="50">
        <f t="array" ref="R224">INDEX($AL$9:$AL$294,MATCH($A224&amp;$B224,$T$9:$T$294&amp;$U$9:$U$294,0))</f>
        <v>0</v>
      </c>
      <c r="T224" s="269" t="s">
        <v>16</v>
      </c>
      <c r="U224" t="s">
        <v>1544</v>
      </c>
      <c r="V224" t="s">
        <v>1545</v>
      </c>
      <c r="W224" s="325">
        <v>14</v>
      </c>
      <c r="X224" s="320" t="s">
        <v>4</v>
      </c>
      <c r="Y224" s="344" t="e" cm="1">
        <f t="array" ref="Y224">_xlfn.XLOOKUP('SubClass (Annex_Working)'!U224,#REF!,#REF!,"",0,1)</f>
        <v>#REF!</v>
      </c>
      <c r="Z224" s="329"/>
      <c r="AA224" s="329"/>
      <c r="AB224" s="322"/>
      <c r="AC224" s="323"/>
      <c r="AD224" s="324"/>
      <c r="AE224" s="322"/>
      <c r="AF224" s="323"/>
      <c r="AG224" s="324"/>
      <c r="AH224" s="348" t="e" cm="1">
        <f t="array" ref="AH224">_xlfn.XLOOKUP('SubClass (Annex_Working)'!U224,#REF!,#REF!,"",0,1)</f>
        <v>#REF!</v>
      </c>
      <c r="AI224" s="321"/>
      <c r="AJ224" s="321"/>
      <c r="AK224" s="321"/>
      <c r="AL224" s="321"/>
    </row>
    <row r="225" spans="1:38" s="48" customFormat="1">
      <c r="A225" s="32"/>
      <c r="B225" s="47"/>
      <c r="D225" s="49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T225" s="269" t="s">
        <v>16</v>
      </c>
      <c r="U225" t="s">
        <v>1549</v>
      </c>
      <c r="V225" t="s">
        <v>2077</v>
      </c>
      <c r="W225" s="325">
        <v>260</v>
      </c>
      <c r="X225" s="320" t="s">
        <v>4</v>
      </c>
      <c r="Y225" s="344" t="e" cm="1">
        <f t="array" ref="Y225">_xlfn.XLOOKUP('SubClass (Annex_Working)'!U225,#REF!,#REF!,"",0,1)</f>
        <v>#REF!</v>
      </c>
      <c r="Z225" s="329"/>
      <c r="AA225" s="329"/>
      <c r="AB225" s="322"/>
      <c r="AC225" s="323"/>
      <c r="AD225" s="324"/>
      <c r="AE225" s="322"/>
      <c r="AF225" s="323"/>
      <c r="AG225" s="324"/>
      <c r="AH225" s="348" t="e" cm="1">
        <f t="array" ref="AH225">_xlfn.XLOOKUP('SubClass (Annex_Working)'!U225,#REF!,#REF!,"",0,1)</f>
        <v>#REF!</v>
      </c>
      <c r="AI225" s="321"/>
      <c r="AJ225" s="321"/>
      <c r="AK225" s="321"/>
      <c r="AL225" s="321"/>
    </row>
    <row r="226" spans="1:38" s="48" customFormat="1">
      <c r="A226" s="32" t="s">
        <v>7</v>
      </c>
      <c r="B226" s="47" t="s">
        <v>1240</v>
      </c>
      <c r="C226" s="48" t="s">
        <v>1241</v>
      </c>
      <c r="D226" s="49">
        <v>1961</v>
      </c>
      <c r="E226" s="50" t="e">
        <f t="array" ref="E226">INDEX(Y$9:Y$294,MATCH($A226&amp;$B226,$T$9:$T$294&amp;$U$9:$U$294,0))</f>
        <v>#REF!</v>
      </c>
      <c r="F226" s="50">
        <f t="array" ref="F226">INDEX($Z$9:$Z$294,MATCH($A226&amp;$B226,$T$9:$T$294&amp;$U$9:$U$294,0))</f>
        <v>0</v>
      </c>
      <c r="G226" s="50">
        <f t="array" ref="G226">INDEX($AA$9:$AA$294,MATCH($A226&amp;$B226,$T$9:$T$294&amp;$U$9:$U$294,0))</f>
        <v>0</v>
      </c>
      <c r="H226" s="50" t="e">
        <f t="array" ref="H226">INDEX($AH$9:$AH$294,MATCH($A226&amp;$B226,$T$9:$T$294&amp;$U$9:$U$294,0))</f>
        <v>#REF!</v>
      </c>
      <c r="I226" s="50">
        <f t="array" ref="I226">INDEX($AI$9:$AI$294,MATCH($A226&amp;$B226,$T$9:$T$294&amp;$U$9:$U$294,0))</f>
        <v>0</v>
      </c>
      <c r="J226" s="50"/>
      <c r="K226" s="50">
        <f t="array" ref="K226">INDEX($AB$9:$AB$294,MATCH($A226&amp;$B226,$T$9:$T$294&amp;$U$9:$U$294,0))</f>
        <v>0</v>
      </c>
      <c r="L226" s="50">
        <f t="array" ref="L226">INDEX($AD$9:$AD$294,MATCH($A226&amp;$B226,$T$9:$T$294&amp;$U$9:$U$294,0))</f>
        <v>0</v>
      </c>
      <c r="M226" s="50"/>
      <c r="N226" s="50">
        <f t="array" ref="N226">INDEX($AE$9:$AE$294,MATCH($A226&amp;$B226,$T$9:$T$294&amp;$U$9:$U$294,0))</f>
        <v>0</v>
      </c>
      <c r="O226" s="50">
        <f t="array" ref="O226">INDEX($AG$9:$AG$294,MATCH($A226&amp;$B226,$T$9:$T$294&amp;$U$9:$U$294,0))</f>
        <v>0</v>
      </c>
      <c r="P226" s="50"/>
      <c r="Q226" s="50">
        <f t="array" ref="Q226">INDEX($AJ$9:$AJ$294,MATCH($A226&amp;$B226,$T$9:$T$294&amp;$U$9:$U$294,0))</f>
        <v>0</v>
      </c>
      <c r="R226" s="50">
        <f t="array" ref="R226">INDEX($AL$9:$AL$294,MATCH($A226&amp;$B226,$T$9:$T$294&amp;$U$9:$U$294,0))</f>
        <v>0</v>
      </c>
      <c r="T226" s="269" t="s">
        <v>16</v>
      </c>
      <c r="U226" t="s">
        <v>1553</v>
      </c>
      <c r="V226" t="s">
        <v>2078</v>
      </c>
      <c r="W226" s="325">
        <v>7</v>
      </c>
      <c r="X226" s="320" t="s">
        <v>4</v>
      </c>
      <c r="Y226" s="344" t="e" cm="1">
        <f t="array" ref="Y226">_xlfn.XLOOKUP('SubClass (Annex_Working)'!U226,#REF!,#REF!,"",0,1)</f>
        <v>#REF!</v>
      </c>
      <c r="Z226" s="329"/>
      <c r="AA226" s="329"/>
      <c r="AB226" s="322"/>
      <c r="AC226" s="323"/>
      <c r="AD226" s="324"/>
      <c r="AE226" s="322"/>
      <c r="AF226" s="323"/>
      <c r="AG226" s="324"/>
      <c r="AH226" s="348" t="e" cm="1">
        <f t="array" ref="AH226">_xlfn.XLOOKUP('SubClass (Annex_Working)'!U226,#REF!,#REF!,"",0,1)</f>
        <v>#REF!</v>
      </c>
      <c r="AI226" s="321"/>
      <c r="AJ226" s="321"/>
      <c r="AK226" s="321"/>
      <c r="AL226" s="321"/>
    </row>
    <row r="227" spans="1:38" s="48" customFormat="1">
      <c r="A227" s="32"/>
      <c r="B227" s="47"/>
      <c r="D227" s="49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T227" s="269" t="s">
        <v>10</v>
      </c>
      <c r="U227" t="s">
        <v>1558</v>
      </c>
      <c r="V227" t="s">
        <v>1559</v>
      </c>
      <c r="W227" s="325">
        <v>107</v>
      </c>
      <c r="X227" s="320" t="s">
        <v>4</v>
      </c>
      <c r="Y227" s="344" t="e" cm="1">
        <f t="array" ref="Y227">_xlfn.XLOOKUP('SubClass (Annex_Working)'!U227,#REF!,#REF!,"",0,1)</f>
        <v>#REF!</v>
      </c>
      <c r="Z227" s="329"/>
      <c r="AA227" s="329"/>
      <c r="AB227" s="322"/>
      <c r="AC227" s="323"/>
      <c r="AD227" s="324"/>
      <c r="AE227" s="322"/>
      <c r="AF227" s="323"/>
      <c r="AG227" s="324"/>
      <c r="AH227" s="348" t="e" cm="1">
        <f t="array" ref="AH227">_xlfn.XLOOKUP('SubClass (Annex_Working)'!U227,#REF!,#REF!,"",0,1)</f>
        <v>#REF!</v>
      </c>
      <c r="AI227" s="321"/>
      <c r="AJ227" s="321"/>
      <c r="AK227" s="321"/>
      <c r="AL227" s="321"/>
    </row>
    <row r="228" spans="1:38" s="48" customFormat="1">
      <c r="A228" s="32" t="s">
        <v>10</v>
      </c>
      <c r="B228" s="47" t="s">
        <v>1242</v>
      </c>
      <c r="C228" s="48" t="s">
        <v>1243</v>
      </c>
      <c r="D228" s="49">
        <v>914</v>
      </c>
      <c r="E228" s="50" t="e">
        <f t="array" ref="E228">INDEX(Y$9:Y$294,MATCH($A228&amp;$B228,$T$9:$T$294&amp;$U$9:$U$294,0))</f>
        <v>#REF!</v>
      </c>
      <c r="F228" s="50">
        <f t="array" ref="F228">INDEX($Z$9:$Z$294,MATCH($A228&amp;$B228,$T$9:$T$294&amp;$U$9:$U$294,0))</f>
        <v>0</v>
      </c>
      <c r="G228" s="50">
        <f t="array" ref="G228">INDEX($AA$9:$AA$294,MATCH($A228&amp;$B228,$T$9:$T$294&amp;$U$9:$U$294,0))</f>
        <v>0</v>
      </c>
      <c r="H228" s="50" t="e">
        <f t="array" ref="H228">INDEX($AH$9:$AH$294,MATCH($A228&amp;$B228,$T$9:$T$294&amp;$U$9:$U$294,0))</f>
        <v>#REF!</v>
      </c>
      <c r="I228" s="50">
        <f t="array" ref="I228">INDEX($AI$9:$AI$294,MATCH($A228&amp;$B228,$T$9:$T$294&amp;$U$9:$U$294,0))</f>
        <v>0</v>
      </c>
      <c r="J228" s="50"/>
      <c r="K228" s="50">
        <f t="array" ref="K228">INDEX($AB$9:$AB$294,MATCH($A228&amp;$B228,$T$9:$T$294&amp;$U$9:$U$294,0))</f>
        <v>0</v>
      </c>
      <c r="L228" s="50">
        <f t="array" ref="L228">INDEX($AD$9:$AD$294,MATCH($A228&amp;$B228,$T$9:$T$294&amp;$U$9:$U$294,0))</f>
        <v>0</v>
      </c>
      <c r="M228" s="50"/>
      <c r="N228" s="50">
        <f t="array" ref="N228">INDEX($AE$9:$AE$294,MATCH($A228&amp;$B228,$T$9:$T$294&amp;$U$9:$U$294,0))</f>
        <v>0</v>
      </c>
      <c r="O228" s="50">
        <f t="array" ref="O228">INDEX($AG$9:$AG$294,MATCH($A228&amp;$B228,$T$9:$T$294&amp;$U$9:$U$294,0))</f>
        <v>0</v>
      </c>
      <c r="P228" s="50"/>
      <c r="Q228" s="50">
        <f t="array" ref="Q228">INDEX($AJ$9:$AJ$294,MATCH($A228&amp;$B228,$T$9:$T$294&amp;$U$9:$U$294,0))</f>
        <v>0</v>
      </c>
      <c r="R228" s="50">
        <f t="array" ref="R228">INDEX($AL$9:$AL$294,MATCH($A228&amp;$B228,$T$9:$T$294&amp;$U$9:$U$294,0))</f>
        <v>0</v>
      </c>
      <c r="T228" s="269" t="s">
        <v>13</v>
      </c>
      <c r="U228" t="s">
        <v>1560</v>
      </c>
      <c r="V228" t="s">
        <v>1561</v>
      </c>
      <c r="W228" s="325">
        <v>48</v>
      </c>
      <c r="X228" s="320" t="s">
        <v>4</v>
      </c>
      <c r="Y228" s="344" t="e" cm="1">
        <f t="array" ref="Y228">_xlfn.XLOOKUP('SubClass (Annex_Working)'!U228,#REF!,#REF!,"",0,1)</f>
        <v>#REF!</v>
      </c>
      <c r="Z228" s="329"/>
      <c r="AA228" s="329"/>
      <c r="AB228" s="322"/>
      <c r="AC228" s="323"/>
      <c r="AD228" s="324"/>
      <c r="AE228" s="322"/>
      <c r="AF228" s="323"/>
      <c r="AG228" s="324"/>
      <c r="AH228" s="348" t="e" cm="1">
        <f t="array" ref="AH228">_xlfn.XLOOKUP('SubClass (Annex_Working)'!U228,#REF!,#REF!,"",0,1)</f>
        <v>#REF!</v>
      </c>
      <c r="AI228" s="321"/>
      <c r="AJ228" s="321"/>
      <c r="AK228" s="321"/>
      <c r="AL228" s="321"/>
    </row>
    <row r="229" spans="1:38" s="48" customFormat="1">
      <c r="A229" s="32"/>
      <c r="B229" s="47"/>
      <c r="D229" s="49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T229" s="269" t="s">
        <v>16</v>
      </c>
      <c r="U229" t="s">
        <v>1562</v>
      </c>
      <c r="V229" t="s">
        <v>1561</v>
      </c>
      <c r="W229" s="325">
        <v>48</v>
      </c>
      <c r="X229" s="320" t="s">
        <v>4</v>
      </c>
      <c r="Y229" s="344" t="e" cm="1">
        <f t="array" ref="Y229">_xlfn.XLOOKUP('SubClass (Annex_Working)'!U229,#REF!,#REF!,"",0,1)</f>
        <v>#REF!</v>
      </c>
      <c r="Z229" s="329"/>
      <c r="AA229" s="329"/>
      <c r="AB229" s="322"/>
      <c r="AC229" s="323"/>
      <c r="AD229" s="324"/>
      <c r="AE229" s="322"/>
      <c r="AF229" s="323"/>
      <c r="AG229" s="324"/>
      <c r="AH229" s="348" t="e" cm="1">
        <f t="array" ref="AH229">_xlfn.XLOOKUP('SubClass (Annex_Working)'!U229,#REF!,#REF!,"",0,1)</f>
        <v>#REF!</v>
      </c>
      <c r="AI229" s="321"/>
      <c r="AJ229" s="321"/>
      <c r="AK229" s="321"/>
      <c r="AL229" s="321"/>
    </row>
    <row r="230" spans="1:38" s="48" customFormat="1">
      <c r="A230" s="32" t="s">
        <v>13</v>
      </c>
      <c r="B230" s="47" t="s">
        <v>1244</v>
      </c>
      <c r="C230" s="48" t="s">
        <v>1245</v>
      </c>
      <c r="D230" s="49">
        <v>906</v>
      </c>
      <c r="E230" s="50" t="e">
        <f t="array" ref="E230">INDEX(Y$9:Y$294,MATCH($A230&amp;$B230,$T$9:$T$294&amp;$U$9:$U$294,0))</f>
        <v>#REF!</v>
      </c>
      <c r="F230" s="50">
        <f t="array" ref="F230">INDEX($Z$9:$Z$294,MATCH($A230&amp;$B230,$T$9:$T$294&amp;$U$9:$U$294,0))</f>
        <v>0</v>
      </c>
      <c r="G230" s="50">
        <f t="array" ref="G230">INDEX($AA$9:$AA$294,MATCH($A230&amp;$B230,$T$9:$T$294&amp;$U$9:$U$294,0))</f>
        <v>0</v>
      </c>
      <c r="H230" s="50" t="e">
        <f t="array" ref="H230">INDEX($AH$9:$AH$294,MATCH($A230&amp;$B230,$T$9:$T$294&amp;$U$9:$U$294,0))</f>
        <v>#REF!</v>
      </c>
      <c r="I230" s="50">
        <f t="array" ref="I230">INDEX($AI$9:$AI$294,MATCH($A230&amp;$B230,$T$9:$T$294&amp;$U$9:$U$294,0))</f>
        <v>0</v>
      </c>
      <c r="J230" s="50"/>
      <c r="K230" s="50">
        <f t="array" ref="K230">INDEX($AB$9:$AB$294,MATCH($A230&amp;$B230,$T$9:$T$294&amp;$U$9:$U$294,0))</f>
        <v>0</v>
      </c>
      <c r="L230" s="50">
        <f t="array" ref="L230">INDEX($AD$9:$AD$294,MATCH($A230&amp;$B230,$T$9:$T$294&amp;$U$9:$U$294,0))</f>
        <v>0</v>
      </c>
      <c r="M230" s="50"/>
      <c r="N230" s="50">
        <f t="array" ref="N230">INDEX($AE$9:$AE$294,MATCH($A230&amp;$B230,$T$9:$T$294&amp;$U$9:$U$294,0))</f>
        <v>0</v>
      </c>
      <c r="O230" s="50">
        <f t="array" ref="O230">INDEX($AG$9:$AG$294,MATCH($A230&amp;$B230,$T$9:$T$294&amp;$U$9:$U$294,0))</f>
        <v>0</v>
      </c>
      <c r="P230" s="50"/>
      <c r="Q230" s="50">
        <f t="array" ref="Q230">INDEX($AJ$9:$AJ$294,MATCH($A230&amp;$B230,$T$9:$T$294&amp;$U$9:$U$294,0))</f>
        <v>0</v>
      </c>
      <c r="R230" s="50">
        <f t="array" ref="R230">INDEX($AL$9:$AL$294,MATCH($A230&amp;$B230,$T$9:$T$294&amp;$U$9:$U$294,0))</f>
        <v>0</v>
      </c>
      <c r="T230" s="269" t="s">
        <v>13</v>
      </c>
      <c r="U230" t="s">
        <v>1574</v>
      </c>
      <c r="V230" t="s">
        <v>2079</v>
      </c>
      <c r="W230" s="325">
        <v>9</v>
      </c>
      <c r="X230" s="320" t="s">
        <v>4</v>
      </c>
      <c r="Y230" s="344" t="e" cm="1">
        <f t="array" ref="Y230">_xlfn.XLOOKUP('SubClass (Annex_Working)'!U230,#REF!,#REF!,"",0,1)</f>
        <v>#REF!</v>
      </c>
      <c r="Z230" s="329"/>
      <c r="AA230" s="329"/>
      <c r="AB230" s="322"/>
      <c r="AC230" s="323"/>
      <c r="AD230" s="324"/>
      <c r="AE230" s="322"/>
      <c r="AF230" s="323"/>
      <c r="AG230" s="324"/>
      <c r="AH230" s="348" t="e" cm="1">
        <f t="array" ref="AH230">_xlfn.XLOOKUP('SubClass (Annex_Working)'!U230,#REF!,#REF!,"",0,1)</f>
        <v>#REF!</v>
      </c>
      <c r="AI230" s="321"/>
      <c r="AJ230" s="321"/>
      <c r="AK230" s="321"/>
      <c r="AL230" s="321"/>
    </row>
    <row r="231" spans="1:38" s="48" customFormat="1">
      <c r="A231" s="32" t="s">
        <v>16</v>
      </c>
      <c r="B231" s="47" t="s">
        <v>1246</v>
      </c>
      <c r="C231" s="48" t="s">
        <v>1245</v>
      </c>
      <c r="D231" s="49">
        <v>906</v>
      </c>
      <c r="E231" s="50" t="e">
        <f t="array" ref="E231">INDEX(Y$9:Y$294,MATCH($A231&amp;$B231,$T$9:$T$294&amp;$U$9:$U$294,0))</f>
        <v>#REF!</v>
      </c>
      <c r="F231" s="50">
        <f t="array" ref="F231">INDEX($Z$9:$Z$294,MATCH($A231&amp;$B231,$T$9:$T$294&amp;$U$9:$U$294,0))</f>
        <v>0</v>
      </c>
      <c r="G231" s="50">
        <f t="array" ref="G231">INDEX($AA$9:$AA$294,MATCH($A231&amp;$B231,$T$9:$T$294&amp;$U$9:$U$294,0))</f>
        <v>0</v>
      </c>
      <c r="H231" s="50" t="e">
        <f t="array" ref="H231">INDEX($AH$9:$AH$294,MATCH($A231&amp;$B231,$T$9:$T$294&amp;$U$9:$U$294,0))</f>
        <v>#REF!</v>
      </c>
      <c r="I231" s="50">
        <f t="array" ref="I231">INDEX($AI$9:$AI$294,MATCH($A231&amp;$B231,$T$9:$T$294&amp;$U$9:$U$294,0))</f>
        <v>0</v>
      </c>
      <c r="J231" s="50"/>
      <c r="K231" s="50">
        <f t="array" ref="K231">INDEX($AB$9:$AB$294,MATCH($A231&amp;$B231,$T$9:$T$294&amp;$U$9:$U$294,0))</f>
        <v>0</v>
      </c>
      <c r="L231" s="50">
        <f t="array" ref="L231">INDEX($AD$9:$AD$294,MATCH($A231&amp;$B231,$T$9:$T$294&amp;$U$9:$U$294,0))</f>
        <v>0</v>
      </c>
      <c r="M231" s="50"/>
      <c r="N231" s="50">
        <f t="array" ref="N231">INDEX($AE$9:$AE$294,MATCH($A231&amp;$B231,$T$9:$T$294&amp;$U$9:$U$294,0))</f>
        <v>0</v>
      </c>
      <c r="O231" s="50">
        <f t="array" ref="O231">INDEX($AG$9:$AG$294,MATCH($A231&amp;$B231,$T$9:$T$294&amp;$U$9:$U$294,0))</f>
        <v>0</v>
      </c>
      <c r="P231" s="50"/>
      <c r="Q231" s="50">
        <f t="array" ref="Q231">INDEX($AJ$9:$AJ$294,MATCH($A231&amp;$B231,$T$9:$T$294&amp;$U$9:$U$294,0))</f>
        <v>0</v>
      </c>
      <c r="R231" s="50">
        <f t="array" ref="R231">INDEX($AL$9:$AL$294,MATCH($A231&amp;$B231,$T$9:$T$294&amp;$U$9:$U$294,0))</f>
        <v>0</v>
      </c>
      <c r="T231" s="269" t="s">
        <v>16</v>
      </c>
      <c r="U231" t="s">
        <v>1576</v>
      </c>
      <c r="V231" t="s">
        <v>1577</v>
      </c>
      <c r="W231" s="325">
        <v>6</v>
      </c>
      <c r="X231" s="320" t="s">
        <v>4</v>
      </c>
      <c r="Y231" s="344" t="e" cm="1">
        <f t="array" ref="Y231">_xlfn.XLOOKUP('SubClass (Annex_Working)'!U231,#REF!,#REF!,"",0,1)</f>
        <v>#REF!</v>
      </c>
      <c r="Z231" s="329"/>
      <c r="AA231" s="329"/>
      <c r="AB231" s="322"/>
      <c r="AC231" s="323"/>
      <c r="AD231" s="324"/>
      <c r="AE231" s="322"/>
      <c r="AF231" s="323"/>
      <c r="AG231" s="324"/>
      <c r="AH231" s="348" t="e" cm="1">
        <f t="array" ref="AH231">_xlfn.XLOOKUP('SubClass (Annex_Working)'!U231,#REF!,#REF!,"",0,1)</f>
        <v>#REF!</v>
      </c>
      <c r="AI231" s="321"/>
      <c r="AJ231" s="321"/>
      <c r="AK231" s="321"/>
      <c r="AL231" s="321"/>
    </row>
    <row r="232" spans="1:38" s="48" customFormat="1">
      <c r="A232" s="32"/>
      <c r="B232" s="47"/>
      <c r="D232" s="49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T232" s="269" t="s">
        <v>16</v>
      </c>
      <c r="U232" t="s">
        <v>1581</v>
      </c>
      <c r="V232" t="s">
        <v>1582</v>
      </c>
      <c r="W232" s="325">
        <v>3</v>
      </c>
      <c r="X232" s="320" t="s">
        <v>4</v>
      </c>
      <c r="Y232" s="344" t="e" cm="1">
        <f t="array" ref="Y232">_xlfn.XLOOKUP('SubClass (Annex_Working)'!U232,#REF!,#REF!,"",0,1)</f>
        <v>#REF!</v>
      </c>
      <c r="Z232" s="329"/>
      <c r="AA232" s="329"/>
      <c r="AB232" s="322"/>
      <c r="AC232" s="323"/>
      <c r="AD232" s="324"/>
      <c r="AE232" s="322"/>
      <c r="AF232" s="323"/>
      <c r="AG232" s="324"/>
      <c r="AH232" s="348" t="e" cm="1">
        <f t="array" ref="AH232">_xlfn.XLOOKUP('SubClass (Annex_Working)'!U232,#REF!,#REF!,"",0,1)</f>
        <v>#REF!</v>
      </c>
      <c r="AI232" s="321"/>
      <c r="AJ232" s="321"/>
      <c r="AK232" s="321"/>
      <c r="AL232" s="321"/>
    </row>
    <row r="233" spans="1:38" s="48" customFormat="1">
      <c r="A233" s="32" t="s">
        <v>13</v>
      </c>
      <c r="B233" s="47" t="s">
        <v>1258</v>
      </c>
      <c r="C233" s="48" t="s">
        <v>1259</v>
      </c>
      <c r="D233" s="49">
        <v>6</v>
      </c>
      <c r="E233" s="50" t="e">
        <f t="array" ref="E233">INDEX(Y$9:Y$294,MATCH($A233&amp;$B233,$T$9:$T$294&amp;$U$9:$U$294,0))</f>
        <v>#REF!</v>
      </c>
      <c r="F233" s="50">
        <f t="array" ref="F233">INDEX($Z$9:$Z$294,MATCH($A233&amp;$B233,$T$9:$T$294&amp;$U$9:$U$294,0))</f>
        <v>0</v>
      </c>
      <c r="G233" s="50">
        <f t="array" ref="G233">INDEX($AA$9:$AA$294,MATCH($A233&amp;$B233,$T$9:$T$294&amp;$U$9:$U$294,0))</f>
        <v>0</v>
      </c>
      <c r="H233" s="50" t="e">
        <f t="array" ref="H233">INDEX($AH$9:$AH$294,MATCH($A233&amp;$B233,$T$9:$T$294&amp;$U$9:$U$294,0))</f>
        <v>#REF!</v>
      </c>
      <c r="I233" s="50">
        <f t="array" ref="I233">INDEX($AI$9:$AI$294,MATCH($A233&amp;$B233,$T$9:$T$294&amp;$U$9:$U$294,0))</f>
        <v>0</v>
      </c>
      <c r="J233" s="50"/>
      <c r="K233" s="50">
        <f t="array" ref="K233">INDEX($AB$9:$AB$294,MATCH($A233&amp;$B233,$T$9:$T$294&amp;$U$9:$U$294,0))</f>
        <v>0</v>
      </c>
      <c r="L233" s="50">
        <f t="array" ref="L233">INDEX($AD$9:$AD$294,MATCH($A233&amp;$B233,$T$9:$T$294&amp;$U$9:$U$294,0))</f>
        <v>0</v>
      </c>
      <c r="M233" s="50"/>
      <c r="N233" s="50">
        <f t="array" ref="N233">INDEX($AE$9:$AE$294,MATCH($A233&amp;$B233,$T$9:$T$294&amp;$U$9:$U$294,0))</f>
        <v>0</v>
      </c>
      <c r="O233" s="50">
        <f t="array" ref="O233">INDEX($AG$9:$AG$294,MATCH($A233&amp;$B233,$T$9:$T$294&amp;$U$9:$U$294,0))</f>
        <v>0</v>
      </c>
      <c r="P233" s="50"/>
      <c r="Q233" s="50">
        <f t="array" ref="Q233">INDEX($AJ$9:$AJ$294,MATCH($A233&amp;$B233,$T$9:$T$294&amp;$U$9:$U$294,0))</f>
        <v>0</v>
      </c>
      <c r="R233" s="50">
        <f t="array" ref="R233">INDEX($AL$9:$AL$294,MATCH($A233&amp;$B233,$T$9:$T$294&amp;$U$9:$U$294,0))</f>
        <v>0</v>
      </c>
      <c r="T233" s="269" t="s">
        <v>13</v>
      </c>
      <c r="U233" t="s">
        <v>1587</v>
      </c>
      <c r="V233" t="s">
        <v>1588</v>
      </c>
      <c r="W233" s="325">
        <v>50</v>
      </c>
      <c r="X233" s="320" t="s">
        <v>4</v>
      </c>
      <c r="Y233" s="344" t="e" cm="1">
        <f t="array" ref="Y233">_xlfn.XLOOKUP('SubClass (Annex_Working)'!U233,#REF!,#REF!,"",0,1)</f>
        <v>#REF!</v>
      </c>
      <c r="Z233" s="329"/>
      <c r="AA233" s="329"/>
      <c r="AB233" s="322"/>
      <c r="AC233" s="323"/>
      <c r="AD233" s="324"/>
      <c r="AE233" s="322"/>
      <c r="AF233" s="323"/>
      <c r="AG233" s="324"/>
      <c r="AH233" s="348" t="e" cm="1">
        <f t="array" ref="AH233">_xlfn.XLOOKUP('SubClass (Annex_Working)'!U233,#REF!,#REF!,"",0,1)</f>
        <v>#REF!</v>
      </c>
      <c r="AI233" s="321"/>
      <c r="AJ233" s="321"/>
      <c r="AK233" s="321"/>
      <c r="AL233" s="321"/>
    </row>
    <row r="234" spans="1:38" s="48" customFormat="1">
      <c r="A234" s="32" t="s">
        <v>16</v>
      </c>
      <c r="B234" s="47" t="s">
        <v>1260</v>
      </c>
      <c r="C234" s="48" t="s">
        <v>1259</v>
      </c>
      <c r="D234" s="49">
        <v>6</v>
      </c>
      <c r="E234" s="50" t="e">
        <f t="array" ref="E234">INDEX(Y$9:Y$294,MATCH($A234&amp;$B234,$T$9:$T$294&amp;$U$9:$U$294,0))</f>
        <v>#REF!</v>
      </c>
      <c r="F234" s="50">
        <f t="array" ref="F234">INDEX($Z$9:$Z$294,MATCH($A234&amp;$B234,$T$9:$T$294&amp;$U$9:$U$294,0))</f>
        <v>0</v>
      </c>
      <c r="G234" s="50">
        <f t="array" ref="G234">INDEX($AA$9:$AA$294,MATCH($A234&amp;$B234,$T$9:$T$294&amp;$U$9:$U$294,0))</f>
        <v>0</v>
      </c>
      <c r="H234" s="50" t="e">
        <f t="array" ref="H234">INDEX($AH$9:$AH$294,MATCH($A234&amp;$B234,$T$9:$T$294&amp;$U$9:$U$294,0))</f>
        <v>#REF!</v>
      </c>
      <c r="I234" s="50">
        <f t="array" ref="I234">INDEX($AI$9:$AI$294,MATCH($A234&amp;$B234,$T$9:$T$294&amp;$U$9:$U$294,0))</f>
        <v>0</v>
      </c>
      <c r="J234" s="50"/>
      <c r="K234" s="50">
        <f t="array" ref="K234">INDEX($AB$9:$AB$294,MATCH($A234&amp;$B234,$T$9:$T$294&amp;$U$9:$U$294,0))</f>
        <v>0</v>
      </c>
      <c r="L234" s="50">
        <f t="array" ref="L234">INDEX($AD$9:$AD$294,MATCH($A234&amp;$B234,$T$9:$T$294&amp;$U$9:$U$294,0))</f>
        <v>0</v>
      </c>
      <c r="M234" s="50"/>
      <c r="N234" s="50">
        <f t="array" ref="N234">INDEX($AE$9:$AE$294,MATCH($A234&amp;$B234,$T$9:$T$294&amp;$U$9:$U$294,0))</f>
        <v>0</v>
      </c>
      <c r="O234" s="50">
        <f t="array" ref="O234">INDEX($AG$9:$AG$294,MATCH($A234&amp;$B234,$T$9:$T$294&amp;$U$9:$U$294,0))</f>
        <v>0</v>
      </c>
      <c r="P234" s="50"/>
      <c r="Q234" s="50">
        <f t="array" ref="Q234">INDEX($AJ$9:$AJ$294,MATCH($A234&amp;$B234,$T$9:$T$294&amp;$U$9:$U$294,0))</f>
        <v>0</v>
      </c>
      <c r="R234" s="50">
        <f t="array" ref="R234">INDEX($AL$9:$AL$294,MATCH($A234&amp;$B234,$T$9:$T$294&amp;$U$9:$U$294,0))</f>
        <v>0</v>
      </c>
      <c r="T234" s="269" t="s">
        <v>16</v>
      </c>
      <c r="U234" t="s">
        <v>1589</v>
      </c>
      <c r="V234" t="s">
        <v>1588</v>
      </c>
      <c r="W234" s="325">
        <v>50</v>
      </c>
      <c r="X234" s="320" t="s">
        <v>4</v>
      </c>
      <c r="Y234" s="344" t="e" cm="1">
        <f t="array" ref="Y234">_xlfn.XLOOKUP('SubClass (Annex_Working)'!U234,#REF!,#REF!,"",0,1)</f>
        <v>#REF!</v>
      </c>
      <c r="Z234" s="329"/>
      <c r="AA234" s="329"/>
      <c r="AB234" s="322"/>
      <c r="AC234" s="323"/>
      <c r="AD234" s="324"/>
      <c r="AE234" s="322"/>
      <c r="AF234" s="323"/>
      <c r="AG234" s="324"/>
      <c r="AH234" s="348" t="e" cm="1">
        <f t="array" ref="AH234">_xlfn.XLOOKUP('SubClass (Annex_Working)'!U234,#REF!,#REF!,"",0,1)</f>
        <v>#REF!</v>
      </c>
      <c r="AI234" s="321"/>
      <c r="AJ234" s="321"/>
      <c r="AK234" s="321"/>
      <c r="AL234" s="321"/>
    </row>
    <row r="235" spans="1:38" s="48" customFormat="1">
      <c r="A235" s="32"/>
      <c r="B235" s="47"/>
      <c r="D235" s="49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T235" s="269" t="s">
        <v>10</v>
      </c>
      <c r="U235" t="s">
        <v>1615</v>
      </c>
      <c r="V235" t="s">
        <v>1616</v>
      </c>
      <c r="W235" s="325">
        <v>79</v>
      </c>
      <c r="X235" s="320" t="s">
        <v>4</v>
      </c>
      <c r="Y235" s="344" t="e" cm="1">
        <f t="array" ref="Y235">_xlfn.XLOOKUP('SubClass (Annex_Working)'!U235,#REF!,#REF!,"",0,1)</f>
        <v>#REF!</v>
      </c>
      <c r="Z235" s="329"/>
      <c r="AA235" s="329"/>
      <c r="AB235" s="322"/>
      <c r="AC235" s="323"/>
      <c r="AD235" s="324"/>
      <c r="AE235" s="322"/>
      <c r="AF235" s="323"/>
      <c r="AG235" s="324"/>
      <c r="AH235" s="348" t="e" cm="1">
        <f t="array" ref="AH235">_xlfn.XLOOKUP('SubClass (Annex_Working)'!U235,#REF!,#REF!,"",0,1)</f>
        <v>#REF!</v>
      </c>
      <c r="AI235" s="321"/>
      <c r="AJ235" s="321"/>
      <c r="AK235" s="321"/>
      <c r="AL235" s="321"/>
    </row>
    <row r="236" spans="1:38" s="48" customFormat="1">
      <c r="A236" s="32" t="s">
        <v>13</v>
      </c>
      <c r="B236" s="47" t="s">
        <v>1265</v>
      </c>
      <c r="C236" s="48" t="s">
        <v>1266</v>
      </c>
      <c r="D236" s="49">
        <v>2</v>
      </c>
      <c r="E236" s="50" t="e">
        <f t="array" ref="E236">INDEX(Y$9:Y$294,MATCH($A236&amp;$B236,$T$9:$T$294&amp;$U$9:$U$294,0))</f>
        <v>#REF!</v>
      </c>
      <c r="F236" s="50">
        <f t="array" ref="F236">INDEX($Z$9:$Z$294,MATCH($A236&amp;$B236,$T$9:$T$294&amp;$U$9:$U$294,0))</f>
        <v>0</v>
      </c>
      <c r="G236" s="50">
        <f t="array" ref="G236">INDEX($AA$9:$AA$294,MATCH($A236&amp;$B236,$T$9:$T$294&amp;$U$9:$U$294,0))</f>
        <v>0</v>
      </c>
      <c r="H236" s="50" t="e">
        <f t="array" ref="H236">INDEX($AH$9:$AH$294,MATCH($A236&amp;$B236,$T$9:$T$294&amp;$U$9:$U$294,0))</f>
        <v>#REF!</v>
      </c>
      <c r="I236" s="50">
        <f t="array" ref="I236">INDEX($AI$9:$AI$294,MATCH($A236&amp;$B236,$T$9:$T$294&amp;$U$9:$U$294,0))</f>
        <v>0</v>
      </c>
      <c r="J236" s="50"/>
      <c r="K236" s="50">
        <f t="array" ref="K236">INDEX($AB$9:$AB$294,MATCH($A236&amp;$B236,$T$9:$T$294&amp;$U$9:$U$294,0))</f>
        <v>0</v>
      </c>
      <c r="L236" s="50">
        <f t="array" ref="L236">INDEX($AD$9:$AD$294,MATCH($A236&amp;$B236,$T$9:$T$294&amp;$U$9:$U$294,0))</f>
        <v>0</v>
      </c>
      <c r="M236" s="50"/>
      <c r="N236" s="50">
        <f t="array" ref="N236">INDEX($AE$9:$AE$294,MATCH($A236&amp;$B236,$T$9:$T$294&amp;$U$9:$U$294,0))</f>
        <v>0</v>
      </c>
      <c r="O236" s="50">
        <f t="array" ref="O236">INDEX($AG$9:$AG$294,MATCH($A236&amp;$B236,$T$9:$T$294&amp;$U$9:$U$294,0))</f>
        <v>0</v>
      </c>
      <c r="P236" s="50"/>
      <c r="Q236" s="50">
        <f t="array" ref="Q236">INDEX($AJ$9:$AJ$294,MATCH($A236&amp;$B236,$T$9:$T$294&amp;$U$9:$U$294,0))</f>
        <v>0</v>
      </c>
      <c r="R236" s="50">
        <f t="array" ref="R236">INDEX($AL$9:$AL$294,MATCH($A236&amp;$B236,$T$9:$T$294&amp;$U$9:$U$294,0))</f>
        <v>0</v>
      </c>
      <c r="T236" s="269" t="s">
        <v>13</v>
      </c>
      <c r="U236" t="s">
        <v>1617</v>
      </c>
      <c r="V236" t="s">
        <v>1618</v>
      </c>
      <c r="W236" s="325">
        <v>79</v>
      </c>
      <c r="X236" s="320" t="s">
        <v>4</v>
      </c>
      <c r="Y236" s="344" t="e" cm="1">
        <f t="array" ref="Y236">_xlfn.XLOOKUP('SubClass (Annex_Working)'!U236,#REF!,#REF!,"",0,1)</f>
        <v>#REF!</v>
      </c>
      <c r="Z236" s="329"/>
      <c r="AA236" s="329"/>
      <c r="AB236" s="322"/>
      <c r="AC236" s="323"/>
      <c r="AD236" s="324"/>
      <c r="AE236" s="322"/>
      <c r="AF236" s="323"/>
      <c r="AG236" s="324"/>
      <c r="AH236" s="348" t="e" cm="1">
        <f t="array" ref="AH236">_xlfn.XLOOKUP('SubClass (Annex_Working)'!U236,#REF!,#REF!,"",0,1)</f>
        <v>#REF!</v>
      </c>
      <c r="AI236" s="321"/>
      <c r="AJ236" s="321"/>
      <c r="AK236" s="321"/>
      <c r="AL236" s="321"/>
    </row>
    <row r="237" spans="1:38" s="48" customFormat="1">
      <c r="A237" s="32" t="s">
        <v>16</v>
      </c>
      <c r="B237" s="47" t="s">
        <v>1267</v>
      </c>
      <c r="C237" s="48" t="s">
        <v>1266</v>
      </c>
      <c r="D237" s="49">
        <v>2</v>
      </c>
      <c r="E237" s="50" t="e">
        <f t="array" ref="E237">INDEX(Y$9:Y$294,MATCH($A237&amp;$B237,$T$9:$T$294&amp;$U$9:$U$294,0))</f>
        <v>#REF!</v>
      </c>
      <c r="F237" s="50">
        <f t="array" ref="F237">INDEX($Z$9:$Z$294,MATCH($A237&amp;$B237,$T$9:$T$294&amp;$U$9:$U$294,0))</f>
        <v>0</v>
      </c>
      <c r="G237" s="50">
        <f t="array" ref="G237">INDEX($AA$9:$AA$294,MATCH($A237&amp;$B237,$T$9:$T$294&amp;$U$9:$U$294,0))</f>
        <v>0</v>
      </c>
      <c r="H237" s="50" t="e">
        <f t="array" ref="H237">INDEX($AH$9:$AH$294,MATCH($A237&amp;$B237,$T$9:$T$294&amp;$U$9:$U$294,0))</f>
        <v>#REF!</v>
      </c>
      <c r="I237" s="50">
        <f t="array" ref="I237">INDEX($AI$9:$AI$294,MATCH($A237&amp;$B237,$T$9:$T$294&amp;$U$9:$U$294,0))</f>
        <v>0</v>
      </c>
      <c r="J237" s="50"/>
      <c r="K237" s="50">
        <f t="array" ref="K237">INDEX($AB$9:$AB$294,MATCH($A237&amp;$B237,$T$9:$T$294&amp;$U$9:$U$294,0))</f>
        <v>0</v>
      </c>
      <c r="L237" s="50">
        <f t="array" ref="L237">INDEX($AD$9:$AD$294,MATCH($A237&amp;$B237,$T$9:$T$294&amp;$U$9:$U$294,0))</f>
        <v>0</v>
      </c>
      <c r="M237" s="50"/>
      <c r="N237" s="50">
        <f t="array" ref="N237">INDEX($AE$9:$AE$294,MATCH($A237&amp;$B237,$T$9:$T$294&amp;$U$9:$U$294,0))</f>
        <v>0</v>
      </c>
      <c r="O237" s="50">
        <f t="array" ref="O237">INDEX($AG$9:$AG$294,MATCH($A237&amp;$B237,$T$9:$T$294&amp;$U$9:$U$294,0))</f>
        <v>0</v>
      </c>
      <c r="P237" s="50"/>
      <c r="Q237" s="50">
        <f t="array" ref="Q237">INDEX($AJ$9:$AJ$294,MATCH($A237&amp;$B237,$T$9:$T$294&amp;$U$9:$U$294,0))</f>
        <v>0</v>
      </c>
      <c r="R237" s="50">
        <f t="array" ref="R237">INDEX($AL$9:$AL$294,MATCH($A237&amp;$B237,$T$9:$T$294&amp;$U$9:$U$294,0))</f>
        <v>0</v>
      </c>
      <c r="T237" s="269" t="s">
        <v>16</v>
      </c>
      <c r="U237" t="s">
        <v>1619</v>
      </c>
      <c r="V237" t="s">
        <v>1618</v>
      </c>
      <c r="W237" s="325">
        <v>79</v>
      </c>
      <c r="X237" s="320" t="s">
        <v>4</v>
      </c>
      <c r="Y237" s="344" t="e" cm="1">
        <f t="array" ref="Y237">_xlfn.XLOOKUP('SubClass (Annex_Working)'!U237,#REF!,#REF!,"",0,1)</f>
        <v>#REF!</v>
      </c>
      <c r="Z237" s="329"/>
      <c r="AA237" s="329"/>
      <c r="AB237" s="322"/>
      <c r="AC237" s="323"/>
      <c r="AD237" s="324"/>
      <c r="AE237" s="322"/>
      <c r="AF237" s="323"/>
      <c r="AG237" s="324"/>
      <c r="AH237" s="348" t="e" cm="1">
        <f t="array" ref="AH237">_xlfn.XLOOKUP('SubClass (Annex_Working)'!U237,#REF!,#REF!,"",0,1)</f>
        <v>#REF!</v>
      </c>
      <c r="AI237" s="321"/>
      <c r="AJ237" s="321"/>
      <c r="AK237" s="321"/>
      <c r="AL237" s="321"/>
    </row>
    <row r="238" spans="1:38" s="48" customFormat="1">
      <c r="A238" s="32"/>
      <c r="B238" s="47"/>
      <c r="D238" s="49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T238" s="316" t="s">
        <v>7</v>
      </c>
      <c r="U238" s="317" t="s">
        <v>1638</v>
      </c>
      <c r="V238" s="317" t="s">
        <v>1639</v>
      </c>
      <c r="W238" s="319">
        <v>696</v>
      </c>
      <c r="X238" s="318" t="s">
        <v>4</v>
      </c>
      <c r="Y238" s="344" t="e" cm="1">
        <f t="array" ref="Y238">_xlfn.XLOOKUP('SubClass (Annex_Working)'!U238,#REF!,#REF!,"",0,1)</f>
        <v>#REF!</v>
      </c>
      <c r="Z238" s="329"/>
      <c r="AA238" s="329"/>
      <c r="AB238" s="322"/>
      <c r="AC238" s="323"/>
      <c r="AD238" s="324"/>
      <c r="AE238" s="322"/>
      <c r="AF238" s="323"/>
      <c r="AG238" s="324"/>
      <c r="AH238" s="348" t="e" cm="1">
        <f t="array" ref="AH238">_xlfn.XLOOKUP('SubClass (Annex_Working)'!U238,#REF!,#REF!,"",0,1)</f>
        <v>#REF!</v>
      </c>
      <c r="AI238" s="321"/>
      <c r="AJ238" s="321"/>
      <c r="AK238" s="321"/>
      <c r="AL238" s="321"/>
    </row>
    <row r="239" spans="1:38" s="48" customFormat="1">
      <c r="A239" s="32" t="s">
        <v>10</v>
      </c>
      <c r="B239" s="47" t="s">
        <v>1271</v>
      </c>
      <c r="C239" s="48" t="s">
        <v>1272</v>
      </c>
      <c r="D239" s="49">
        <v>862</v>
      </c>
      <c r="E239" s="50" t="e">
        <f t="array" ref="E239">INDEX(Y$9:Y$294,MATCH($A239&amp;$B239,$T$9:$T$294&amp;$U$9:$U$294,0))</f>
        <v>#REF!</v>
      </c>
      <c r="F239" s="50">
        <f t="array" ref="F239">INDEX($Z$9:$Z$294,MATCH($A239&amp;$B239,$T$9:$T$294&amp;$U$9:$U$294,0))</f>
        <v>0</v>
      </c>
      <c r="G239" s="50">
        <f t="array" ref="G239">INDEX($AA$9:$AA$294,MATCH($A239&amp;$B239,$T$9:$T$294&amp;$U$9:$U$294,0))</f>
        <v>0</v>
      </c>
      <c r="H239" s="50" t="e">
        <f t="array" ref="H239">INDEX($AH$9:$AH$294,MATCH($A239&amp;$B239,$T$9:$T$294&amp;$U$9:$U$294,0))</f>
        <v>#REF!</v>
      </c>
      <c r="I239" s="50">
        <f t="array" ref="I239">INDEX($AI$9:$AI$294,MATCH($A239&amp;$B239,$T$9:$T$294&amp;$U$9:$U$294,0))</f>
        <v>0</v>
      </c>
      <c r="J239" s="50"/>
      <c r="K239" s="50">
        <f t="array" ref="K239">INDEX($AB$9:$AB$294,MATCH($A239&amp;$B239,$T$9:$T$294&amp;$U$9:$U$294,0))</f>
        <v>0</v>
      </c>
      <c r="L239" s="50">
        <f t="array" ref="L239">INDEX($AD$9:$AD$294,MATCH($A239&amp;$B239,$T$9:$T$294&amp;$U$9:$U$294,0))</f>
        <v>0</v>
      </c>
      <c r="M239" s="50"/>
      <c r="N239" s="50">
        <f t="array" ref="N239">INDEX($AE$9:$AE$294,MATCH($A239&amp;$B239,$T$9:$T$294&amp;$U$9:$U$294,0))</f>
        <v>0</v>
      </c>
      <c r="O239" s="50">
        <f t="array" ref="O239">INDEX($AG$9:$AG$294,MATCH($A239&amp;$B239,$T$9:$T$294&amp;$U$9:$U$294,0))</f>
        <v>0</v>
      </c>
      <c r="P239" s="50"/>
      <c r="Q239" s="50">
        <f t="array" ref="Q239">INDEX($AJ$9:$AJ$294,MATCH($A239&amp;$B239,$T$9:$T$294&amp;$U$9:$U$294,0))</f>
        <v>0</v>
      </c>
      <c r="R239" s="50">
        <f t="array" ref="R239">INDEX($AL$9:$AL$294,MATCH($A239&amp;$B239,$T$9:$T$294&amp;$U$9:$U$294,0))</f>
        <v>0</v>
      </c>
      <c r="T239" s="269" t="s">
        <v>10</v>
      </c>
      <c r="U239" t="s">
        <v>1640</v>
      </c>
      <c r="V239" t="s">
        <v>2082</v>
      </c>
      <c r="W239" s="325">
        <v>289</v>
      </c>
      <c r="X239" s="320" t="s">
        <v>4</v>
      </c>
      <c r="Y239" s="344" t="e" cm="1">
        <f t="array" ref="Y239">_xlfn.XLOOKUP('SubClass (Annex_Working)'!U239,#REF!,#REF!,"",0,1)</f>
        <v>#REF!</v>
      </c>
      <c r="Z239" s="329"/>
      <c r="AA239" s="329"/>
      <c r="AB239" s="322"/>
      <c r="AC239" s="323"/>
      <c r="AD239" s="324"/>
      <c r="AE239" s="322"/>
      <c r="AF239" s="323"/>
      <c r="AG239" s="324"/>
      <c r="AH239" s="348" t="e" cm="1">
        <f t="array" ref="AH239">_xlfn.XLOOKUP('SubClass (Annex_Working)'!U239,#REF!,#REF!,"",0,1)</f>
        <v>#REF!</v>
      </c>
      <c r="AI239" s="321"/>
      <c r="AJ239" s="321"/>
      <c r="AK239" s="321"/>
      <c r="AL239" s="321"/>
    </row>
    <row r="240" spans="1:38" s="48" customFormat="1">
      <c r="A240" s="32"/>
      <c r="B240" s="47"/>
      <c r="D240" s="49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T240" s="269" t="s">
        <v>13</v>
      </c>
      <c r="U240" t="s">
        <v>1642</v>
      </c>
      <c r="V240" t="s">
        <v>2082</v>
      </c>
      <c r="W240" s="325">
        <v>289</v>
      </c>
      <c r="X240" s="320" t="s">
        <v>4</v>
      </c>
      <c r="Y240" s="344" t="e" cm="1">
        <f t="array" ref="Y240">_xlfn.XLOOKUP('SubClass (Annex_Working)'!U240,#REF!,#REF!,"",0,1)</f>
        <v>#REF!</v>
      </c>
      <c r="Z240" s="329"/>
      <c r="AA240" s="329"/>
      <c r="AB240" s="322"/>
      <c r="AC240" s="323"/>
      <c r="AD240" s="324"/>
      <c r="AE240" s="322"/>
      <c r="AF240" s="323"/>
      <c r="AG240" s="324"/>
      <c r="AH240" s="348" t="e" cm="1">
        <f t="array" ref="AH240">_xlfn.XLOOKUP('SubClass (Annex_Working)'!U240,#REF!,#REF!,"",0,1)</f>
        <v>#REF!</v>
      </c>
      <c r="AI240" s="321"/>
      <c r="AJ240" s="321"/>
      <c r="AK240" s="321"/>
      <c r="AL240" s="321"/>
    </row>
    <row r="241" spans="1:38" s="48" customFormat="1">
      <c r="A241" s="32" t="s">
        <v>13</v>
      </c>
      <c r="B241" s="47" t="s">
        <v>1273</v>
      </c>
      <c r="C241" s="48" t="s">
        <v>1274</v>
      </c>
      <c r="D241" s="49">
        <v>173</v>
      </c>
      <c r="E241" s="50" t="e">
        <f t="array" ref="E241">INDEX(Y$9:Y$294,MATCH($A241&amp;$B241,$T$9:$T$294&amp;$U$9:$U$294,0))</f>
        <v>#REF!</v>
      </c>
      <c r="F241" s="50">
        <f t="array" ref="F241">INDEX($Z$9:$Z$294,MATCH($A241&amp;$B241,$T$9:$T$294&amp;$U$9:$U$294,0))</f>
        <v>0</v>
      </c>
      <c r="G241" s="50">
        <f t="array" ref="G241">INDEX($AA$9:$AA$294,MATCH($A241&amp;$B241,$T$9:$T$294&amp;$U$9:$U$294,0))</f>
        <v>0</v>
      </c>
      <c r="H241" s="50" t="e">
        <f t="array" ref="H241">INDEX($AH$9:$AH$294,MATCH($A241&amp;$B241,$T$9:$T$294&amp;$U$9:$U$294,0))</f>
        <v>#REF!</v>
      </c>
      <c r="I241" s="50">
        <f t="array" ref="I241">INDEX($AI$9:$AI$294,MATCH($A241&amp;$B241,$T$9:$T$294&amp;$U$9:$U$294,0))</f>
        <v>0</v>
      </c>
      <c r="J241" s="50"/>
      <c r="K241" s="50">
        <f t="array" ref="K241">INDEX($AB$9:$AB$294,MATCH($A241&amp;$B241,$T$9:$T$294&amp;$U$9:$U$294,0))</f>
        <v>0</v>
      </c>
      <c r="L241" s="50">
        <f t="array" ref="L241">INDEX($AD$9:$AD$294,MATCH($A241&amp;$B241,$T$9:$T$294&amp;$U$9:$U$294,0))</f>
        <v>0</v>
      </c>
      <c r="M241" s="50"/>
      <c r="N241" s="50">
        <f t="array" ref="N241">INDEX($AE$9:$AE$294,MATCH($A241&amp;$B241,$T$9:$T$294&amp;$U$9:$U$294,0))</f>
        <v>0</v>
      </c>
      <c r="O241" s="50">
        <f t="array" ref="O241">INDEX($AG$9:$AG$294,MATCH($A241&amp;$B241,$T$9:$T$294&amp;$U$9:$U$294,0))</f>
        <v>0</v>
      </c>
      <c r="P241" s="50"/>
      <c r="Q241" s="50">
        <f t="array" ref="Q241">INDEX($AJ$9:$AJ$294,MATCH($A241&amp;$B241,$T$9:$T$294&amp;$U$9:$U$294,0))</f>
        <v>0</v>
      </c>
      <c r="R241" s="50">
        <f t="array" ref="R241">INDEX($AL$9:$AL$294,MATCH($A241&amp;$B241,$T$9:$T$294&amp;$U$9:$U$294,0))</f>
        <v>0</v>
      </c>
      <c r="T241" s="269" t="s">
        <v>16</v>
      </c>
      <c r="U241" t="s">
        <v>1643</v>
      </c>
      <c r="V241" t="s">
        <v>1644</v>
      </c>
      <c r="W241" s="325">
        <v>95</v>
      </c>
      <c r="X241" s="320" t="s">
        <v>4</v>
      </c>
      <c r="Y241" s="344" t="e" cm="1">
        <f t="array" ref="Y241">_xlfn.XLOOKUP('SubClass (Annex_Working)'!U241,#REF!,#REF!,"",0,1)</f>
        <v>#REF!</v>
      </c>
      <c r="Z241" s="329"/>
      <c r="AA241" s="329"/>
      <c r="AB241" s="322"/>
      <c r="AC241" s="323"/>
      <c r="AD241" s="324"/>
      <c r="AE241" s="322"/>
      <c r="AF241" s="323"/>
      <c r="AG241" s="324"/>
      <c r="AH241" s="348" t="e" cm="1">
        <f t="array" ref="AH241">_xlfn.XLOOKUP('SubClass (Annex_Working)'!U241,#REF!,#REF!,"",0,1)</f>
        <v>#REF!</v>
      </c>
      <c r="AI241" s="321"/>
      <c r="AJ241" s="321"/>
      <c r="AK241" s="321"/>
      <c r="AL241" s="321"/>
    </row>
    <row r="242" spans="1:38" s="48" customFormat="1">
      <c r="A242" s="32" t="s">
        <v>16</v>
      </c>
      <c r="B242" s="47" t="s">
        <v>1275</v>
      </c>
      <c r="C242" s="48" t="s">
        <v>1276</v>
      </c>
      <c r="D242" s="49">
        <v>173</v>
      </c>
      <c r="E242" s="50" t="e">
        <f t="array" ref="E242">INDEX(Y$9:Y$294,MATCH($A242&amp;$B242,$T$9:$T$294&amp;$U$9:$U$294,0))</f>
        <v>#REF!</v>
      </c>
      <c r="F242" s="50">
        <f t="array" ref="F242">INDEX($Z$9:$Z$294,MATCH($A242&amp;$B242,$T$9:$T$294&amp;$U$9:$U$294,0))</f>
        <v>0</v>
      </c>
      <c r="G242" s="50">
        <f t="array" ref="G242">INDEX($AA$9:$AA$294,MATCH($A242&amp;$B242,$T$9:$T$294&amp;$U$9:$U$294,0))</f>
        <v>0</v>
      </c>
      <c r="H242" s="50" t="e">
        <f t="array" ref="H242">INDEX($AH$9:$AH$294,MATCH($A242&amp;$B242,$T$9:$T$294&amp;$U$9:$U$294,0))</f>
        <v>#REF!</v>
      </c>
      <c r="I242" s="50">
        <f t="array" ref="I242">INDEX($AI$9:$AI$294,MATCH($A242&amp;$B242,$T$9:$T$294&amp;$U$9:$U$294,0))</f>
        <v>0</v>
      </c>
      <c r="J242" s="50"/>
      <c r="K242" s="50">
        <f t="array" ref="K242">INDEX($AB$9:$AB$294,MATCH($A242&amp;$B242,$T$9:$T$294&amp;$U$9:$U$294,0))</f>
        <v>0</v>
      </c>
      <c r="L242" s="50">
        <f t="array" ref="L242">INDEX($AD$9:$AD$294,MATCH($A242&amp;$B242,$T$9:$T$294&amp;$U$9:$U$294,0))</f>
        <v>0</v>
      </c>
      <c r="M242" s="50"/>
      <c r="N242" s="50">
        <f t="array" ref="N242">INDEX($AE$9:$AE$294,MATCH($A242&amp;$B242,$T$9:$T$294&amp;$U$9:$U$294,0))</f>
        <v>0</v>
      </c>
      <c r="O242" s="50">
        <f t="array" ref="O242">INDEX($AG$9:$AG$294,MATCH($A242&amp;$B242,$T$9:$T$294&amp;$U$9:$U$294,0))</f>
        <v>0</v>
      </c>
      <c r="P242" s="50"/>
      <c r="Q242" s="50">
        <f t="array" ref="Q242">INDEX($AJ$9:$AJ$294,MATCH($A242&amp;$B242,$T$9:$T$294&amp;$U$9:$U$294,0))</f>
        <v>0</v>
      </c>
      <c r="R242" s="50">
        <f t="array" ref="R242">INDEX($AL$9:$AL$294,MATCH($A242&amp;$B242,$T$9:$T$294&amp;$U$9:$U$294,0))</f>
        <v>0</v>
      </c>
      <c r="T242" s="269" t="s">
        <v>16</v>
      </c>
      <c r="U242" t="s">
        <v>1648</v>
      </c>
      <c r="V242" t="s">
        <v>1649</v>
      </c>
      <c r="W242" s="325">
        <v>194</v>
      </c>
      <c r="X242" s="320" t="s">
        <v>4</v>
      </c>
      <c r="Y242" s="344" t="e" cm="1">
        <f t="array" ref="Y242">_xlfn.XLOOKUP('SubClass (Annex_Working)'!U242,#REF!,#REF!,"",0,1)</f>
        <v>#REF!</v>
      </c>
      <c r="Z242" s="329"/>
      <c r="AA242" s="329"/>
      <c r="AB242" s="322"/>
      <c r="AC242" s="323"/>
      <c r="AD242" s="324"/>
      <c r="AE242" s="322"/>
      <c r="AF242" s="323"/>
      <c r="AG242" s="324"/>
      <c r="AH242" s="348" t="e" cm="1">
        <f t="array" ref="AH242">_xlfn.XLOOKUP('SubClass (Annex_Working)'!U242,#REF!,#REF!,"",0,1)</f>
        <v>#REF!</v>
      </c>
      <c r="AI242" s="321"/>
      <c r="AJ242" s="321"/>
      <c r="AK242" s="321"/>
      <c r="AL242" s="321"/>
    </row>
    <row r="243" spans="1:38" s="48" customFormat="1">
      <c r="A243" s="32"/>
      <c r="B243" s="47"/>
      <c r="D243" s="49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T243" s="269" t="s">
        <v>10</v>
      </c>
      <c r="U243" t="s">
        <v>1655</v>
      </c>
      <c r="V243" t="s">
        <v>1656</v>
      </c>
      <c r="W243" s="325">
        <v>156</v>
      </c>
      <c r="X243" s="320" t="s">
        <v>4</v>
      </c>
      <c r="Y243" s="344" t="e" cm="1">
        <f t="array" ref="Y243">_xlfn.XLOOKUP('SubClass (Annex_Working)'!U243,#REF!,#REF!,"",0,1)</f>
        <v>#REF!</v>
      </c>
      <c r="Z243" s="329"/>
      <c r="AA243" s="329"/>
      <c r="AB243" s="322"/>
      <c r="AC243" s="323"/>
      <c r="AD243" s="324"/>
      <c r="AE243" s="322"/>
      <c r="AF243" s="323"/>
      <c r="AG243" s="324"/>
      <c r="AH243" s="348" t="e" cm="1">
        <f t="array" ref="AH243">_xlfn.XLOOKUP('SubClass (Annex_Working)'!U243,#REF!,#REF!,"",0,1)</f>
        <v>#REF!</v>
      </c>
      <c r="AI243" s="321"/>
      <c r="AJ243" s="321"/>
      <c r="AK243" s="321"/>
      <c r="AL243" s="321"/>
    </row>
    <row r="244" spans="1:38" s="48" customFormat="1">
      <c r="A244" s="32" t="s">
        <v>13</v>
      </c>
      <c r="B244" s="47" t="s">
        <v>1297</v>
      </c>
      <c r="C244" s="48" t="s">
        <v>1298</v>
      </c>
      <c r="D244" s="49">
        <v>575</v>
      </c>
      <c r="E244" s="50" t="e">
        <f t="array" ref="E244">INDEX(Y$9:Y$294,MATCH($A244&amp;$B244,$T$9:$T$294&amp;$U$9:$U$294,0))</f>
        <v>#REF!</v>
      </c>
      <c r="F244" s="50">
        <f t="array" ref="F244">INDEX($Z$9:$Z$294,MATCH($A244&amp;$B244,$T$9:$T$294&amp;$U$9:$U$294,0))</f>
        <v>0</v>
      </c>
      <c r="G244" s="50">
        <f t="array" ref="G244">INDEX($AA$9:$AA$294,MATCH($A244&amp;$B244,$T$9:$T$294&amp;$U$9:$U$294,0))</f>
        <v>0</v>
      </c>
      <c r="H244" s="50" t="e">
        <f t="array" ref="H244">INDEX($AH$9:$AH$294,MATCH($A244&amp;$B244,$T$9:$T$294&amp;$U$9:$U$294,0))</f>
        <v>#REF!</v>
      </c>
      <c r="I244" s="50">
        <f t="array" ref="I244">INDEX($AI$9:$AI$294,MATCH($A244&amp;$B244,$T$9:$T$294&amp;$U$9:$U$294,0))</f>
        <v>0</v>
      </c>
      <c r="J244" s="50"/>
      <c r="K244" s="50">
        <f t="array" ref="K244">INDEX($AB$9:$AB$294,MATCH($A244&amp;$B244,$T$9:$T$294&amp;$U$9:$U$294,0))</f>
        <v>0</v>
      </c>
      <c r="L244" s="50">
        <f t="array" ref="L244">INDEX($AD$9:$AD$294,MATCH($A244&amp;$B244,$T$9:$T$294&amp;$U$9:$U$294,0))</f>
        <v>0</v>
      </c>
      <c r="M244" s="50"/>
      <c r="N244" s="50">
        <f t="array" ref="N244">INDEX($AE$9:$AE$294,MATCH($A244&amp;$B244,$T$9:$T$294&amp;$U$9:$U$294,0))</f>
        <v>0</v>
      </c>
      <c r="O244" s="50">
        <f t="array" ref="O244">INDEX($AG$9:$AG$294,MATCH($A244&amp;$B244,$T$9:$T$294&amp;$U$9:$U$294,0))</f>
        <v>0</v>
      </c>
      <c r="P244" s="50"/>
      <c r="Q244" s="50">
        <f t="array" ref="Q244">INDEX($AJ$9:$AJ$294,MATCH($A244&amp;$B244,$T$9:$T$294&amp;$U$9:$U$294,0))</f>
        <v>0</v>
      </c>
      <c r="R244" s="50">
        <f t="array" ref="R244">INDEX($AL$9:$AL$294,MATCH($A244&amp;$B244,$T$9:$T$294&amp;$U$9:$U$294,0))</f>
        <v>0</v>
      </c>
      <c r="T244" s="269" t="s">
        <v>13</v>
      </c>
      <c r="U244" t="s">
        <v>1657</v>
      </c>
      <c r="V244" t="s">
        <v>1656</v>
      </c>
      <c r="W244" s="325">
        <v>156</v>
      </c>
      <c r="X244" s="320" t="s">
        <v>4</v>
      </c>
      <c r="Y244" s="344" t="e" cm="1">
        <f t="array" ref="Y244">_xlfn.XLOOKUP('SubClass (Annex_Working)'!U244,#REF!,#REF!,"",0,1)</f>
        <v>#REF!</v>
      </c>
      <c r="Z244" s="329"/>
      <c r="AA244" s="329"/>
      <c r="AB244" s="322"/>
      <c r="AC244" s="323"/>
      <c r="AD244" s="324"/>
      <c r="AE244" s="322"/>
      <c r="AF244" s="323"/>
      <c r="AG244" s="324"/>
      <c r="AH244" s="348" t="e" cm="1">
        <f t="array" ref="AH244">_xlfn.XLOOKUP('SubClass (Annex_Working)'!U244,#REF!,#REF!,"",0,1)</f>
        <v>#REF!</v>
      </c>
      <c r="AI244" s="321"/>
      <c r="AJ244" s="321"/>
      <c r="AK244" s="321"/>
      <c r="AL244" s="321"/>
    </row>
    <row r="245" spans="1:38" s="48" customFormat="1">
      <c r="A245" s="32" t="s">
        <v>16</v>
      </c>
      <c r="B245" s="47" t="s">
        <v>1299</v>
      </c>
      <c r="C245" s="48" t="s">
        <v>1300</v>
      </c>
      <c r="D245" s="49">
        <v>557</v>
      </c>
      <c r="E245" s="50" t="e">
        <f t="array" ref="E245">INDEX(Y$9:Y$294,MATCH($A245&amp;$B245,$T$9:$T$294&amp;$U$9:$U$294,0))</f>
        <v>#REF!</v>
      </c>
      <c r="F245" s="50">
        <f t="array" ref="F245">INDEX($Z$9:$Z$294,MATCH($A245&amp;$B245,$T$9:$T$294&amp;$U$9:$U$294,0))</f>
        <v>0</v>
      </c>
      <c r="G245" s="50">
        <f t="array" ref="G245">INDEX($AA$9:$AA$294,MATCH($A245&amp;$B245,$T$9:$T$294&amp;$U$9:$U$294,0))</f>
        <v>0</v>
      </c>
      <c r="H245" s="50" t="e">
        <f t="array" ref="H245">INDEX($AH$9:$AH$294,MATCH($A245&amp;$B245,$T$9:$T$294&amp;$U$9:$U$294,0))</f>
        <v>#REF!</v>
      </c>
      <c r="I245" s="50">
        <f t="array" ref="I245">INDEX($AI$9:$AI$294,MATCH($A245&amp;$B245,$T$9:$T$294&amp;$U$9:$U$294,0))</f>
        <v>0</v>
      </c>
      <c r="J245" s="50"/>
      <c r="K245" s="50">
        <f t="array" ref="K245">INDEX($AB$9:$AB$294,MATCH($A245&amp;$B245,$T$9:$T$294&amp;$U$9:$U$294,0))</f>
        <v>0</v>
      </c>
      <c r="L245" s="50">
        <f t="array" ref="L245">INDEX($AD$9:$AD$294,MATCH($A245&amp;$B245,$T$9:$T$294&amp;$U$9:$U$294,0))</f>
        <v>0</v>
      </c>
      <c r="M245" s="50"/>
      <c r="N245" s="50">
        <f t="array" ref="N245">INDEX($AE$9:$AE$294,MATCH($A245&amp;$B245,$T$9:$T$294&amp;$U$9:$U$294,0))</f>
        <v>0</v>
      </c>
      <c r="O245" s="50">
        <f t="array" ref="O245">INDEX($AG$9:$AG$294,MATCH($A245&amp;$B245,$T$9:$T$294&amp;$U$9:$U$294,0))</f>
        <v>0</v>
      </c>
      <c r="P245" s="50"/>
      <c r="Q245" s="50">
        <f t="array" ref="Q245">INDEX($AJ$9:$AJ$294,MATCH($A245&amp;$B245,$T$9:$T$294&amp;$U$9:$U$294,0))</f>
        <v>0</v>
      </c>
      <c r="R245" s="50">
        <f t="array" ref="R245">INDEX($AL$9:$AL$294,MATCH($A245&amp;$B245,$T$9:$T$294&amp;$U$9:$U$294,0))</f>
        <v>0</v>
      </c>
      <c r="T245" s="269" t="s">
        <v>16</v>
      </c>
      <c r="U245" t="s">
        <v>1658</v>
      </c>
      <c r="V245" t="s">
        <v>1656</v>
      </c>
      <c r="W245" s="325">
        <v>156</v>
      </c>
      <c r="X245" s="320" t="s">
        <v>4</v>
      </c>
      <c r="Y245" s="344" t="e" cm="1">
        <f t="array" ref="Y245">_xlfn.XLOOKUP('SubClass (Annex_Working)'!U245,#REF!,#REF!,"",0,1)</f>
        <v>#REF!</v>
      </c>
      <c r="Z245" s="329"/>
      <c r="AA245" s="329"/>
      <c r="AB245" s="322"/>
      <c r="AC245" s="323"/>
      <c r="AD245" s="324"/>
      <c r="AE245" s="322"/>
      <c r="AF245" s="323"/>
      <c r="AG245" s="324"/>
      <c r="AH245" s="348" t="e" cm="1">
        <f t="array" ref="AH245">_xlfn.XLOOKUP('SubClass (Annex_Working)'!U245,#REF!,#REF!,"",0,1)</f>
        <v>#REF!</v>
      </c>
      <c r="AI245" s="321"/>
      <c r="AJ245" s="321"/>
      <c r="AK245" s="321"/>
      <c r="AL245" s="321"/>
    </row>
    <row r="246" spans="1:38" s="48" customFormat="1">
      <c r="A246" s="32" t="s">
        <v>16</v>
      </c>
      <c r="B246" s="47" t="s">
        <v>1306</v>
      </c>
      <c r="C246" s="48" t="s">
        <v>1307</v>
      </c>
      <c r="D246" s="49">
        <v>18</v>
      </c>
      <c r="E246" s="50" t="e">
        <f t="array" ref="E246">INDEX(Y$9:Y$294,MATCH($A246&amp;$B246,$T$9:$T$294&amp;$U$9:$U$294,0))</f>
        <v>#REF!</v>
      </c>
      <c r="F246" s="50">
        <f t="array" ref="F246">INDEX($Z$9:$Z$294,MATCH($A246&amp;$B246,$T$9:$T$294&amp;$U$9:$U$294,0))</f>
        <v>0</v>
      </c>
      <c r="G246" s="50">
        <f t="array" ref="G246">INDEX($AA$9:$AA$294,MATCH($A246&amp;$B246,$T$9:$T$294&amp;$U$9:$U$294,0))</f>
        <v>0</v>
      </c>
      <c r="H246" s="50" t="e">
        <f t="array" ref="H246">INDEX($AH$9:$AH$294,MATCH($A246&amp;$B246,$T$9:$T$294&amp;$U$9:$U$294,0))</f>
        <v>#REF!</v>
      </c>
      <c r="I246" s="50">
        <f t="array" ref="I246">INDEX($AI$9:$AI$294,MATCH($A246&amp;$B246,$T$9:$T$294&amp;$U$9:$U$294,0))</f>
        <v>0</v>
      </c>
      <c r="J246" s="50"/>
      <c r="K246" s="50">
        <f t="array" ref="K246">INDEX($AB$9:$AB$294,MATCH($A246&amp;$B246,$T$9:$T$294&amp;$U$9:$U$294,0))</f>
        <v>0</v>
      </c>
      <c r="L246" s="50">
        <f t="array" ref="L246">INDEX($AD$9:$AD$294,MATCH($A246&amp;$B246,$T$9:$T$294&amp;$U$9:$U$294,0))</f>
        <v>0</v>
      </c>
      <c r="M246" s="50"/>
      <c r="N246" s="50">
        <f t="array" ref="N246">INDEX($AE$9:$AE$294,MATCH($A246&amp;$B246,$T$9:$T$294&amp;$U$9:$U$294,0))</f>
        <v>0</v>
      </c>
      <c r="O246" s="50">
        <f t="array" ref="O246">INDEX($AG$9:$AG$294,MATCH($A246&amp;$B246,$T$9:$T$294&amp;$U$9:$U$294,0))</f>
        <v>0</v>
      </c>
      <c r="P246" s="50"/>
      <c r="Q246" s="50">
        <f t="array" ref="Q246">INDEX($AJ$9:$AJ$294,MATCH($A246&amp;$B246,$T$9:$T$294&amp;$U$9:$U$294,0))</f>
        <v>0</v>
      </c>
      <c r="R246" s="50">
        <f t="array" ref="R246">INDEX($AL$9:$AL$294,MATCH($A246&amp;$B246,$T$9:$T$294&amp;$U$9:$U$294,0))</f>
        <v>0</v>
      </c>
      <c r="T246" s="269" t="s">
        <v>10</v>
      </c>
      <c r="U246" t="s">
        <v>1668</v>
      </c>
      <c r="V246" t="s">
        <v>1669</v>
      </c>
      <c r="W246" s="325">
        <v>8</v>
      </c>
      <c r="X246" s="320" t="s">
        <v>4</v>
      </c>
      <c r="Y246" s="344" t="e" cm="1">
        <f t="array" ref="Y246">_xlfn.XLOOKUP('SubClass (Annex_Working)'!U246,#REF!,#REF!,"",0,1)</f>
        <v>#REF!</v>
      </c>
      <c r="Z246" s="329"/>
      <c r="AA246" s="329"/>
      <c r="AB246" s="322"/>
      <c r="AC246" s="323"/>
      <c r="AD246" s="324"/>
      <c r="AE246" s="322"/>
      <c r="AF246" s="323"/>
      <c r="AG246" s="324"/>
      <c r="AH246" s="348" t="e" cm="1">
        <f t="array" ref="AH246">_xlfn.XLOOKUP('SubClass (Annex_Working)'!U246,#REF!,#REF!,"",0,1)</f>
        <v>#REF!</v>
      </c>
      <c r="AI246" s="321"/>
      <c r="AJ246" s="321"/>
      <c r="AK246" s="321"/>
      <c r="AL246" s="321"/>
    </row>
    <row r="247" spans="1:38" s="48" customFormat="1">
      <c r="A247" s="32"/>
      <c r="B247" s="47"/>
      <c r="D247" s="49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T247" s="269" t="s">
        <v>13</v>
      </c>
      <c r="U247" t="s">
        <v>1670</v>
      </c>
      <c r="V247" t="s">
        <v>1669</v>
      </c>
      <c r="W247" s="325">
        <v>8</v>
      </c>
      <c r="X247" s="320" t="s">
        <v>4</v>
      </c>
      <c r="Y247" s="344" t="e" cm="1">
        <f t="array" ref="Y247">_xlfn.XLOOKUP('SubClass (Annex_Working)'!U247,#REF!,#REF!,"",0,1)</f>
        <v>#REF!</v>
      </c>
      <c r="Z247" s="329"/>
      <c r="AA247" s="329"/>
      <c r="AB247" s="322"/>
      <c r="AC247" s="323"/>
      <c r="AD247" s="324"/>
      <c r="AE247" s="322"/>
      <c r="AF247" s="323"/>
      <c r="AG247" s="324"/>
      <c r="AH247" s="348" t="e" cm="1">
        <f t="array" ref="AH247">_xlfn.XLOOKUP('SubClass (Annex_Working)'!U247,#REF!,#REF!,"",0,1)</f>
        <v>#REF!</v>
      </c>
      <c r="AI247" s="321"/>
      <c r="AJ247" s="321"/>
      <c r="AK247" s="321"/>
      <c r="AL247" s="321"/>
    </row>
    <row r="248" spans="1:38" s="48" customFormat="1">
      <c r="A248" s="32" t="s">
        <v>13</v>
      </c>
      <c r="B248" s="47" t="s">
        <v>1311</v>
      </c>
      <c r="C248" s="48" t="s">
        <v>1312</v>
      </c>
      <c r="D248" s="49">
        <v>48</v>
      </c>
      <c r="E248" s="50" t="e">
        <f t="array" ref="E248">INDEX(Y$9:Y$294,MATCH($A248&amp;$B248,$T$9:$T$294&amp;$U$9:$U$294,0))</f>
        <v>#REF!</v>
      </c>
      <c r="F248" s="50">
        <f t="array" ref="F248">INDEX($Z$9:$Z$294,MATCH($A248&amp;$B248,$T$9:$T$294&amp;$U$9:$U$294,0))</f>
        <v>0</v>
      </c>
      <c r="G248" s="50">
        <f t="array" ref="G248">INDEX($AA$9:$AA$294,MATCH($A248&amp;$B248,$T$9:$T$294&amp;$U$9:$U$294,0))</f>
        <v>0</v>
      </c>
      <c r="H248" s="50" t="e">
        <f t="array" ref="H248">INDEX($AH$9:$AH$294,MATCH($A248&amp;$B248,$T$9:$T$294&amp;$U$9:$U$294,0))</f>
        <v>#REF!</v>
      </c>
      <c r="I248" s="50">
        <f t="array" ref="I248">INDEX($AI$9:$AI$294,MATCH($A248&amp;$B248,$T$9:$T$294&amp;$U$9:$U$294,0))</f>
        <v>0</v>
      </c>
      <c r="J248" s="50"/>
      <c r="K248" s="50">
        <f t="array" ref="K248">INDEX($AB$9:$AB$294,MATCH($A248&amp;$B248,$T$9:$T$294&amp;$U$9:$U$294,0))</f>
        <v>0</v>
      </c>
      <c r="L248" s="50">
        <f t="array" ref="L248">INDEX($AD$9:$AD$294,MATCH($A248&amp;$B248,$T$9:$T$294&amp;$U$9:$U$294,0))</f>
        <v>0</v>
      </c>
      <c r="M248" s="50"/>
      <c r="N248" s="50">
        <f t="array" ref="N248">INDEX($AE$9:$AE$294,MATCH($A248&amp;$B248,$T$9:$T$294&amp;$U$9:$U$294,0))</f>
        <v>0</v>
      </c>
      <c r="O248" s="50">
        <f t="array" ref="O248">INDEX($AG$9:$AG$294,MATCH($A248&amp;$B248,$T$9:$T$294&amp;$U$9:$U$294,0))</f>
        <v>0</v>
      </c>
      <c r="P248" s="50"/>
      <c r="Q248" s="50">
        <f t="array" ref="Q248">INDEX($AJ$9:$AJ$294,MATCH($A248&amp;$B248,$T$9:$T$294&amp;$U$9:$U$294,0))</f>
        <v>0</v>
      </c>
      <c r="R248" s="50">
        <f t="array" ref="R248">INDEX($AL$9:$AL$294,MATCH($A248&amp;$B248,$T$9:$T$294&amp;$U$9:$U$294,0))</f>
        <v>0</v>
      </c>
      <c r="T248" s="269" t="s">
        <v>16</v>
      </c>
      <c r="U248" t="s">
        <v>1671</v>
      </c>
      <c r="V248" t="s">
        <v>1669</v>
      </c>
      <c r="W248" s="325">
        <v>8</v>
      </c>
      <c r="X248" s="320" t="s">
        <v>4</v>
      </c>
      <c r="Y248" s="344" t="e" cm="1">
        <f t="array" ref="Y248">_xlfn.XLOOKUP('SubClass (Annex_Working)'!U248,#REF!,#REF!,"",0,1)</f>
        <v>#REF!</v>
      </c>
      <c r="Z248" s="329"/>
      <c r="AA248" s="329"/>
      <c r="AB248" s="322"/>
      <c r="AC248" s="323"/>
      <c r="AD248" s="324"/>
      <c r="AE248" s="322"/>
      <c r="AF248" s="323"/>
      <c r="AG248" s="324"/>
      <c r="AH248" s="348" t="e" cm="1">
        <f t="array" ref="AH248">_xlfn.XLOOKUP('SubClass (Annex_Working)'!U248,#REF!,#REF!,"",0,1)</f>
        <v>#REF!</v>
      </c>
      <c r="AI248" s="321"/>
      <c r="AJ248" s="321"/>
      <c r="AK248" s="321"/>
      <c r="AL248" s="321"/>
    </row>
    <row r="249" spans="1:38" s="48" customFormat="1">
      <c r="A249" s="32" t="s">
        <v>16</v>
      </c>
      <c r="B249" s="47" t="s">
        <v>1313</v>
      </c>
      <c r="C249" s="48" t="s">
        <v>1314</v>
      </c>
      <c r="D249" s="49">
        <v>48</v>
      </c>
      <c r="E249" s="50" t="e">
        <f t="array" ref="E249">INDEX(Y$9:Y$294,MATCH($A249&amp;$B249,$T$9:$T$294&amp;$U$9:$U$294,0))</f>
        <v>#REF!</v>
      </c>
      <c r="F249" s="50">
        <f t="array" ref="F249">INDEX($Z$9:$Z$294,MATCH($A249&amp;$B249,$T$9:$T$294&amp;$U$9:$U$294,0))</f>
        <v>0</v>
      </c>
      <c r="G249" s="50">
        <f t="array" ref="G249">INDEX($AA$9:$AA$294,MATCH($A249&amp;$B249,$T$9:$T$294&amp;$U$9:$U$294,0))</f>
        <v>0</v>
      </c>
      <c r="H249" s="50" t="e">
        <f t="array" ref="H249">INDEX($AH$9:$AH$294,MATCH($A249&amp;$B249,$T$9:$T$294&amp;$U$9:$U$294,0))</f>
        <v>#REF!</v>
      </c>
      <c r="I249" s="50">
        <f t="array" ref="I249">INDEX($AI$9:$AI$294,MATCH($A249&amp;$B249,$T$9:$T$294&amp;$U$9:$U$294,0))</f>
        <v>0</v>
      </c>
      <c r="J249" s="50"/>
      <c r="K249" s="50">
        <f t="array" ref="K249">INDEX($AB$9:$AB$294,MATCH($A249&amp;$B249,$T$9:$T$294&amp;$U$9:$U$294,0))</f>
        <v>0</v>
      </c>
      <c r="L249" s="50">
        <f t="array" ref="L249">INDEX($AD$9:$AD$294,MATCH($A249&amp;$B249,$T$9:$T$294&amp;$U$9:$U$294,0))</f>
        <v>0</v>
      </c>
      <c r="M249" s="50"/>
      <c r="N249" s="50">
        <f t="array" ref="N249">INDEX($AE$9:$AE$294,MATCH($A249&amp;$B249,$T$9:$T$294&amp;$U$9:$U$294,0))</f>
        <v>0</v>
      </c>
      <c r="O249" s="50">
        <f t="array" ref="O249">INDEX($AG$9:$AG$294,MATCH($A249&amp;$B249,$T$9:$T$294&amp;$U$9:$U$294,0))</f>
        <v>0</v>
      </c>
      <c r="P249" s="50"/>
      <c r="Q249" s="50">
        <f t="array" ref="Q249">INDEX($AJ$9:$AJ$294,MATCH($A249&amp;$B249,$T$9:$T$294&amp;$U$9:$U$294,0))</f>
        <v>0</v>
      </c>
      <c r="R249" s="50">
        <f t="array" ref="R249">INDEX($AL$9:$AL$294,MATCH($A249&amp;$B249,$T$9:$T$294&amp;$U$9:$U$294,0))</f>
        <v>0</v>
      </c>
      <c r="T249" s="269" t="s">
        <v>10</v>
      </c>
      <c r="U249" t="s">
        <v>1675</v>
      </c>
      <c r="V249" t="s">
        <v>1676</v>
      </c>
      <c r="W249" s="325">
        <v>230</v>
      </c>
      <c r="X249" s="320" t="s">
        <v>4</v>
      </c>
      <c r="Y249" s="344" t="e" cm="1">
        <f t="array" ref="Y249">_xlfn.XLOOKUP('SubClass (Annex_Working)'!U249,#REF!,#REF!,"",0,1)</f>
        <v>#REF!</v>
      </c>
      <c r="Z249" s="329"/>
      <c r="AA249" s="329"/>
      <c r="AB249" s="322"/>
      <c r="AC249" s="323"/>
      <c r="AD249" s="324"/>
      <c r="AE249" s="322"/>
      <c r="AF249" s="323"/>
      <c r="AG249" s="324"/>
      <c r="AH249" s="348" t="e" cm="1">
        <f t="array" ref="AH249">_xlfn.XLOOKUP('SubClass (Annex_Working)'!U249,#REF!,#REF!,"",0,1)</f>
        <v>#REF!</v>
      </c>
      <c r="AI249" s="321"/>
      <c r="AJ249" s="321"/>
      <c r="AK249" s="321"/>
      <c r="AL249" s="321"/>
    </row>
    <row r="250" spans="1:38" s="48" customFormat="1">
      <c r="A250" s="32"/>
      <c r="B250" s="47"/>
      <c r="D250" s="49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T250" s="269" t="s">
        <v>13</v>
      </c>
      <c r="U250" t="s">
        <v>1677</v>
      </c>
      <c r="V250" t="s">
        <v>1676</v>
      </c>
      <c r="W250" s="325">
        <v>230</v>
      </c>
      <c r="X250" s="320" t="s">
        <v>4</v>
      </c>
      <c r="Y250" s="344" t="e" cm="1">
        <f t="array" ref="Y250">_xlfn.XLOOKUP('SubClass (Annex_Working)'!U250,#REF!,#REF!,"",0,1)</f>
        <v>#REF!</v>
      </c>
      <c r="Z250" s="329"/>
      <c r="AA250" s="329"/>
      <c r="AB250" s="322"/>
      <c r="AC250" s="323"/>
      <c r="AD250" s="324"/>
      <c r="AE250" s="322"/>
      <c r="AF250" s="323"/>
      <c r="AG250" s="324"/>
      <c r="AH250" s="348" t="e" cm="1">
        <f t="array" ref="AH250">_xlfn.XLOOKUP('SubClass (Annex_Working)'!U250,#REF!,#REF!,"",0,1)</f>
        <v>#REF!</v>
      </c>
      <c r="AI250" s="321"/>
      <c r="AJ250" s="321"/>
      <c r="AK250" s="321"/>
      <c r="AL250" s="321"/>
    </row>
    <row r="251" spans="1:38" s="48" customFormat="1">
      <c r="A251" s="32" t="s">
        <v>13</v>
      </c>
      <c r="B251" s="47" t="s">
        <v>1332</v>
      </c>
      <c r="C251" s="48" t="s">
        <v>1333</v>
      </c>
      <c r="D251" s="49">
        <v>66</v>
      </c>
      <c r="E251" s="50" t="e">
        <f t="array" ref="E251">INDEX(Y$9:Y$294,MATCH($A251&amp;$B251,$T$9:$T$294&amp;$U$9:$U$294,0))</f>
        <v>#REF!</v>
      </c>
      <c r="F251" s="50">
        <f t="array" ref="F251">INDEX($Z$9:$Z$294,MATCH($A251&amp;$B251,$T$9:$T$294&amp;$U$9:$U$294,0))</f>
        <v>0</v>
      </c>
      <c r="G251" s="50">
        <f t="array" ref="G251">INDEX($AA$9:$AA$294,MATCH($A251&amp;$B251,$T$9:$T$294&amp;$U$9:$U$294,0))</f>
        <v>0</v>
      </c>
      <c r="H251" s="50" t="e">
        <f t="array" ref="H251">INDEX($AH$9:$AH$294,MATCH($A251&amp;$B251,$T$9:$T$294&amp;$U$9:$U$294,0))</f>
        <v>#REF!</v>
      </c>
      <c r="I251" s="50">
        <f t="array" ref="I251">INDEX($AI$9:$AI$294,MATCH($A251&amp;$B251,$T$9:$T$294&amp;$U$9:$U$294,0))</f>
        <v>0</v>
      </c>
      <c r="J251" s="50"/>
      <c r="K251" s="50">
        <f t="array" ref="K251">INDEX($AB$9:$AB$294,MATCH($A251&amp;$B251,$T$9:$T$294&amp;$U$9:$U$294,0))</f>
        <v>0</v>
      </c>
      <c r="L251" s="50">
        <f t="array" ref="L251">INDEX($AD$9:$AD$294,MATCH($A251&amp;$B251,$T$9:$T$294&amp;$U$9:$U$294,0))</f>
        <v>0</v>
      </c>
      <c r="M251" s="50"/>
      <c r="N251" s="50">
        <f t="array" ref="N251">INDEX($AE$9:$AE$294,MATCH($A251&amp;$B251,$T$9:$T$294&amp;$U$9:$U$294,0))</f>
        <v>0</v>
      </c>
      <c r="O251" s="50">
        <f t="array" ref="O251">INDEX($AG$9:$AG$294,MATCH($A251&amp;$B251,$T$9:$T$294&amp;$U$9:$U$294,0))</f>
        <v>0</v>
      </c>
      <c r="P251" s="50"/>
      <c r="Q251" s="50">
        <f t="array" ref="Q251">INDEX($AJ$9:$AJ$294,MATCH($A251&amp;$B251,$T$9:$T$294&amp;$U$9:$U$294,0))</f>
        <v>0</v>
      </c>
      <c r="R251" s="50">
        <f t="array" ref="R251">INDEX($AL$9:$AL$294,MATCH($A251&amp;$B251,$T$9:$T$294&amp;$U$9:$U$294,0))</f>
        <v>0</v>
      </c>
      <c r="T251" s="269" t="s">
        <v>16</v>
      </c>
      <c r="U251" t="s">
        <v>1678</v>
      </c>
      <c r="V251" t="s">
        <v>1676</v>
      </c>
      <c r="W251" s="325">
        <v>230</v>
      </c>
      <c r="X251" s="320" t="s">
        <v>4</v>
      </c>
      <c r="Y251" s="344" t="e" cm="1">
        <f t="array" ref="Y251">_xlfn.XLOOKUP('SubClass (Annex_Working)'!U251,#REF!,#REF!,"",0,1)</f>
        <v>#REF!</v>
      </c>
      <c r="Z251" s="329"/>
      <c r="AA251" s="329"/>
      <c r="AB251" s="322"/>
      <c r="AC251" s="323"/>
      <c r="AD251" s="324"/>
      <c r="AE251" s="322"/>
      <c r="AF251" s="323"/>
      <c r="AG251" s="324"/>
      <c r="AH251" s="348" t="e" cm="1">
        <f t="array" ref="AH251">_xlfn.XLOOKUP('SubClass (Annex_Working)'!U251,#REF!,#REF!,"",0,1)</f>
        <v>#REF!</v>
      </c>
      <c r="AI251" s="321"/>
      <c r="AJ251" s="321"/>
      <c r="AK251" s="321"/>
      <c r="AL251" s="321"/>
    </row>
    <row r="252" spans="1:38" s="48" customFormat="1">
      <c r="A252" s="32" t="s">
        <v>16</v>
      </c>
      <c r="B252" s="47" t="s">
        <v>1334</v>
      </c>
      <c r="C252" s="48" t="s">
        <v>1335</v>
      </c>
      <c r="D252" s="49">
        <v>3</v>
      </c>
      <c r="E252" s="50" t="e">
        <f t="array" ref="E252">INDEX(Y$9:Y$294,MATCH($A252&amp;$B252,$T$9:$T$294&amp;$U$9:$U$294,0))</f>
        <v>#REF!</v>
      </c>
      <c r="F252" s="50">
        <f t="array" ref="F252">INDEX($Z$9:$Z$294,MATCH($A252&amp;$B252,$T$9:$T$294&amp;$U$9:$U$294,0))</f>
        <v>0</v>
      </c>
      <c r="G252" s="50">
        <f t="array" ref="G252">INDEX($AA$9:$AA$294,MATCH($A252&amp;$B252,$T$9:$T$294&amp;$U$9:$U$294,0))</f>
        <v>0</v>
      </c>
      <c r="H252" s="50" t="e">
        <f t="array" ref="H252">INDEX($AH$9:$AH$294,MATCH($A252&amp;$B252,$T$9:$T$294&amp;$U$9:$U$294,0))</f>
        <v>#REF!</v>
      </c>
      <c r="I252" s="50">
        <f t="array" ref="I252">INDEX($AI$9:$AI$294,MATCH($A252&amp;$B252,$T$9:$T$294&amp;$U$9:$U$294,0))</f>
        <v>0</v>
      </c>
      <c r="J252" s="50"/>
      <c r="K252" s="50">
        <f t="array" ref="K252">INDEX($AB$9:$AB$294,MATCH($A252&amp;$B252,$T$9:$T$294&amp;$U$9:$U$294,0))</f>
        <v>0</v>
      </c>
      <c r="L252" s="50">
        <f t="array" ref="L252">INDEX($AD$9:$AD$294,MATCH($A252&amp;$B252,$T$9:$T$294&amp;$U$9:$U$294,0))</f>
        <v>0</v>
      </c>
      <c r="M252" s="50"/>
      <c r="N252" s="50">
        <f t="array" ref="N252">INDEX($AE$9:$AE$294,MATCH($A252&amp;$B252,$T$9:$T$294&amp;$U$9:$U$294,0))</f>
        <v>0</v>
      </c>
      <c r="O252" s="50">
        <f t="array" ref="O252">INDEX($AG$9:$AG$294,MATCH($A252&amp;$B252,$T$9:$T$294&amp;$U$9:$U$294,0))</f>
        <v>0</v>
      </c>
      <c r="P252" s="50"/>
      <c r="Q252" s="50">
        <f t="array" ref="Q252">INDEX($AJ$9:$AJ$294,MATCH($A252&amp;$B252,$T$9:$T$294&amp;$U$9:$U$294,0))</f>
        <v>0</v>
      </c>
      <c r="R252" s="50">
        <f t="array" ref="R252">INDEX($AL$9:$AL$294,MATCH($A252&amp;$B252,$T$9:$T$294&amp;$U$9:$U$294,0))</f>
        <v>0</v>
      </c>
      <c r="T252" s="269" t="s">
        <v>10</v>
      </c>
      <c r="U252" t="s">
        <v>1684</v>
      </c>
      <c r="V252" t="s">
        <v>1685</v>
      </c>
      <c r="W252" s="325">
        <v>13</v>
      </c>
      <c r="X252" s="320" t="s">
        <v>4</v>
      </c>
      <c r="Y252" s="344" t="e" cm="1">
        <f t="array" ref="Y252">_xlfn.XLOOKUP('SubClass (Annex_Working)'!U252,#REF!,#REF!,"",0,1)</f>
        <v>#REF!</v>
      </c>
      <c r="Z252" s="329"/>
      <c r="AA252" s="329"/>
      <c r="AB252" s="322"/>
      <c r="AC252" s="323"/>
      <c r="AD252" s="324"/>
      <c r="AE252" s="322"/>
      <c r="AF252" s="323"/>
      <c r="AG252" s="324"/>
      <c r="AH252" s="348" t="e" cm="1">
        <f t="array" ref="AH252">_xlfn.XLOOKUP('SubClass (Annex_Working)'!U252,#REF!,#REF!,"",0,1)</f>
        <v>#REF!</v>
      </c>
      <c r="AI252" s="321"/>
      <c r="AJ252" s="321"/>
      <c r="AK252" s="321"/>
      <c r="AL252" s="321"/>
    </row>
    <row r="253" spans="1:38" s="48" customFormat="1">
      <c r="A253" s="32" t="s">
        <v>16</v>
      </c>
      <c r="B253" s="47" t="s">
        <v>1339</v>
      </c>
      <c r="C253" s="48" t="s">
        <v>1340</v>
      </c>
      <c r="D253" s="49">
        <v>63</v>
      </c>
      <c r="E253" s="50" t="e">
        <f t="array" ref="E253">INDEX(Y$9:Y$294,MATCH($A253&amp;$B253,$T$9:$T$294&amp;$U$9:$U$294,0))</f>
        <v>#REF!</v>
      </c>
      <c r="F253" s="50">
        <f t="array" ref="F253">INDEX($Z$9:$Z$294,MATCH($A253&amp;$B253,$T$9:$T$294&amp;$U$9:$U$294,0))</f>
        <v>0</v>
      </c>
      <c r="G253" s="50">
        <f t="array" ref="G253">INDEX($AA$9:$AA$294,MATCH($A253&amp;$B253,$T$9:$T$294&amp;$U$9:$U$294,0))</f>
        <v>0</v>
      </c>
      <c r="H253" s="50" t="e">
        <f t="array" ref="H253">INDEX($AH$9:$AH$294,MATCH($A253&amp;$B253,$T$9:$T$294&amp;$U$9:$U$294,0))</f>
        <v>#REF!</v>
      </c>
      <c r="I253" s="50">
        <f t="array" ref="I253">INDEX($AI$9:$AI$294,MATCH($A253&amp;$B253,$T$9:$T$294&amp;$U$9:$U$294,0))</f>
        <v>0</v>
      </c>
      <c r="J253" s="50"/>
      <c r="K253" s="50">
        <f t="array" ref="K253">INDEX($AB$9:$AB$294,MATCH($A253&amp;$B253,$T$9:$T$294&amp;$U$9:$U$294,0))</f>
        <v>0</v>
      </c>
      <c r="L253" s="50">
        <f t="array" ref="L253">INDEX($AD$9:$AD$294,MATCH($A253&amp;$B253,$T$9:$T$294&amp;$U$9:$U$294,0))</f>
        <v>0</v>
      </c>
      <c r="M253" s="50"/>
      <c r="N253" s="50">
        <f t="array" ref="N253">INDEX($AE$9:$AE$294,MATCH($A253&amp;$B253,$T$9:$T$294&amp;$U$9:$U$294,0))</f>
        <v>0</v>
      </c>
      <c r="O253" s="50">
        <f t="array" ref="O253">INDEX($AG$9:$AG$294,MATCH($A253&amp;$B253,$T$9:$T$294&amp;$U$9:$U$294,0))</f>
        <v>0</v>
      </c>
      <c r="P253" s="50"/>
      <c r="Q253" s="50">
        <f t="array" ref="Q253">INDEX($AJ$9:$AJ$294,MATCH($A253&amp;$B253,$T$9:$T$294&amp;$U$9:$U$294,0))</f>
        <v>0</v>
      </c>
      <c r="R253" s="50">
        <f t="array" ref="R253">INDEX($AL$9:$AL$294,MATCH($A253&amp;$B253,$T$9:$T$294&amp;$U$9:$U$294,0))</f>
        <v>0</v>
      </c>
      <c r="T253" s="269" t="s">
        <v>13</v>
      </c>
      <c r="U253" t="s">
        <v>1686</v>
      </c>
      <c r="V253" t="s">
        <v>1685</v>
      </c>
      <c r="W253" s="325">
        <v>13</v>
      </c>
      <c r="X253" s="320" t="s">
        <v>4</v>
      </c>
      <c r="Y253" s="344" t="e" cm="1">
        <f t="array" ref="Y253">_xlfn.XLOOKUP('SubClass (Annex_Working)'!U253,#REF!,#REF!,"",0,1)</f>
        <v>#REF!</v>
      </c>
      <c r="Z253" s="329"/>
      <c r="AA253" s="329"/>
      <c r="AB253" s="322"/>
      <c r="AC253" s="323"/>
      <c r="AD253" s="324"/>
      <c r="AE253" s="322"/>
      <c r="AF253" s="323"/>
      <c r="AG253" s="324"/>
      <c r="AH253" s="348" t="e" cm="1">
        <f t="array" ref="AH253">_xlfn.XLOOKUP('SubClass (Annex_Working)'!U253,#REF!,#REF!,"",0,1)</f>
        <v>#REF!</v>
      </c>
      <c r="AI253" s="321"/>
      <c r="AJ253" s="321"/>
      <c r="AK253" s="321"/>
      <c r="AL253" s="321"/>
    </row>
    <row r="254" spans="1:38" s="48" customFormat="1">
      <c r="A254" s="32"/>
      <c r="B254" s="47"/>
      <c r="D254" s="49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T254" s="269" t="s">
        <v>16</v>
      </c>
      <c r="U254" t="s">
        <v>1687</v>
      </c>
      <c r="V254" t="s">
        <v>1685</v>
      </c>
      <c r="W254" s="325">
        <v>13</v>
      </c>
      <c r="X254" s="320" t="s">
        <v>4</v>
      </c>
      <c r="Y254" s="344" t="e" cm="1">
        <f t="array" ref="Y254">_xlfn.XLOOKUP('SubClass (Annex_Working)'!U254,#REF!,#REF!,"",0,1)</f>
        <v>#REF!</v>
      </c>
      <c r="Z254" s="329"/>
      <c r="AA254" s="329"/>
      <c r="AB254" s="322"/>
      <c r="AC254" s="323"/>
      <c r="AD254" s="324"/>
      <c r="AE254" s="322"/>
      <c r="AF254" s="323"/>
      <c r="AG254" s="324"/>
      <c r="AH254" s="348" t="e" cm="1">
        <f t="array" ref="AH254">_xlfn.XLOOKUP('SubClass (Annex_Working)'!U254,#REF!,#REF!,"",0,1)</f>
        <v>#REF!</v>
      </c>
      <c r="AI254" s="321"/>
      <c r="AJ254" s="321"/>
      <c r="AK254" s="321"/>
      <c r="AL254" s="321"/>
    </row>
    <row r="255" spans="1:38" s="48" customFormat="1">
      <c r="A255" s="32" t="s">
        <v>10</v>
      </c>
      <c r="B255" s="47" t="s">
        <v>1351</v>
      </c>
      <c r="C255" s="48" t="s">
        <v>1352</v>
      </c>
      <c r="D255" s="49">
        <v>185</v>
      </c>
      <c r="E255" s="50" t="e">
        <f t="array" ref="E255">INDEX(Y$9:Y$294,MATCH($A255&amp;$B255,$T$9:$T$294&amp;$U$9:$U$294,0))</f>
        <v>#REF!</v>
      </c>
      <c r="F255" s="50">
        <f t="array" ref="F255">INDEX($Z$9:$Z$294,MATCH($A255&amp;$B255,$T$9:$T$294&amp;$U$9:$U$294,0))</f>
        <v>0</v>
      </c>
      <c r="G255" s="50">
        <f t="array" ref="G255">INDEX($AA$9:$AA$294,MATCH($A255&amp;$B255,$T$9:$T$294&amp;$U$9:$U$294,0))</f>
        <v>0</v>
      </c>
      <c r="H255" s="50" t="e">
        <f t="array" ref="H255">INDEX($AH$9:$AH$294,MATCH($A255&amp;$B255,$T$9:$T$294&amp;$U$9:$U$294,0))</f>
        <v>#REF!</v>
      </c>
      <c r="I255" s="50">
        <f t="array" ref="I255">INDEX($AI$9:$AI$294,MATCH($A255&amp;$B255,$T$9:$T$294&amp;$U$9:$U$294,0))</f>
        <v>0</v>
      </c>
      <c r="J255" s="50"/>
      <c r="K255" s="50">
        <f t="array" ref="K255">INDEX($AB$9:$AB$294,MATCH($A255&amp;$B255,$T$9:$T$294&amp;$U$9:$U$294,0))</f>
        <v>0</v>
      </c>
      <c r="L255" s="50">
        <f t="array" ref="L255">INDEX($AD$9:$AD$294,MATCH($A255&amp;$B255,$T$9:$T$294&amp;$U$9:$U$294,0))</f>
        <v>0</v>
      </c>
      <c r="M255" s="50"/>
      <c r="N255" s="50">
        <f t="array" ref="N255">INDEX($AE$9:$AE$294,MATCH($A255&amp;$B255,$T$9:$T$294&amp;$U$9:$U$294,0))</f>
        <v>0</v>
      </c>
      <c r="O255" s="50">
        <f t="array" ref="O255">INDEX($AG$9:$AG$294,MATCH($A255&amp;$B255,$T$9:$T$294&amp;$U$9:$U$294,0))</f>
        <v>0</v>
      </c>
      <c r="P255" s="50"/>
      <c r="Q255" s="50">
        <f t="array" ref="Q255">INDEX($AJ$9:$AJ$294,MATCH($A255&amp;$B255,$T$9:$T$294&amp;$U$9:$U$294,0))</f>
        <v>0</v>
      </c>
      <c r="R255" s="50">
        <f t="array" ref="R255">INDEX($AL$9:$AL$294,MATCH($A255&amp;$B255,$T$9:$T$294&amp;$U$9:$U$294,0))</f>
        <v>0</v>
      </c>
      <c r="T255" s="316" t="s">
        <v>7</v>
      </c>
      <c r="U255" s="317" t="s">
        <v>1690</v>
      </c>
      <c r="V255" s="317" t="s">
        <v>1691</v>
      </c>
      <c r="W255" s="319">
        <v>1069</v>
      </c>
      <c r="X255" s="318" t="s">
        <v>4</v>
      </c>
      <c r="Y255" s="344" t="e" cm="1">
        <f t="array" ref="Y255">_xlfn.XLOOKUP('SubClass (Annex_Working)'!U255,#REF!,#REF!,"",0,1)</f>
        <v>#REF!</v>
      </c>
      <c r="Z255" s="329"/>
      <c r="AA255" s="329"/>
      <c r="AB255" s="322"/>
      <c r="AC255" s="323"/>
      <c r="AD255" s="324"/>
      <c r="AE255" s="322"/>
      <c r="AF255" s="323"/>
      <c r="AG255" s="324"/>
      <c r="AH255" s="348" t="e" cm="1">
        <f t="array" ref="AH255">_xlfn.XLOOKUP('SubClass (Annex_Working)'!U255,#REF!,#REF!,"",0,1)</f>
        <v>#REF!</v>
      </c>
      <c r="AI255" s="321"/>
      <c r="AJ255" s="321"/>
      <c r="AK255" s="321"/>
      <c r="AL255" s="321"/>
    </row>
    <row r="256" spans="1:38" s="48" customFormat="1">
      <c r="A256" s="32"/>
      <c r="B256" s="47"/>
      <c r="D256" s="49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T256" s="269" t="s">
        <v>10</v>
      </c>
      <c r="U256" t="s">
        <v>1692</v>
      </c>
      <c r="V256" t="s">
        <v>1693</v>
      </c>
      <c r="W256" s="325">
        <v>1025</v>
      </c>
      <c r="X256" s="320" t="s">
        <v>4</v>
      </c>
      <c r="Y256" s="344" t="e" cm="1">
        <f t="array" ref="Y256">_xlfn.XLOOKUP('SubClass (Annex_Working)'!U256,#REF!,#REF!,"",0,1)</f>
        <v>#REF!</v>
      </c>
      <c r="Z256" s="329"/>
      <c r="AA256" s="329"/>
      <c r="AB256" s="322"/>
      <c r="AC256" s="323"/>
      <c r="AD256" s="324"/>
      <c r="AE256" s="322"/>
      <c r="AF256" s="323"/>
      <c r="AG256" s="324"/>
      <c r="AH256" s="348" t="e" cm="1">
        <f t="array" ref="AH256">_xlfn.XLOOKUP('SubClass (Annex_Working)'!U256,#REF!,#REF!,"",0,1)</f>
        <v>#REF!</v>
      </c>
      <c r="AI256" s="321"/>
      <c r="AJ256" s="321"/>
      <c r="AK256" s="321"/>
      <c r="AL256" s="321"/>
    </row>
    <row r="257" spans="1:38" s="48" customFormat="1">
      <c r="A257" s="32" t="s">
        <v>13</v>
      </c>
      <c r="B257" s="47" t="s">
        <v>1353</v>
      </c>
      <c r="C257" s="48" t="s">
        <v>1354</v>
      </c>
      <c r="D257" s="49">
        <v>3</v>
      </c>
      <c r="E257" s="50" t="e">
        <f t="array" ref="E257">INDEX(Y$9:Y$294,MATCH($A257&amp;$B257,$T$9:$T$294&amp;$U$9:$U$294,0))</f>
        <v>#REF!</v>
      </c>
      <c r="F257" s="50">
        <f t="array" ref="F257">INDEX($Z$9:$Z$294,MATCH($A257&amp;$B257,$T$9:$T$294&amp;$U$9:$U$294,0))</f>
        <v>0</v>
      </c>
      <c r="G257" s="50">
        <f t="array" ref="G257">INDEX($AA$9:$AA$294,MATCH($A257&amp;$B257,$T$9:$T$294&amp;$U$9:$U$294,0))</f>
        <v>0</v>
      </c>
      <c r="H257" s="50" t="e">
        <f t="array" ref="H257">INDEX($AH$9:$AH$294,MATCH($A257&amp;$B257,$T$9:$T$294&amp;$U$9:$U$294,0))</f>
        <v>#REF!</v>
      </c>
      <c r="I257" s="50">
        <f t="array" ref="I257">INDEX($AI$9:$AI$294,MATCH($A257&amp;$B257,$T$9:$T$294&amp;$U$9:$U$294,0))</f>
        <v>0</v>
      </c>
      <c r="J257" s="50"/>
      <c r="K257" s="50">
        <f t="array" ref="K257">INDEX($AB$9:$AB$294,MATCH($A257&amp;$B257,$T$9:$T$294&amp;$U$9:$U$294,0))</f>
        <v>0</v>
      </c>
      <c r="L257" s="50">
        <f t="array" ref="L257">INDEX($AD$9:$AD$294,MATCH($A257&amp;$B257,$T$9:$T$294&amp;$U$9:$U$294,0))</f>
        <v>0</v>
      </c>
      <c r="M257" s="50"/>
      <c r="N257" s="50">
        <f t="array" ref="N257">INDEX($AE$9:$AE$294,MATCH($A257&amp;$B257,$T$9:$T$294&amp;$U$9:$U$294,0))</f>
        <v>0</v>
      </c>
      <c r="O257" s="50">
        <f t="array" ref="O257">INDEX($AG$9:$AG$294,MATCH($A257&amp;$B257,$T$9:$T$294&amp;$U$9:$U$294,0))</f>
        <v>0</v>
      </c>
      <c r="P257" s="50"/>
      <c r="Q257" s="50">
        <f t="array" ref="Q257">INDEX($AJ$9:$AJ$294,MATCH($A257&amp;$B257,$T$9:$T$294&amp;$U$9:$U$294,0))</f>
        <v>0</v>
      </c>
      <c r="R257" s="50">
        <f t="array" ref="R257">INDEX($AL$9:$AL$294,MATCH($A257&amp;$B257,$T$9:$T$294&amp;$U$9:$U$294,0))</f>
        <v>0</v>
      </c>
      <c r="T257" s="269" t="s">
        <v>13</v>
      </c>
      <c r="U257" t="s">
        <v>1694</v>
      </c>
      <c r="V257" t="s">
        <v>2083</v>
      </c>
      <c r="W257" s="325">
        <v>1025</v>
      </c>
      <c r="X257" s="320" t="s">
        <v>4</v>
      </c>
      <c r="Y257" s="344" t="e" cm="1">
        <f t="array" ref="Y257">_xlfn.XLOOKUP('SubClass (Annex_Working)'!U257,#REF!,#REF!,"",0,1)</f>
        <v>#REF!</v>
      </c>
      <c r="Z257" s="329"/>
      <c r="AA257" s="329"/>
      <c r="AB257" s="322"/>
      <c r="AC257" s="323"/>
      <c r="AD257" s="324"/>
      <c r="AE257" s="322"/>
      <c r="AF257" s="323"/>
      <c r="AG257" s="324"/>
      <c r="AH257" s="348" t="e" cm="1">
        <f t="array" ref="AH257">_xlfn.XLOOKUP('SubClass (Annex_Working)'!U257,#REF!,#REF!,"",0,1)</f>
        <v>#REF!</v>
      </c>
      <c r="AI257" s="321"/>
      <c r="AJ257" s="321"/>
      <c r="AK257" s="321"/>
      <c r="AL257" s="321"/>
    </row>
    <row r="258" spans="1:38" s="48" customFormat="1">
      <c r="A258" s="32" t="s">
        <v>16</v>
      </c>
      <c r="B258" s="47" t="s">
        <v>1355</v>
      </c>
      <c r="C258" s="48" t="s">
        <v>1356</v>
      </c>
      <c r="D258" s="49">
        <v>3</v>
      </c>
      <c r="E258" s="50" t="e">
        <f t="array" ref="E258">INDEX(Y$9:Y$294,MATCH($A258&amp;$B258,$T$9:$T$294&amp;$U$9:$U$294,0))</f>
        <v>#REF!</v>
      </c>
      <c r="F258" s="50">
        <f t="array" ref="F258">INDEX($Z$9:$Z$294,MATCH($A258&amp;$B258,$T$9:$T$294&amp;$U$9:$U$294,0))</f>
        <v>0</v>
      </c>
      <c r="G258" s="50">
        <f t="array" ref="G258">INDEX($AA$9:$AA$294,MATCH($A258&amp;$B258,$T$9:$T$294&amp;$U$9:$U$294,0))</f>
        <v>0</v>
      </c>
      <c r="H258" s="50" t="e">
        <f t="array" ref="H258">INDEX($AH$9:$AH$294,MATCH($A258&amp;$B258,$T$9:$T$294&amp;$U$9:$U$294,0))</f>
        <v>#REF!</v>
      </c>
      <c r="I258" s="50">
        <f t="array" ref="I258">INDEX($AI$9:$AI$294,MATCH($A258&amp;$B258,$T$9:$T$294&amp;$U$9:$U$294,0))</f>
        <v>0</v>
      </c>
      <c r="J258" s="50"/>
      <c r="K258" s="50">
        <f t="array" ref="K258">INDEX($AB$9:$AB$294,MATCH($A258&amp;$B258,$T$9:$T$294&amp;$U$9:$U$294,0))</f>
        <v>0</v>
      </c>
      <c r="L258" s="50">
        <f t="array" ref="L258">INDEX($AD$9:$AD$294,MATCH($A258&amp;$B258,$T$9:$T$294&amp;$U$9:$U$294,0))</f>
        <v>0</v>
      </c>
      <c r="M258" s="50"/>
      <c r="N258" s="50">
        <f t="array" ref="N258">INDEX($AE$9:$AE$294,MATCH($A258&amp;$B258,$T$9:$T$294&amp;$U$9:$U$294,0))</f>
        <v>0</v>
      </c>
      <c r="O258" s="50">
        <f t="array" ref="O258">INDEX($AG$9:$AG$294,MATCH($A258&amp;$B258,$T$9:$T$294&amp;$U$9:$U$294,0))</f>
        <v>0</v>
      </c>
      <c r="P258" s="50"/>
      <c r="Q258" s="50">
        <f t="array" ref="Q258">INDEX($AJ$9:$AJ$294,MATCH($A258&amp;$B258,$T$9:$T$294&amp;$U$9:$U$294,0))</f>
        <v>0</v>
      </c>
      <c r="R258" s="50">
        <f t="array" ref="R258">INDEX($AL$9:$AL$294,MATCH($A258&amp;$B258,$T$9:$T$294&amp;$U$9:$U$294,0))</f>
        <v>0</v>
      </c>
      <c r="T258" s="269" t="s">
        <v>16</v>
      </c>
      <c r="U258" t="s">
        <v>1696</v>
      </c>
      <c r="V258" t="s">
        <v>1697</v>
      </c>
      <c r="W258" s="325">
        <v>403</v>
      </c>
      <c r="X258" s="320" t="s">
        <v>4</v>
      </c>
      <c r="Y258" s="344" t="e" cm="1">
        <f t="array" ref="Y258">_xlfn.XLOOKUP('SubClass (Annex_Working)'!U258,#REF!,#REF!,"",0,1)</f>
        <v>#REF!</v>
      </c>
      <c r="Z258" s="329"/>
      <c r="AA258" s="329"/>
      <c r="AB258" s="322"/>
      <c r="AC258" s="323"/>
      <c r="AD258" s="324"/>
      <c r="AE258" s="322"/>
      <c r="AF258" s="323"/>
      <c r="AG258" s="324"/>
      <c r="AH258" s="348" t="e" cm="1">
        <f t="array" ref="AH258">_xlfn.XLOOKUP('SubClass (Annex_Working)'!U258,#REF!,#REF!,"",0,1)</f>
        <v>#REF!</v>
      </c>
      <c r="AI258" s="321"/>
      <c r="AJ258" s="321"/>
      <c r="AK258" s="321"/>
      <c r="AL258" s="321"/>
    </row>
    <row r="259" spans="1:38" s="48" customFormat="1">
      <c r="A259" s="32"/>
      <c r="B259" s="47"/>
      <c r="D259" s="49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T259" s="269" t="s">
        <v>16</v>
      </c>
      <c r="U259" t="s">
        <v>1739</v>
      </c>
      <c r="V259" t="s">
        <v>1740</v>
      </c>
      <c r="W259" s="325">
        <v>180</v>
      </c>
      <c r="X259" s="320" t="s">
        <v>4</v>
      </c>
      <c r="Y259" s="344" t="e" cm="1">
        <f t="array" ref="Y259">_xlfn.XLOOKUP('SubClass (Annex_Working)'!U259,#REF!,#REF!,"",0,1)</f>
        <v>#REF!</v>
      </c>
      <c r="Z259" s="329"/>
      <c r="AA259" s="329"/>
      <c r="AB259" s="322"/>
      <c r="AC259" s="323"/>
      <c r="AD259" s="324"/>
      <c r="AE259" s="322"/>
      <c r="AF259" s="323"/>
      <c r="AG259" s="324"/>
      <c r="AH259" s="348" t="e" cm="1">
        <f t="array" ref="AH259">_xlfn.XLOOKUP('SubClass (Annex_Working)'!U259,#REF!,#REF!,"",0,1)</f>
        <v>#REF!</v>
      </c>
      <c r="AI259" s="321"/>
      <c r="AJ259" s="321"/>
      <c r="AK259" s="321"/>
      <c r="AL259" s="321"/>
    </row>
    <row r="260" spans="1:38" s="48" customFormat="1">
      <c r="A260" s="32" t="s">
        <v>13</v>
      </c>
      <c r="B260" s="47" t="s">
        <v>1361</v>
      </c>
      <c r="C260" s="48" t="s">
        <v>1362</v>
      </c>
      <c r="D260" s="49">
        <v>171</v>
      </c>
      <c r="E260" s="50" t="e">
        <f t="array" ref="E260">INDEX(Y$9:Y$294,MATCH($A260&amp;$B260,$T$9:$T$294&amp;$U$9:$U$294,0))</f>
        <v>#REF!</v>
      </c>
      <c r="F260" s="50">
        <f t="array" ref="F260">INDEX($Z$9:$Z$294,MATCH($A260&amp;$B260,$T$9:$T$294&amp;$U$9:$U$294,0))</f>
        <v>0</v>
      </c>
      <c r="G260" s="50">
        <f t="array" ref="G260">INDEX($AA$9:$AA$294,MATCH($A260&amp;$B260,$T$9:$T$294&amp;$U$9:$U$294,0))</f>
        <v>0</v>
      </c>
      <c r="H260" s="50" t="e">
        <f t="array" ref="H260">INDEX($AH$9:$AH$294,MATCH($A260&amp;$B260,$T$9:$T$294&amp;$U$9:$U$294,0))</f>
        <v>#REF!</v>
      </c>
      <c r="I260" s="50">
        <f t="array" ref="I260">INDEX($AI$9:$AI$294,MATCH($A260&amp;$B260,$T$9:$T$294&amp;$U$9:$U$294,0))</f>
        <v>0</v>
      </c>
      <c r="J260" s="50"/>
      <c r="K260" s="50">
        <f t="array" ref="K260">INDEX($AB$9:$AB$294,MATCH($A260&amp;$B260,$T$9:$T$294&amp;$U$9:$U$294,0))</f>
        <v>0</v>
      </c>
      <c r="L260" s="50">
        <f t="array" ref="L260">INDEX($AD$9:$AD$294,MATCH($A260&amp;$B260,$T$9:$T$294&amp;$U$9:$U$294,0))</f>
        <v>0</v>
      </c>
      <c r="M260" s="50"/>
      <c r="N260" s="50">
        <f t="array" ref="N260">INDEX($AE$9:$AE$294,MATCH($A260&amp;$B260,$T$9:$T$294&amp;$U$9:$U$294,0))</f>
        <v>0</v>
      </c>
      <c r="O260" s="50">
        <f t="array" ref="O260">INDEX($AG$9:$AG$294,MATCH($A260&amp;$B260,$T$9:$T$294&amp;$U$9:$U$294,0))</f>
        <v>0</v>
      </c>
      <c r="P260" s="50"/>
      <c r="Q260" s="50">
        <f t="array" ref="Q260">INDEX($AJ$9:$AJ$294,MATCH($A260&amp;$B260,$T$9:$T$294&amp;$U$9:$U$294,0))</f>
        <v>0</v>
      </c>
      <c r="R260" s="50">
        <f t="array" ref="R260">INDEX($AL$9:$AL$294,MATCH($A260&amp;$B260,$T$9:$T$294&amp;$U$9:$U$294,0))</f>
        <v>0</v>
      </c>
      <c r="T260" s="269" t="s">
        <v>16</v>
      </c>
      <c r="U260" t="s">
        <v>1748</v>
      </c>
      <c r="V260" t="s">
        <v>1749</v>
      </c>
      <c r="W260" s="325">
        <v>108</v>
      </c>
      <c r="X260" s="320" t="s">
        <v>4</v>
      </c>
      <c r="Y260" s="344" t="e" cm="1">
        <f t="array" ref="Y260">_xlfn.XLOOKUP('SubClass (Annex_Working)'!U260,#REF!,#REF!,"",0,1)</f>
        <v>#REF!</v>
      </c>
      <c r="Z260" s="329"/>
      <c r="AA260" s="329"/>
      <c r="AB260" s="322"/>
      <c r="AC260" s="323"/>
      <c r="AD260" s="324"/>
      <c r="AE260" s="322"/>
      <c r="AF260" s="323"/>
      <c r="AG260" s="324"/>
      <c r="AH260" s="348" t="e" cm="1">
        <f t="array" ref="AH260">_xlfn.XLOOKUP('SubClass (Annex_Working)'!U260,#REF!,#REF!,"",0,1)</f>
        <v>#REF!</v>
      </c>
      <c r="AI260" s="321"/>
      <c r="AJ260" s="321"/>
      <c r="AK260" s="321"/>
      <c r="AL260" s="321"/>
    </row>
    <row r="261" spans="1:38" s="48" customFormat="1">
      <c r="A261" s="32" t="s">
        <v>16</v>
      </c>
      <c r="B261" s="47" t="s">
        <v>1363</v>
      </c>
      <c r="C261" s="48" t="s">
        <v>1362</v>
      </c>
      <c r="D261" s="49">
        <v>171</v>
      </c>
      <c r="E261" s="50" t="e">
        <f t="array" ref="E261">INDEX(Y$9:Y$294,MATCH($A261&amp;$B261,$T$9:$T$294&amp;$U$9:$U$294,0))</f>
        <v>#REF!</v>
      </c>
      <c r="F261" s="50">
        <f t="array" ref="F261">INDEX($Z$9:$Z$294,MATCH($A261&amp;$B261,$T$9:$T$294&amp;$U$9:$U$294,0))</f>
        <v>0</v>
      </c>
      <c r="G261" s="50">
        <f t="array" ref="G261">INDEX($AA$9:$AA$294,MATCH($A261&amp;$B261,$T$9:$T$294&amp;$U$9:$U$294,0))</f>
        <v>0</v>
      </c>
      <c r="H261" s="50" t="e">
        <f t="array" ref="H261">INDEX($AH$9:$AH$294,MATCH($A261&amp;$B261,$T$9:$T$294&amp;$U$9:$U$294,0))</f>
        <v>#REF!</v>
      </c>
      <c r="I261" s="50">
        <f t="array" ref="I261">INDEX($AI$9:$AI$294,MATCH($A261&amp;$B261,$T$9:$T$294&amp;$U$9:$U$294,0))</f>
        <v>0</v>
      </c>
      <c r="J261" s="50"/>
      <c r="K261" s="50">
        <f t="array" ref="K261">INDEX($AB$9:$AB$294,MATCH($A261&amp;$B261,$T$9:$T$294&amp;$U$9:$U$294,0))</f>
        <v>0</v>
      </c>
      <c r="L261" s="50">
        <f t="array" ref="L261">INDEX($AD$9:$AD$294,MATCH($A261&amp;$B261,$T$9:$T$294&amp;$U$9:$U$294,0))</f>
        <v>0</v>
      </c>
      <c r="M261" s="50"/>
      <c r="N261" s="50">
        <f t="array" ref="N261">INDEX($AE$9:$AE$294,MATCH($A261&amp;$B261,$T$9:$T$294&amp;$U$9:$U$294,0))</f>
        <v>0</v>
      </c>
      <c r="O261" s="50">
        <f t="array" ref="O261">INDEX($AG$9:$AG$294,MATCH($A261&amp;$B261,$T$9:$T$294&amp;$U$9:$U$294,0))</f>
        <v>0</v>
      </c>
      <c r="P261" s="50"/>
      <c r="Q261" s="50">
        <f t="array" ref="Q261">INDEX($AJ$9:$AJ$294,MATCH($A261&amp;$B261,$T$9:$T$294&amp;$U$9:$U$294,0))</f>
        <v>0</v>
      </c>
      <c r="R261" s="50">
        <f t="array" ref="R261">INDEX($AL$9:$AL$294,MATCH($A261&amp;$B261,$T$9:$T$294&amp;$U$9:$U$294,0))</f>
        <v>0</v>
      </c>
      <c r="T261" s="269" t="s">
        <v>16</v>
      </c>
      <c r="U261" t="s">
        <v>1755</v>
      </c>
      <c r="V261" t="s">
        <v>1756</v>
      </c>
      <c r="W261" s="325">
        <v>334</v>
      </c>
      <c r="X261" s="320" t="s">
        <v>4</v>
      </c>
      <c r="Y261" s="344" t="e" cm="1">
        <f t="array" ref="Y261">_xlfn.XLOOKUP('SubClass (Annex_Working)'!U261,#REF!,#REF!,"",0,1)</f>
        <v>#REF!</v>
      </c>
      <c r="Z261" s="329"/>
      <c r="AA261" s="329"/>
      <c r="AB261" s="322"/>
      <c r="AC261" s="323"/>
      <c r="AD261" s="324"/>
      <c r="AE261" s="322"/>
      <c r="AF261" s="323"/>
      <c r="AG261" s="324"/>
      <c r="AH261" s="348" t="e" cm="1">
        <f t="array" ref="AH261">_xlfn.XLOOKUP('SubClass (Annex_Working)'!U261,#REF!,#REF!,"",0,1)</f>
        <v>#REF!</v>
      </c>
      <c r="AI261" s="321"/>
      <c r="AJ261" s="321"/>
      <c r="AK261" s="321"/>
      <c r="AL261" s="321"/>
    </row>
    <row r="262" spans="1:38" s="48" customFormat="1">
      <c r="A262" s="32"/>
      <c r="B262" s="47"/>
      <c r="D262" s="49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T262" s="269" t="s">
        <v>10</v>
      </c>
      <c r="U262" t="s">
        <v>1761</v>
      </c>
      <c r="V262" t="s">
        <v>2084</v>
      </c>
      <c r="W262" s="325">
        <v>44</v>
      </c>
      <c r="X262" s="320" t="s">
        <v>4</v>
      </c>
      <c r="Y262" s="344" t="e" cm="1">
        <f t="array" ref="Y262">_xlfn.XLOOKUP('SubClass (Annex_Working)'!U262,#REF!,#REF!,"",0,1)</f>
        <v>#REF!</v>
      </c>
      <c r="Z262" s="329"/>
      <c r="AA262" s="329"/>
      <c r="AB262" s="322"/>
      <c r="AC262" s="323"/>
      <c r="AD262" s="324"/>
      <c r="AE262" s="322"/>
      <c r="AF262" s="323"/>
      <c r="AG262" s="324"/>
      <c r="AH262" s="348" t="e" cm="1">
        <f t="array" ref="AH262">_xlfn.XLOOKUP('SubClass (Annex_Working)'!U262,#REF!,#REF!,"",0,1)</f>
        <v>#REF!</v>
      </c>
      <c r="AI262" s="321"/>
      <c r="AJ262" s="321"/>
      <c r="AK262" s="321"/>
      <c r="AL262" s="321"/>
    </row>
    <row r="263" spans="1:38" s="48" customFormat="1">
      <c r="A263" s="32" t="s">
        <v>13</v>
      </c>
      <c r="B263" s="47" t="s">
        <v>1376</v>
      </c>
      <c r="C263" s="48" t="s">
        <v>1377</v>
      </c>
      <c r="D263" s="49">
        <v>11</v>
      </c>
      <c r="E263" s="50" t="e">
        <f t="array" ref="E263">INDEX(Y$9:Y$294,MATCH($A263&amp;$B263,$T$9:$T$294&amp;$U$9:$U$294,0))</f>
        <v>#REF!</v>
      </c>
      <c r="F263" s="50">
        <f t="array" ref="F263">INDEX($Z$9:$Z$294,MATCH($A263&amp;$B263,$T$9:$T$294&amp;$U$9:$U$294,0))</f>
        <v>0</v>
      </c>
      <c r="G263" s="50">
        <f t="array" ref="G263">INDEX($AA$9:$AA$294,MATCH($A263&amp;$B263,$T$9:$T$294&amp;$U$9:$U$294,0))</f>
        <v>0</v>
      </c>
      <c r="H263" s="50" t="e">
        <f t="array" ref="H263">INDEX($AH$9:$AH$294,MATCH($A263&amp;$B263,$T$9:$T$294&amp;$U$9:$U$294,0))</f>
        <v>#REF!</v>
      </c>
      <c r="I263" s="50">
        <f t="array" ref="I263">INDEX($AI$9:$AI$294,MATCH($A263&amp;$B263,$T$9:$T$294&amp;$U$9:$U$294,0))</f>
        <v>0</v>
      </c>
      <c r="J263" s="50"/>
      <c r="K263" s="50">
        <f t="array" ref="K263">INDEX($AB$9:$AB$294,MATCH($A263&amp;$B263,$T$9:$T$294&amp;$U$9:$U$294,0))</f>
        <v>0</v>
      </c>
      <c r="L263" s="50">
        <f t="array" ref="L263">INDEX($AD$9:$AD$294,MATCH($A263&amp;$B263,$T$9:$T$294&amp;$U$9:$U$294,0))</f>
        <v>0</v>
      </c>
      <c r="M263" s="50"/>
      <c r="N263" s="50">
        <f t="array" ref="N263">INDEX($AE$9:$AE$294,MATCH($A263&amp;$B263,$T$9:$T$294&amp;$U$9:$U$294,0))</f>
        <v>0</v>
      </c>
      <c r="O263" s="50">
        <f t="array" ref="O263">INDEX($AG$9:$AG$294,MATCH($A263&amp;$B263,$T$9:$T$294&amp;$U$9:$U$294,0))</f>
        <v>0</v>
      </c>
      <c r="P263" s="50"/>
      <c r="Q263" s="50">
        <f t="array" ref="Q263">INDEX($AJ$9:$AJ$294,MATCH($A263&amp;$B263,$T$9:$T$294&amp;$U$9:$U$294,0))</f>
        <v>0</v>
      </c>
      <c r="R263" s="50">
        <f t="array" ref="R263">INDEX($AL$9:$AL$294,MATCH($A263&amp;$B263,$T$9:$T$294&amp;$U$9:$U$294,0))</f>
        <v>0</v>
      </c>
      <c r="T263" s="269" t="s">
        <v>13</v>
      </c>
      <c r="U263" t="s">
        <v>1763</v>
      </c>
      <c r="V263" t="s">
        <v>2084</v>
      </c>
      <c r="W263" s="325">
        <v>44</v>
      </c>
      <c r="X263" s="320" t="s">
        <v>4</v>
      </c>
      <c r="Y263" s="344" t="e" cm="1">
        <f t="array" ref="Y263">_xlfn.XLOOKUP('SubClass (Annex_Working)'!U263,#REF!,#REF!,"",0,1)</f>
        <v>#REF!</v>
      </c>
      <c r="Z263" s="329"/>
      <c r="AA263" s="329"/>
      <c r="AB263" s="322"/>
      <c r="AC263" s="323"/>
      <c r="AD263" s="324"/>
      <c r="AE263" s="322"/>
      <c r="AF263" s="323"/>
      <c r="AG263" s="324"/>
      <c r="AH263" s="348" t="e" cm="1">
        <f t="array" ref="AH263">_xlfn.XLOOKUP('SubClass (Annex_Working)'!U263,#REF!,#REF!,"",0,1)</f>
        <v>#REF!</v>
      </c>
      <c r="AI263" s="321"/>
      <c r="AJ263" s="321"/>
      <c r="AK263" s="321"/>
      <c r="AL263" s="321"/>
    </row>
    <row r="264" spans="1:38" s="48" customFormat="1">
      <c r="A264" s="32" t="s">
        <v>16</v>
      </c>
      <c r="B264" s="47" t="s">
        <v>1378</v>
      </c>
      <c r="C264" s="48" t="s">
        <v>1377</v>
      </c>
      <c r="D264" s="49">
        <v>11</v>
      </c>
      <c r="E264" s="50" t="e">
        <f t="array" ref="E264">INDEX(Y$9:Y$294,MATCH($A264&amp;$B264,$T$9:$T$294&amp;$U$9:$U$294,0))</f>
        <v>#REF!</v>
      </c>
      <c r="F264" s="50">
        <f t="array" ref="F264">INDEX($Z$9:$Z$294,MATCH($A264&amp;$B264,$T$9:$T$294&amp;$U$9:$U$294,0))</f>
        <v>0</v>
      </c>
      <c r="G264" s="50">
        <f t="array" ref="G264">INDEX($AA$9:$AA$294,MATCH($A264&amp;$B264,$T$9:$T$294&amp;$U$9:$U$294,0))</f>
        <v>0</v>
      </c>
      <c r="H264" s="50" t="e">
        <f t="array" ref="H264">INDEX($AH$9:$AH$294,MATCH($A264&amp;$B264,$T$9:$T$294&amp;$U$9:$U$294,0))</f>
        <v>#REF!</v>
      </c>
      <c r="I264" s="50">
        <f t="array" ref="I264">INDEX($AI$9:$AI$294,MATCH($A264&amp;$B264,$T$9:$T$294&amp;$U$9:$U$294,0))</f>
        <v>0</v>
      </c>
      <c r="J264" s="50"/>
      <c r="K264" s="50">
        <f t="array" ref="K264">INDEX($AB$9:$AB$294,MATCH($A264&amp;$B264,$T$9:$T$294&amp;$U$9:$U$294,0))</f>
        <v>0</v>
      </c>
      <c r="L264" s="50">
        <f t="array" ref="L264">INDEX($AD$9:$AD$294,MATCH($A264&amp;$B264,$T$9:$T$294&amp;$U$9:$U$294,0))</f>
        <v>0</v>
      </c>
      <c r="M264" s="50"/>
      <c r="N264" s="50">
        <f t="array" ref="N264">INDEX($AE$9:$AE$294,MATCH($A264&amp;$B264,$T$9:$T$294&amp;$U$9:$U$294,0))</f>
        <v>0</v>
      </c>
      <c r="O264" s="50">
        <f t="array" ref="O264">INDEX($AG$9:$AG$294,MATCH($A264&amp;$B264,$T$9:$T$294&amp;$U$9:$U$294,0))</f>
        <v>0</v>
      </c>
      <c r="P264" s="50"/>
      <c r="Q264" s="50">
        <f t="array" ref="Q264">INDEX($AJ$9:$AJ$294,MATCH($A264&amp;$B264,$T$9:$T$294&amp;$U$9:$U$294,0))</f>
        <v>0</v>
      </c>
      <c r="R264" s="50">
        <f t="array" ref="R264">INDEX($AL$9:$AL$294,MATCH($A264&amp;$B264,$T$9:$T$294&amp;$U$9:$U$294,0))</f>
        <v>0</v>
      </c>
      <c r="T264" s="269" t="s">
        <v>16</v>
      </c>
      <c r="U264" t="s">
        <v>1764</v>
      </c>
      <c r="V264" t="s">
        <v>2084</v>
      </c>
      <c r="W264" s="325">
        <v>44</v>
      </c>
      <c r="X264" s="320" t="s">
        <v>4</v>
      </c>
      <c r="Y264" s="344" t="e" cm="1">
        <f t="array" ref="Y264">_xlfn.XLOOKUP('SubClass (Annex_Working)'!U264,#REF!,#REF!,"",0,1)</f>
        <v>#REF!</v>
      </c>
      <c r="Z264" s="329"/>
      <c r="AA264" s="329"/>
      <c r="AB264" s="322"/>
      <c r="AC264" s="323"/>
      <c r="AD264" s="324"/>
      <c r="AE264" s="322"/>
      <c r="AF264" s="323"/>
      <c r="AG264" s="324"/>
      <c r="AH264" s="348" t="e" cm="1">
        <f t="array" ref="AH264">_xlfn.XLOOKUP('SubClass (Annex_Working)'!U264,#REF!,#REF!,"",0,1)</f>
        <v>#REF!</v>
      </c>
      <c r="AI264" s="321"/>
      <c r="AJ264" s="321"/>
      <c r="AK264" s="321"/>
      <c r="AL264" s="321"/>
    </row>
    <row r="265" spans="1:38" s="48" customFormat="1">
      <c r="A265" s="32"/>
      <c r="B265" s="47"/>
      <c r="D265" s="49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T265" s="316" t="s">
        <v>7</v>
      </c>
      <c r="U265" s="317" t="s">
        <v>1768</v>
      </c>
      <c r="V265" s="317" t="s">
        <v>1769</v>
      </c>
      <c r="W265" s="319">
        <v>767</v>
      </c>
      <c r="X265" s="318" t="s">
        <v>4</v>
      </c>
      <c r="Y265" s="344" t="e" cm="1">
        <f t="array" ref="Y265">_xlfn.XLOOKUP('SubClass (Annex_Working)'!U265,#REF!,#REF!,"",0,1)</f>
        <v>#REF!</v>
      </c>
      <c r="Z265" s="329"/>
      <c r="AA265" s="329"/>
      <c r="AB265" s="322"/>
      <c r="AC265" s="323"/>
      <c r="AD265" s="324"/>
      <c r="AE265" s="322"/>
      <c r="AF265" s="323"/>
      <c r="AG265" s="324"/>
      <c r="AH265" s="348" t="e" cm="1">
        <f t="array" ref="AH265">_xlfn.XLOOKUP('SubClass (Annex_Working)'!U265,#REF!,#REF!,"",0,1)</f>
        <v>#REF!</v>
      </c>
      <c r="AI265" s="321"/>
      <c r="AJ265" s="321"/>
      <c r="AK265" s="321"/>
      <c r="AL265" s="321"/>
    </row>
    <row r="266" spans="1:38" s="48" customFormat="1">
      <c r="A266" s="32" t="s">
        <v>7</v>
      </c>
      <c r="B266" s="47" t="s">
        <v>1383</v>
      </c>
      <c r="C266" s="48" t="s">
        <v>1384</v>
      </c>
      <c r="D266" s="49">
        <v>594</v>
      </c>
      <c r="E266" s="50" t="e">
        <f t="array" ref="E266">INDEX(Y$9:Y$294,MATCH($A266&amp;$B266,$T$9:$T$294&amp;$U$9:$U$294,0))</f>
        <v>#REF!</v>
      </c>
      <c r="F266" s="50">
        <f t="array" ref="F266">INDEX($Z$9:$Z$294,MATCH($A266&amp;$B266,$T$9:$T$294&amp;$U$9:$U$294,0))</f>
        <v>0</v>
      </c>
      <c r="G266" s="50">
        <f t="array" ref="G266">INDEX($AA$9:$AA$294,MATCH($A266&amp;$B266,$T$9:$T$294&amp;$U$9:$U$294,0))</f>
        <v>0</v>
      </c>
      <c r="H266" s="50" t="e">
        <f t="array" ref="H266">INDEX($AH$9:$AH$294,MATCH($A266&amp;$B266,$T$9:$T$294&amp;$U$9:$U$294,0))</f>
        <v>#REF!</v>
      </c>
      <c r="I266" s="50">
        <f t="array" ref="I266">INDEX($AI$9:$AI$294,MATCH($A266&amp;$B266,$T$9:$T$294&amp;$U$9:$U$294,0))</f>
        <v>0</v>
      </c>
      <c r="J266" s="50"/>
      <c r="K266" s="50">
        <f t="array" ref="K266">INDEX($AB$9:$AB$294,MATCH($A266&amp;$B266,$T$9:$T$294&amp;$U$9:$U$294,0))</f>
        <v>0</v>
      </c>
      <c r="L266" s="50">
        <f t="array" ref="L266">INDEX($AD$9:$AD$294,MATCH($A266&amp;$B266,$T$9:$T$294&amp;$U$9:$U$294,0))</f>
        <v>0</v>
      </c>
      <c r="M266" s="50"/>
      <c r="N266" s="50">
        <f t="array" ref="N266">INDEX($AE$9:$AE$294,MATCH($A266&amp;$B266,$T$9:$T$294&amp;$U$9:$U$294,0))</f>
        <v>0</v>
      </c>
      <c r="O266" s="50">
        <f t="array" ref="O266">INDEX($AG$9:$AG$294,MATCH($A266&amp;$B266,$T$9:$T$294&amp;$U$9:$U$294,0))</f>
        <v>0</v>
      </c>
      <c r="P266" s="50"/>
      <c r="Q266" s="50">
        <f t="array" ref="Q266">INDEX($AJ$9:$AJ$294,MATCH($A266&amp;$B266,$T$9:$T$294&amp;$U$9:$U$294,0))</f>
        <v>0</v>
      </c>
      <c r="R266" s="50">
        <f t="array" ref="R266">INDEX($AL$9:$AL$294,MATCH($A266&amp;$B266,$T$9:$T$294&amp;$U$9:$U$294,0))</f>
        <v>0</v>
      </c>
      <c r="T266" s="269" t="s">
        <v>10</v>
      </c>
      <c r="U266" t="s">
        <v>1770</v>
      </c>
      <c r="V266" t="s">
        <v>1771</v>
      </c>
      <c r="W266" s="325">
        <v>235</v>
      </c>
      <c r="X266" s="320" t="s">
        <v>4</v>
      </c>
      <c r="Y266" s="344" t="e" cm="1">
        <f t="array" ref="Y266">_xlfn.XLOOKUP('SubClass (Annex_Working)'!U266,#REF!,#REF!,"",0,1)</f>
        <v>#REF!</v>
      </c>
      <c r="Z266" s="329"/>
      <c r="AA266" s="329"/>
      <c r="AB266" s="322"/>
      <c r="AC266" s="323"/>
      <c r="AD266" s="324"/>
      <c r="AE266" s="322"/>
      <c r="AF266" s="323"/>
      <c r="AG266" s="324"/>
      <c r="AH266" s="348" t="e" cm="1">
        <f t="array" ref="AH266">_xlfn.XLOOKUP('SubClass (Annex_Working)'!U266,#REF!,#REF!,"",0,1)</f>
        <v>#REF!</v>
      </c>
      <c r="AI266" s="321"/>
      <c r="AJ266" s="321"/>
      <c r="AK266" s="321"/>
      <c r="AL266" s="321"/>
    </row>
    <row r="267" spans="1:38" s="48" customFormat="1">
      <c r="A267" s="32"/>
      <c r="B267" s="47"/>
      <c r="D267" s="49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T267" s="269" t="s">
        <v>13</v>
      </c>
      <c r="U267" t="s">
        <v>1772</v>
      </c>
      <c r="V267" t="s">
        <v>1773</v>
      </c>
      <c r="W267" s="325">
        <v>23</v>
      </c>
      <c r="X267" s="320" t="s">
        <v>4</v>
      </c>
      <c r="Y267" s="344" t="e" cm="1">
        <f t="array" ref="Y267">_xlfn.XLOOKUP('SubClass (Annex_Working)'!U267,#REF!,#REF!,"",0,1)</f>
        <v>#REF!</v>
      </c>
      <c r="Z267" s="329"/>
      <c r="AA267" s="329"/>
      <c r="AB267" s="322"/>
      <c r="AC267" s="323"/>
      <c r="AD267" s="324"/>
      <c r="AE267" s="322"/>
      <c r="AF267" s="323"/>
      <c r="AG267" s="324"/>
      <c r="AH267" s="348" t="e" cm="1">
        <f t="array" ref="AH267">_xlfn.XLOOKUP('SubClass (Annex_Working)'!U267,#REF!,#REF!,"",0,1)</f>
        <v>#REF!</v>
      </c>
      <c r="AI267" s="321"/>
      <c r="AJ267" s="321"/>
      <c r="AK267" s="321"/>
      <c r="AL267" s="321"/>
    </row>
    <row r="268" spans="1:38" s="48" customFormat="1">
      <c r="A268" s="32" t="s">
        <v>10</v>
      </c>
      <c r="B268" s="47" t="s">
        <v>1385</v>
      </c>
      <c r="C268" s="48" t="s">
        <v>1386</v>
      </c>
      <c r="D268" s="49">
        <v>1</v>
      </c>
      <c r="E268" s="50" t="e">
        <f t="array" ref="E268">INDEX(Y$9:Y$294,MATCH($A268&amp;$B268,$T$9:$T$294&amp;$U$9:$U$294,0))</f>
        <v>#REF!</v>
      </c>
      <c r="F268" s="50">
        <f t="array" ref="F268">INDEX($Z$9:$Z$294,MATCH($A268&amp;$B268,$T$9:$T$294&amp;$U$9:$U$294,0))</f>
        <v>0</v>
      </c>
      <c r="G268" s="50">
        <f t="array" ref="G268">INDEX($AA$9:$AA$294,MATCH($A268&amp;$B268,$T$9:$T$294&amp;$U$9:$U$294,0))</f>
        <v>0</v>
      </c>
      <c r="H268" s="50" t="e">
        <f t="array" ref="H268">INDEX($AH$9:$AH$294,MATCH($A268&amp;$B268,$T$9:$T$294&amp;$U$9:$U$294,0))</f>
        <v>#REF!</v>
      </c>
      <c r="I268" s="50">
        <f t="array" ref="I268">INDEX($AI$9:$AI$294,MATCH($A268&amp;$B268,$T$9:$T$294&amp;$U$9:$U$294,0))</f>
        <v>0</v>
      </c>
      <c r="J268" s="50"/>
      <c r="K268" s="50">
        <f t="array" ref="K268">INDEX($AB$9:$AB$294,MATCH($A268&amp;$B268,$T$9:$T$294&amp;$U$9:$U$294,0))</f>
        <v>0</v>
      </c>
      <c r="L268" s="50">
        <f t="array" ref="L268">INDEX($AD$9:$AD$294,MATCH($A268&amp;$B268,$T$9:$T$294&amp;$U$9:$U$294,0))</f>
        <v>0</v>
      </c>
      <c r="M268" s="50"/>
      <c r="N268" s="50">
        <f t="array" ref="N268">INDEX($AE$9:$AE$294,MATCH($A268&amp;$B268,$T$9:$T$294&amp;$U$9:$U$294,0))</f>
        <v>0</v>
      </c>
      <c r="O268" s="50">
        <f t="array" ref="O268">INDEX($AG$9:$AG$294,MATCH($A268&amp;$B268,$T$9:$T$294&amp;$U$9:$U$294,0))</f>
        <v>0</v>
      </c>
      <c r="P268" s="50"/>
      <c r="Q268" s="50">
        <f t="array" ref="Q268">INDEX($AJ$9:$AJ$294,MATCH($A268&amp;$B268,$T$9:$T$294&amp;$U$9:$U$294,0))</f>
        <v>0</v>
      </c>
      <c r="R268" s="50">
        <f t="array" ref="R268">INDEX($AL$9:$AL$294,MATCH($A268&amp;$B268,$T$9:$T$294&amp;$U$9:$U$294,0))</f>
        <v>0</v>
      </c>
      <c r="T268" s="269" t="s">
        <v>16</v>
      </c>
      <c r="U268" t="s">
        <v>1774</v>
      </c>
      <c r="V268" t="s">
        <v>1775</v>
      </c>
      <c r="W268" s="325">
        <v>12</v>
      </c>
      <c r="X268" s="320" t="s">
        <v>4</v>
      </c>
      <c r="Y268" s="344" t="e" cm="1">
        <f t="array" ref="Y268">_xlfn.XLOOKUP('SubClass (Annex_Working)'!U268,#REF!,#REF!,"",0,1)</f>
        <v>#REF!</v>
      </c>
      <c r="Z268" s="329"/>
      <c r="AA268" s="329"/>
      <c r="AB268" s="322"/>
      <c r="AC268" s="323"/>
      <c r="AD268" s="324"/>
      <c r="AE268" s="322"/>
      <c r="AF268" s="323"/>
      <c r="AG268" s="324"/>
      <c r="AH268" s="348" t="e" cm="1">
        <f t="array" ref="AH268">_xlfn.XLOOKUP('SubClass (Annex_Working)'!U268,#REF!,#REF!,"",0,1)</f>
        <v>#REF!</v>
      </c>
      <c r="AI268" s="321"/>
      <c r="AJ268" s="321"/>
      <c r="AK268" s="321"/>
      <c r="AL268" s="321"/>
    </row>
    <row r="269" spans="1:38" s="48" customFormat="1">
      <c r="A269" s="32"/>
      <c r="B269" s="47"/>
      <c r="D269" s="49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T269" s="269" t="s">
        <v>16</v>
      </c>
      <c r="U269" t="s">
        <v>1780</v>
      </c>
      <c r="V269" t="s">
        <v>1781</v>
      </c>
      <c r="W269" s="325">
        <v>11</v>
      </c>
      <c r="X269" s="320" t="s">
        <v>4</v>
      </c>
      <c r="Y269" s="344" t="e" cm="1">
        <f t="array" ref="Y269">_xlfn.XLOOKUP('SubClass (Annex_Working)'!U269,#REF!,#REF!,"",0,1)</f>
        <v>#REF!</v>
      </c>
      <c r="Z269" s="329"/>
      <c r="AA269" s="329"/>
      <c r="AB269" s="322"/>
      <c r="AC269" s="323"/>
      <c r="AD269" s="324"/>
      <c r="AE269" s="322"/>
      <c r="AF269" s="323"/>
      <c r="AG269" s="324"/>
      <c r="AH269" s="348" t="e" cm="1">
        <f t="array" ref="AH269">_xlfn.XLOOKUP('SubClass (Annex_Working)'!U269,#REF!,#REF!,"",0,1)</f>
        <v>#REF!</v>
      </c>
      <c r="AI269" s="321"/>
      <c r="AJ269" s="321"/>
      <c r="AK269" s="321"/>
      <c r="AL269" s="321"/>
    </row>
    <row r="270" spans="1:38" s="48" customFormat="1">
      <c r="A270" s="32" t="s">
        <v>13</v>
      </c>
      <c r="B270" s="47" t="s">
        <v>1387</v>
      </c>
      <c r="C270" s="48" t="s">
        <v>1386</v>
      </c>
      <c r="D270" s="49">
        <v>1</v>
      </c>
      <c r="E270" s="50" t="e">
        <f t="array" ref="E270">INDEX(Y$9:Y$294,MATCH($A270&amp;$B270,$T$9:$T$294&amp;$U$9:$U$294,0))</f>
        <v>#REF!</v>
      </c>
      <c r="F270" s="50">
        <f t="array" ref="F270">INDEX($Z$9:$Z$294,MATCH($A270&amp;$B270,$T$9:$T$294&amp;$U$9:$U$294,0))</f>
        <v>0</v>
      </c>
      <c r="G270" s="50">
        <f t="array" ref="G270">INDEX($AA$9:$AA$294,MATCH($A270&amp;$B270,$T$9:$T$294&amp;$U$9:$U$294,0))</f>
        <v>0</v>
      </c>
      <c r="H270" s="50" t="e">
        <f t="array" ref="H270">INDEX($AH$9:$AH$294,MATCH($A270&amp;$B270,$T$9:$T$294&amp;$U$9:$U$294,0))</f>
        <v>#REF!</v>
      </c>
      <c r="I270" s="50">
        <f t="array" ref="I270">INDEX($AI$9:$AI$294,MATCH($A270&amp;$B270,$T$9:$T$294&amp;$U$9:$U$294,0))</f>
        <v>0</v>
      </c>
      <c r="J270" s="50"/>
      <c r="K270" s="50">
        <f t="array" ref="K270">INDEX($AB$9:$AB$294,MATCH($A270&amp;$B270,$T$9:$T$294&amp;$U$9:$U$294,0))</f>
        <v>0</v>
      </c>
      <c r="L270" s="50">
        <f t="array" ref="L270">INDEX($AD$9:$AD$294,MATCH($A270&amp;$B270,$T$9:$T$294&amp;$U$9:$U$294,0))</f>
        <v>0</v>
      </c>
      <c r="M270" s="50"/>
      <c r="N270" s="50">
        <f t="array" ref="N270">INDEX($AE$9:$AE$294,MATCH($A270&amp;$B270,$T$9:$T$294&amp;$U$9:$U$294,0))</f>
        <v>0</v>
      </c>
      <c r="O270" s="50">
        <f t="array" ref="O270">INDEX($AG$9:$AG$294,MATCH($A270&amp;$B270,$T$9:$T$294&amp;$U$9:$U$294,0))</f>
        <v>0</v>
      </c>
      <c r="P270" s="50"/>
      <c r="Q270" s="50">
        <f t="array" ref="Q270">INDEX($AJ$9:$AJ$294,MATCH($A270&amp;$B270,$T$9:$T$294&amp;$U$9:$U$294,0))</f>
        <v>0</v>
      </c>
      <c r="R270" s="50">
        <f t="array" ref="R270">INDEX($AL$9:$AL$294,MATCH($A270&amp;$B270,$T$9:$T$294&amp;$U$9:$U$294,0))</f>
        <v>0</v>
      </c>
      <c r="T270" s="269" t="s">
        <v>13</v>
      </c>
      <c r="U270" t="s">
        <v>1784</v>
      </c>
      <c r="V270" t="s">
        <v>1785</v>
      </c>
      <c r="W270" s="325">
        <v>212</v>
      </c>
      <c r="X270" s="320" t="s">
        <v>4</v>
      </c>
      <c r="Y270" s="344" t="e" cm="1">
        <f t="array" ref="Y270">_xlfn.XLOOKUP('SubClass (Annex_Working)'!U270,#REF!,#REF!,"",0,1)</f>
        <v>#REF!</v>
      </c>
      <c r="Z270" s="329"/>
      <c r="AA270" s="329"/>
      <c r="AB270" s="322"/>
      <c r="AC270" s="323"/>
      <c r="AD270" s="324"/>
      <c r="AE270" s="322"/>
      <c r="AF270" s="323"/>
      <c r="AG270" s="324"/>
      <c r="AH270" s="348" t="e" cm="1">
        <f t="array" ref="AH270">_xlfn.XLOOKUP('SubClass (Annex_Working)'!U270,#REF!,#REF!,"",0,1)</f>
        <v>#REF!</v>
      </c>
      <c r="AI270" s="321"/>
      <c r="AJ270" s="321"/>
      <c r="AK270" s="321"/>
      <c r="AL270" s="321"/>
    </row>
    <row r="271" spans="1:38" s="48" customFormat="1">
      <c r="A271" s="32" t="s">
        <v>16</v>
      </c>
      <c r="B271" s="47" t="s">
        <v>1388</v>
      </c>
      <c r="C271" s="48" t="s">
        <v>1386</v>
      </c>
      <c r="D271" s="49">
        <v>1</v>
      </c>
      <c r="E271" s="50" t="e">
        <f t="array" ref="E271">INDEX(Y$9:Y$294,MATCH($A271&amp;$B271,$T$9:$T$294&amp;$U$9:$U$294,0))</f>
        <v>#REF!</v>
      </c>
      <c r="F271" s="50">
        <f t="array" ref="F271">INDEX($Z$9:$Z$294,MATCH($A271&amp;$B271,$T$9:$T$294&amp;$U$9:$U$294,0))</f>
        <v>0</v>
      </c>
      <c r="G271" s="50">
        <f t="array" ref="G271">INDEX($AA$9:$AA$294,MATCH($A271&amp;$B271,$T$9:$T$294&amp;$U$9:$U$294,0))</f>
        <v>0</v>
      </c>
      <c r="H271" s="50" t="e">
        <f t="array" ref="H271">INDEX($AH$9:$AH$294,MATCH($A271&amp;$B271,$T$9:$T$294&amp;$U$9:$U$294,0))</f>
        <v>#REF!</v>
      </c>
      <c r="I271" s="50">
        <f t="array" ref="I271">INDEX($AI$9:$AI$294,MATCH($A271&amp;$B271,$T$9:$T$294&amp;$U$9:$U$294,0))</f>
        <v>0</v>
      </c>
      <c r="J271" s="50"/>
      <c r="K271" s="50">
        <f t="array" ref="K271">INDEX($AB$9:$AB$294,MATCH($A271&amp;$B271,$T$9:$T$294&amp;$U$9:$U$294,0))</f>
        <v>0</v>
      </c>
      <c r="L271" s="50">
        <f t="array" ref="L271">INDEX($AD$9:$AD$294,MATCH($A271&amp;$B271,$T$9:$T$294&amp;$U$9:$U$294,0))</f>
        <v>0</v>
      </c>
      <c r="M271" s="50"/>
      <c r="N271" s="50">
        <f t="array" ref="N271">INDEX($AE$9:$AE$294,MATCH($A271&amp;$B271,$T$9:$T$294&amp;$U$9:$U$294,0))</f>
        <v>0</v>
      </c>
      <c r="O271" s="50">
        <f t="array" ref="O271">INDEX($AG$9:$AG$294,MATCH($A271&amp;$B271,$T$9:$T$294&amp;$U$9:$U$294,0))</f>
        <v>0</v>
      </c>
      <c r="P271" s="50"/>
      <c r="Q271" s="50">
        <f t="array" ref="Q271">INDEX($AJ$9:$AJ$294,MATCH($A271&amp;$B271,$T$9:$T$294&amp;$U$9:$U$294,0))</f>
        <v>0</v>
      </c>
      <c r="R271" s="50">
        <f t="array" ref="R271">INDEX($AL$9:$AL$294,MATCH($A271&amp;$B271,$T$9:$T$294&amp;$U$9:$U$294,0))</f>
        <v>0</v>
      </c>
      <c r="T271" s="269" t="s">
        <v>16</v>
      </c>
      <c r="U271" t="s">
        <v>1786</v>
      </c>
      <c r="V271" t="s">
        <v>2085</v>
      </c>
      <c r="W271" s="325">
        <v>7</v>
      </c>
      <c r="X271" s="320" t="s">
        <v>4</v>
      </c>
      <c r="Y271" s="344" t="e" cm="1">
        <f t="array" ref="Y271">_xlfn.XLOOKUP('SubClass (Annex_Working)'!U271,#REF!,#REF!,"",0,1)</f>
        <v>#REF!</v>
      </c>
      <c r="Z271" s="329"/>
      <c r="AA271" s="329"/>
      <c r="AB271" s="322"/>
      <c r="AC271" s="323"/>
      <c r="AD271" s="324"/>
      <c r="AE271" s="322"/>
      <c r="AF271" s="323"/>
      <c r="AG271" s="324"/>
      <c r="AH271" s="348" t="e" cm="1">
        <f t="array" ref="AH271">_xlfn.XLOOKUP('SubClass (Annex_Working)'!U271,#REF!,#REF!,"",0,1)</f>
        <v>#REF!</v>
      </c>
      <c r="AI271" s="321"/>
      <c r="AJ271" s="321"/>
      <c r="AK271" s="321"/>
      <c r="AL271" s="321"/>
    </row>
    <row r="272" spans="1:38" s="48" customFormat="1">
      <c r="A272" s="32"/>
      <c r="B272" s="47"/>
      <c r="D272" s="49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T272" s="269" t="s">
        <v>16</v>
      </c>
      <c r="U272" t="s">
        <v>1796</v>
      </c>
      <c r="V272" t="s">
        <v>1797</v>
      </c>
      <c r="W272" s="325">
        <v>83</v>
      </c>
      <c r="X272" s="320" t="s">
        <v>4</v>
      </c>
      <c r="Y272" s="344" t="e" cm="1">
        <f t="array" ref="Y272">_xlfn.XLOOKUP('SubClass (Annex_Working)'!U272,#REF!,#REF!,"",0,1)</f>
        <v>#REF!</v>
      </c>
      <c r="Z272" s="329"/>
      <c r="AA272" s="329"/>
      <c r="AB272" s="322"/>
      <c r="AC272" s="323"/>
      <c r="AD272" s="324"/>
      <c r="AE272" s="322"/>
      <c r="AF272" s="323"/>
      <c r="AG272" s="324"/>
      <c r="AH272" s="348" t="e" cm="1">
        <f t="array" ref="AH272">_xlfn.XLOOKUP('SubClass (Annex_Working)'!U272,#REF!,#REF!,"",0,1)</f>
        <v>#REF!</v>
      </c>
      <c r="AI272" s="321"/>
      <c r="AJ272" s="321"/>
      <c r="AK272" s="321"/>
      <c r="AL272" s="321"/>
    </row>
    <row r="273" spans="1:38" s="48" customFormat="1">
      <c r="A273" s="32" t="s">
        <v>10</v>
      </c>
      <c r="B273" s="47" t="s">
        <v>1393</v>
      </c>
      <c r="C273" s="48" t="s">
        <v>1394</v>
      </c>
      <c r="D273" s="49">
        <v>34</v>
      </c>
      <c r="E273" s="50" t="e">
        <f t="array" ref="E273">INDEX(Y$9:Y$294,MATCH($A273&amp;$B273,$T$9:$T$294&amp;$U$9:$U$294,0))</f>
        <v>#REF!</v>
      </c>
      <c r="F273" s="50">
        <f t="array" ref="F273">INDEX($Z$9:$Z$294,MATCH($A273&amp;$B273,$T$9:$T$294&amp;$U$9:$U$294,0))</f>
        <v>0</v>
      </c>
      <c r="G273" s="50">
        <f t="array" ref="G273">INDEX($AA$9:$AA$294,MATCH($A273&amp;$B273,$T$9:$T$294&amp;$U$9:$U$294,0))</f>
        <v>0</v>
      </c>
      <c r="H273" s="50" t="e">
        <f t="array" ref="H273">INDEX($AH$9:$AH$294,MATCH($A273&amp;$B273,$T$9:$T$294&amp;$U$9:$U$294,0))</f>
        <v>#REF!</v>
      </c>
      <c r="I273" s="50">
        <f t="array" ref="I273">INDEX($AI$9:$AI$294,MATCH($A273&amp;$B273,$T$9:$T$294&amp;$U$9:$U$294,0))</f>
        <v>0</v>
      </c>
      <c r="J273" s="50"/>
      <c r="K273" s="50">
        <f t="array" ref="K273">INDEX($AB$9:$AB$294,MATCH($A273&amp;$B273,$T$9:$T$294&amp;$U$9:$U$294,0))</f>
        <v>0</v>
      </c>
      <c r="L273" s="50">
        <f t="array" ref="L273">INDEX($AD$9:$AD$294,MATCH($A273&amp;$B273,$T$9:$T$294&amp;$U$9:$U$294,0))</f>
        <v>0</v>
      </c>
      <c r="M273" s="50"/>
      <c r="N273" s="50">
        <f t="array" ref="N273">INDEX($AE$9:$AE$294,MATCH($A273&amp;$B273,$T$9:$T$294&amp;$U$9:$U$294,0))</f>
        <v>0</v>
      </c>
      <c r="O273" s="50">
        <f t="array" ref="O273">INDEX($AG$9:$AG$294,MATCH($A273&amp;$B273,$T$9:$T$294&amp;$U$9:$U$294,0))</f>
        <v>0</v>
      </c>
      <c r="P273" s="50"/>
      <c r="Q273" s="50">
        <f t="array" ref="Q273">INDEX($AJ$9:$AJ$294,MATCH($A273&amp;$B273,$T$9:$T$294&amp;$U$9:$U$294,0))</f>
        <v>0</v>
      </c>
      <c r="R273" s="50">
        <f t="array" ref="R273">INDEX($AL$9:$AL$294,MATCH($A273&amp;$B273,$T$9:$T$294&amp;$U$9:$U$294,0))</f>
        <v>0</v>
      </c>
      <c r="T273" s="269" t="s">
        <v>16</v>
      </c>
      <c r="U273" t="s">
        <v>1819</v>
      </c>
      <c r="V273" t="s">
        <v>1820</v>
      </c>
      <c r="W273" s="325">
        <v>49</v>
      </c>
      <c r="X273" s="320" t="s">
        <v>4</v>
      </c>
      <c r="Y273" s="344" t="e" cm="1">
        <f t="array" ref="Y273">_xlfn.XLOOKUP('SubClass (Annex_Working)'!U273,#REF!,#REF!,"",0,1)</f>
        <v>#REF!</v>
      </c>
      <c r="Z273" s="329"/>
      <c r="AA273" s="329"/>
      <c r="AB273" s="322"/>
      <c r="AC273" s="323"/>
      <c r="AD273" s="324"/>
      <c r="AE273" s="322"/>
      <c r="AF273" s="323"/>
      <c r="AG273" s="324"/>
      <c r="AH273" s="348" t="e" cm="1">
        <f t="array" ref="AH273">_xlfn.XLOOKUP('SubClass (Annex_Working)'!U273,#REF!,#REF!,"",0,1)</f>
        <v>#REF!</v>
      </c>
      <c r="AI273" s="321"/>
      <c r="AJ273" s="321"/>
      <c r="AK273" s="321"/>
      <c r="AL273" s="321"/>
    </row>
    <row r="274" spans="1:38" s="48" customFormat="1">
      <c r="A274" s="32"/>
      <c r="B274" s="47"/>
      <c r="D274" s="49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T274" s="269" t="s">
        <v>16</v>
      </c>
      <c r="U274" t="s">
        <v>1847</v>
      </c>
      <c r="V274" t="s">
        <v>1848</v>
      </c>
      <c r="W274" s="325">
        <v>73</v>
      </c>
      <c r="X274" s="320" t="s">
        <v>4</v>
      </c>
      <c r="Y274" s="344" t="e" cm="1">
        <f t="array" ref="Y274">_xlfn.XLOOKUP('SubClass (Annex_Working)'!U274,#REF!,#REF!,"",0,1)</f>
        <v>#REF!</v>
      </c>
      <c r="Z274" s="329"/>
      <c r="AA274" s="329"/>
      <c r="AB274" s="322"/>
      <c r="AC274" s="323"/>
      <c r="AD274" s="324"/>
      <c r="AE274" s="322"/>
      <c r="AF274" s="323"/>
      <c r="AG274" s="324"/>
      <c r="AH274" s="348" t="e" cm="1">
        <f t="array" ref="AH274">_xlfn.XLOOKUP('SubClass (Annex_Working)'!U274,#REF!,#REF!,"",0,1)</f>
        <v>#REF!</v>
      </c>
      <c r="AI274" s="321"/>
      <c r="AJ274" s="321"/>
      <c r="AK274" s="321"/>
      <c r="AL274" s="321"/>
    </row>
    <row r="275" spans="1:38" s="48" customFormat="1">
      <c r="A275" s="32" t="s">
        <v>13</v>
      </c>
      <c r="B275" s="47" t="s">
        <v>1395</v>
      </c>
      <c r="C275" s="48" t="s">
        <v>1394</v>
      </c>
      <c r="D275" s="49">
        <v>34</v>
      </c>
      <c r="E275" s="50" t="e">
        <f t="array" ref="E275">INDEX(Y$9:Y$294,MATCH($A275&amp;$B275,$T$9:$T$294&amp;$U$9:$U$294,0))</f>
        <v>#REF!</v>
      </c>
      <c r="F275" s="50">
        <f t="array" ref="F275">INDEX($Z$9:$Z$294,MATCH($A275&amp;$B275,$T$9:$T$294&amp;$U$9:$U$294,0))</f>
        <v>0</v>
      </c>
      <c r="G275" s="50">
        <f t="array" ref="G275">INDEX($AA$9:$AA$294,MATCH($A275&amp;$B275,$T$9:$T$294&amp;$U$9:$U$294,0))</f>
        <v>0</v>
      </c>
      <c r="H275" s="50" t="e">
        <f t="array" ref="H275">INDEX($AH$9:$AH$294,MATCH($A275&amp;$B275,$T$9:$T$294&amp;$U$9:$U$294,0))</f>
        <v>#REF!</v>
      </c>
      <c r="I275" s="50">
        <f t="array" ref="I275">INDEX($AI$9:$AI$294,MATCH($A275&amp;$B275,$T$9:$T$294&amp;$U$9:$U$294,0))</f>
        <v>0</v>
      </c>
      <c r="J275" s="50"/>
      <c r="K275" s="50">
        <f t="array" ref="K275">INDEX($AB$9:$AB$294,MATCH($A275&amp;$B275,$T$9:$T$294&amp;$U$9:$U$294,0))</f>
        <v>0</v>
      </c>
      <c r="L275" s="50">
        <f t="array" ref="L275">INDEX($AD$9:$AD$294,MATCH($A275&amp;$B275,$T$9:$T$294&amp;$U$9:$U$294,0))</f>
        <v>0</v>
      </c>
      <c r="M275" s="50"/>
      <c r="N275" s="50">
        <f t="array" ref="N275">INDEX($AE$9:$AE$294,MATCH($A275&amp;$B275,$T$9:$T$294&amp;$U$9:$U$294,0))</f>
        <v>0</v>
      </c>
      <c r="O275" s="50">
        <f t="array" ref="O275">INDEX($AG$9:$AG$294,MATCH($A275&amp;$B275,$T$9:$T$294&amp;$U$9:$U$294,0))</f>
        <v>0</v>
      </c>
      <c r="P275" s="50"/>
      <c r="Q275" s="50">
        <f t="array" ref="Q275">INDEX($AJ$9:$AJ$294,MATCH($A275&amp;$B275,$T$9:$T$294&amp;$U$9:$U$294,0))</f>
        <v>0</v>
      </c>
      <c r="R275" s="50">
        <f t="array" ref="R275">INDEX($AL$9:$AL$294,MATCH($A275&amp;$B275,$T$9:$T$294&amp;$U$9:$U$294,0))</f>
        <v>0</v>
      </c>
      <c r="T275" s="269" t="s">
        <v>10</v>
      </c>
      <c r="U275" t="s">
        <v>1871</v>
      </c>
      <c r="V275" t="s">
        <v>1872</v>
      </c>
      <c r="W275" s="325">
        <v>55</v>
      </c>
      <c r="X275" s="320" t="s">
        <v>4</v>
      </c>
      <c r="Y275" s="344" t="e" cm="1">
        <f t="array" ref="Y275">_xlfn.XLOOKUP('SubClass (Annex_Working)'!U275,#REF!,#REF!,"",0,1)</f>
        <v>#REF!</v>
      </c>
      <c r="Z275" s="329"/>
      <c r="AA275" s="329"/>
      <c r="AB275" s="322"/>
      <c r="AC275" s="323"/>
      <c r="AD275" s="324"/>
      <c r="AE275" s="322"/>
      <c r="AF275" s="323"/>
      <c r="AG275" s="324"/>
      <c r="AH275" s="348" t="e" cm="1">
        <f t="array" ref="AH275">_xlfn.XLOOKUP('SubClass (Annex_Working)'!U275,#REF!,#REF!,"",0,1)</f>
        <v>#REF!</v>
      </c>
      <c r="AI275" s="321"/>
      <c r="AJ275" s="321"/>
      <c r="AK275" s="321"/>
      <c r="AL275" s="321"/>
    </row>
    <row r="276" spans="1:38" s="48" customFormat="1">
      <c r="A276" s="32" t="s">
        <v>16</v>
      </c>
      <c r="B276" s="47" t="s">
        <v>1396</v>
      </c>
      <c r="C276" s="48" t="s">
        <v>1394</v>
      </c>
      <c r="D276" s="49">
        <v>34</v>
      </c>
      <c r="E276" s="50" t="e">
        <f t="array" ref="E276">INDEX(Y$9:Y$294,MATCH($A276&amp;$B276,$T$9:$T$294&amp;$U$9:$U$294,0))</f>
        <v>#REF!</v>
      </c>
      <c r="F276" s="50">
        <f t="array" ref="F276">INDEX($Z$9:$Z$294,MATCH($A276&amp;$B276,$T$9:$T$294&amp;$U$9:$U$294,0))</f>
        <v>0</v>
      </c>
      <c r="G276" s="50">
        <f t="array" ref="G276">INDEX($AA$9:$AA$294,MATCH($A276&amp;$B276,$T$9:$T$294&amp;$U$9:$U$294,0))</f>
        <v>0</v>
      </c>
      <c r="H276" s="50" t="e">
        <f t="array" ref="H276">INDEX($AH$9:$AH$294,MATCH($A276&amp;$B276,$T$9:$T$294&amp;$U$9:$U$294,0))</f>
        <v>#REF!</v>
      </c>
      <c r="I276" s="50">
        <f t="array" ref="I276">INDEX($AI$9:$AI$294,MATCH($A276&amp;$B276,$T$9:$T$294&amp;$U$9:$U$294,0))</f>
        <v>0</v>
      </c>
      <c r="J276" s="50"/>
      <c r="K276" s="50">
        <f t="array" ref="K276">INDEX($AB$9:$AB$294,MATCH($A276&amp;$B276,$T$9:$T$294&amp;$U$9:$U$294,0))</f>
        <v>0</v>
      </c>
      <c r="L276" s="50">
        <f t="array" ref="L276">INDEX($AD$9:$AD$294,MATCH($A276&amp;$B276,$T$9:$T$294&amp;$U$9:$U$294,0))</f>
        <v>0</v>
      </c>
      <c r="M276" s="50"/>
      <c r="N276" s="50">
        <f t="array" ref="N276">INDEX($AE$9:$AE$294,MATCH($A276&amp;$B276,$T$9:$T$294&amp;$U$9:$U$294,0))</f>
        <v>0</v>
      </c>
      <c r="O276" s="50">
        <f t="array" ref="O276">INDEX($AG$9:$AG$294,MATCH($A276&amp;$B276,$T$9:$T$294&amp;$U$9:$U$294,0))</f>
        <v>0</v>
      </c>
      <c r="P276" s="50"/>
      <c r="Q276" s="50">
        <f t="array" ref="Q276">INDEX($AJ$9:$AJ$294,MATCH($A276&amp;$B276,$T$9:$T$294&amp;$U$9:$U$294,0))</f>
        <v>0</v>
      </c>
      <c r="R276" s="50">
        <f t="array" ref="R276">INDEX($AL$9:$AL$294,MATCH($A276&amp;$B276,$T$9:$T$294&amp;$U$9:$U$294,0))</f>
        <v>0</v>
      </c>
      <c r="T276" s="269" t="s">
        <v>13</v>
      </c>
      <c r="U276" t="s">
        <v>1873</v>
      </c>
      <c r="V276" t="s">
        <v>1874</v>
      </c>
      <c r="W276" s="325">
        <v>7</v>
      </c>
      <c r="X276" s="320" t="s">
        <v>4</v>
      </c>
      <c r="Y276" s="344" t="e" cm="1">
        <f t="array" ref="Y276">_xlfn.XLOOKUP('SubClass (Annex_Working)'!U276,#REF!,#REF!,"",0,1)</f>
        <v>#REF!</v>
      </c>
      <c r="Z276" s="329"/>
      <c r="AA276" s="329"/>
      <c r="AB276" s="322"/>
      <c r="AC276" s="323"/>
      <c r="AD276" s="324"/>
      <c r="AE276" s="322"/>
      <c r="AF276" s="323"/>
      <c r="AG276" s="324"/>
      <c r="AH276" s="348" t="e" cm="1">
        <f t="array" ref="AH276">_xlfn.XLOOKUP('SubClass (Annex_Working)'!U276,#REF!,#REF!,"",0,1)</f>
        <v>#REF!</v>
      </c>
      <c r="AI276" s="321"/>
      <c r="AJ276" s="321"/>
      <c r="AK276" s="321"/>
      <c r="AL276" s="321"/>
    </row>
    <row r="277" spans="1:38" s="48" customFormat="1">
      <c r="A277" s="32"/>
      <c r="B277" s="47"/>
      <c r="D277" s="49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T277" s="269" t="s">
        <v>16</v>
      </c>
      <c r="U277" t="s">
        <v>1875</v>
      </c>
      <c r="V277" t="s">
        <v>1876</v>
      </c>
      <c r="W277" s="325">
        <v>4</v>
      </c>
      <c r="X277" s="320" t="s">
        <v>4</v>
      </c>
      <c r="Y277" s="344" t="e" cm="1">
        <f t="array" ref="Y277">_xlfn.XLOOKUP('SubClass (Annex_Working)'!U277,#REF!,#REF!,"",0,1)</f>
        <v>#REF!</v>
      </c>
      <c r="Z277" s="329"/>
      <c r="AA277" s="329"/>
      <c r="AB277" s="322"/>
      <c r="AC277" s="323"/>
      <c r="AD277" s="324"/>
      <c r="AE277" s="322"/>
      <c r="AF277" s="323"/>
      <c r="AG277" s="324"/>
      <c r="AH277" s="348" t="e" cm="1">
        <f t="array" ref="AH277">_xlfn.XLOOKUP('SubClass (Annex_Working)'!U277,#REF!,#REF!,"",0,1)</f>
        <v>#REF!</v>
      </c>
      <c r="AI277" s="321"/>
      <c r="AJ277" s="321"/>
      <c r="AK277" s="321"/>
      <c r="AL277" s="321"/>
    </row>
    <row r="278" spans="1:38" s="48" customFormat="1">
      <c r="A278" s="32" t="s">
        <v>10</v>
      </c>
      <c r="B278" s="47" t="s">
        <v>1398</v>
      </c>
      <c r="C278" s="48" t="s">
        <v>1399</v>
      </c>
      <c r="D278" s="49">
        <v>559</v>
      </c>
      <c r="E278" s="50" t="e">
        <f t="array" ref="E278">INDEX(Y$9:Y$294,MATCH($A278&amp;$B278,$T$9:$T$294&amp;$U$9:$U$294,0))</f>
        <v>#REF!</v>
      </c>
      <c r="F278" s="50">
        <f t="array" ref="F278">INDEX($Z$9:$Z$294,MATCH($A278&amp;$B278,$T$9:$T$294&amp;$U$9:$U$294,0))</f>
        <v>0</v>
      </c>
      <c r="G278" s="50">
        <f t="array" ref="G278">INDEX($AA$9:$AA$294,MATCH($A278&amp;$B278,$T$9:$T$294&amp;$U$9:$U$294,0))</f>
        <v>0</v>
      </c>
      <c r="H278" s="50" t="e">
        <f t="array" ref="H278">INDEX($AH$9:$AH$294,MATCH($A278&amp;$B278,$T$9:$T$294&amp;$U$9:$U$294,0))</f>
        <v>#REF!</v>
      </c>
      <c r="I278" s="50">
        <f t="array" ref="I278">INDEX($AI$9:$AI$294,MATCH($A278&amp;$B278,$T$9:$T$294&amp;$U$9:$U$294,0))</f>
        <v>0</v>
      </c>
      <c r="J278" s="50"/>
      <c r="K278" s="50">
        <f t="array" ref="K278">INDEX($AB$9:$AB$294,MATCH($A278&amp;$B278,$T$9:$T$294&amp;$U$9:$U$294,0))</f>
        <v>0</v>
      </c>
      <c r="L278" s="50">
        <f t="array" ref="L278">INDEX($AD$9:$AD$294,MATCH($A278&amp;$B278,$T$9:$T$294&amp;$U$9:$U$294,0))</f>
        <v>0</v>
      </c>
      <c r="M278" s="50"/>
      <c r="N278" s="50">
        <f t="array" ref="N278">INDEX($AE$9:$AE$294,MATCH($A278&amp;$B278,$T$9:$T$294&amp;$U$9:$U$294,0))</f>
        <v>0</v>
      </c>
      <c r="O278" s="50">
        <f t="array" ref="O278">INDEX($AG$9:$AG$294,MATCH($A278&amp;$B278,$T$9:$T$294&amp;$U$9:$U$294,0))</f>
        <v>0</v>
      </c>
      <c r="P278" s="50"/>
      <c r="Q278" s="50">
        <f t="array" ref="Q278">INDEX($AJ$9:$AJ$294,MATCH($A278&amp;$B278,$T$9:$T$294&amp;$U$9:$U$294,0))</f>
        <v>0</v>
      </c>
      <c r="R278" s="50">
        <f t="array" ref="R278">INDEX($AL$9:$AL$294,MATCH($A278&amp;$B278,$T$9:$T$294&amp;$U$9:$U$294,0))</f>
        <v>0</v>
      </c>
      <c r="T278" s="269" t="s">
        <v>16</v>
      </c>
      <c r="U278" t="s">
        <v>1881</v>
      </c>
      <c r="V278" t="s">
        <v>2088</v>
      </c>
      <c r="W278" s="325">
        <v>3</v>
      </c>
      <c r="X278" s="320" t="s">
        <v>4</v>
      </c>
      <c r="Y278" s="344" t="e" cm="1">
        <f t="array" ref="Y278">_xlfn.XLOOKUP('SubClass (Annex_Working)'!U278,#REF!,#REF!,"",0,1)</f>
        <v>#REF!</v>
      </c>
      <c r="Z278" s="329"/>
      <c r="AA278" s="329"/>
      <c r="AB278" s="322"/>
      <c r="AC278" s="323"/>
      <c r="AD278" s="324"/>
      <c r="AE278" s="322"/>
      <c r="AF278" s="323"/>
      <c r="AG278" s="324"/>
      <c r="AH278" s="348" t="e" cm="1">
        <f t="array" ref="AH278">_xlfn.XLOOKUP('SubClass (Annex_Working)'!U278,#REF!,#REF!,"",0,1)</f>
        <v>#REF!</v>
      </c>
      <c r="AI278" s="321"/>
      <c r="AJ278" s="321"/>
      <c r="AK278" s="321"/>
      <c r="AL278" s="321"/>
    </row>
    <row r="279" spans="1:38" s="48" customFormat="1">
      <c r="A279" s="32"/>
      <c r="B279" s="47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T279" s="269" t="s">
        <v>13</v>
      </c>
      <c r="U279" t="s">
        <v>1886</v>
      </c>
      <c r="V279" t="s">
        <v>1887</v>
      </c>
      <c r="W279" s="325">
        <v>48</v>
      </c>
      <c r="X279" s="320" t="s">
        <v>4</v>
      </c>
      <c r="Y279" s="344" t="e" cm="1">
        <f t="array" ref="Y279">_xlfn.XLOOKUP('SubClass (Annex_Working)'!U279,#REF!,#REF!,"",0,1)</f>
        <v>#REF!</v>
      </c>
      <c r="Z279" s="329"/>
      <c r="AA279" s="329"/>
      <c r="AB279" s="322"/>
      <c r="AC279" s="323"/>
      <c r="AD279" s="324"/>
      <c r="AE279" s="322"/>
      <c r="AF279" s="323"/>
      <c r="AG279" s="324"/>
      <c r="AH279" s="348" t="e" cm="1">
        <f t="array" ref="AH279">_xlfn.XLOOKUP('SubClass (Annex_Working)'!U279,#REF!,#REF!,"",0,1)</f>
        <v>#REF!</v>
      </c>
      <c r="AI279" s="321"/>
      <c r="AJ279" s="321"/>
      <c r="AK279" s="321"/>
      <c r="AL279" s="321"/>
    </row>
    <row r="280" spans="1:38" s="48" customFormat="1">
      <c r="A280" s="32" t="s">
        <v>13</v>
      </c>
      <c r="B280" s="47" t="s">
        <v>1400</v>
      </c>
      <c r="C280" s="48" t="s">
        <v>1399</v>
      </c>
      <c r="D280" s="49">
        <v>559</v>
      </c>
      <c r="E280" s="50" t="e">
        <f t="array" ref="E280">INDEX(Y$9:Y$294,MATCH($A280&amp;$B280,$T$9:$T$294&amp;$U$9:$U$294,0))</f>
        <v>#REF!</v>
      </c>
      <c r="F280" s="50">
        <f t="array" ref="F280">INDEX($Z$9:$Z$294,MATCH($A280&amp;$B280,$T$9:$T$294&amp;$U$9:$U$294,0))</f>
        <v>0</v>
      </c>
      <c r="G280" s="50">
        <f t="array" ref="G280">INDEX($AA$9:$AA$294,MATCH($A280&amp;$B280,$T$9:$T$294&amp;$U$9:$U$294,0))</f>
        <v>0</v>
      </c>
      <c r="H280" s="50" t="e">
        <f t="array" ref="H280">INDEX($AH$9:$AH$294,MATCH($A280&amp;$B280,$T$9:$T$294&amp;$U$9:$U$294,0))</f>
        <v>#REF!</v>
      </c>
      <c r="I280" s="50">
        <f t="array" ref="I280">INDEX($AI$9:$AI$294,MATCH($A280&amp;$B280,$T$9:$T$294&amp;$U$9:$U$294,0))</f>
        <v>0</v>
      </c>
      <c r="J280" s="50"/>
      <c r="K280" s="50">
        <f t="array" ref="K280">INDEX($AB$9:$AB$294,MATCH($A280&amp;$B280,$T$9:$T$294&amp;$U$9:$U$294,0))</f>
        <v>0</v>
      </c>
      <c r="L280" s="50">
        <f t="array" ref="L280">INDEX($AD$9:$AD$294,MATCH($A280&amp;$B280,$T$9:$T$294&amp;$U$9:$U$294,0))</f>
        <v>0</v>
      </c>
      <c r="M280" s="50"/>
      <c r="N280" s="50">
        <f t="array" ref="N280">INDEX($AE$9:$AE$294,MATCH($A280&amp;$B280,$T$9:$T$294&amp;$U$9:$U$294,0))</f>
        <v>0</v>
      </c>
      <c r="O280" s="50">
        <f t="array" ref="O280">INDEX($AG$9:$AG$294,MATCH($A280&amp;$B280,$T$9:$T$294&amp;$U$9:$U$294,0))</f>
        <v>0</v>
      </c>
      <c r="P280" s="50"/>
      <c r="Q280" s="50">
        <f t="array" ref="Q280">INDEX($AJ$9:$AJ$294,MATCH($A280&amp;$B280,$T$9:$T$294&amp;$U$9:$U$294,0))</f>
        <v>0</v>
      </c>
      <c r="R280" s="50">
        <f t="array" ref="R280">INDEX($AL$9:$AL$294,MATCH($A280&amp;$B280,$T$9:$T$294&amp;$U$9:$U$294,0))</f>
        <v>0</v>
      </c>
      <c r="T280" s="269" t="s">
        <v>16</v>
      </c>
      <c r="U280" t="s">
        <v>1888</v>
      </c>
      <c r="V280" t="s">
        <v>1889</v>
      </c>
      <c r="W280" s="325">
        <v>37</v>
      </c>
      <c r="X280" s="320" t="s">
        <v>4</v>
      </c>
      <c r="Y280" s="344" t="e" cm="1">
        <f t="array" ref="Y280">_xlfn.XLOOKUP('SubClass (Annex_Working)'!U280,#REF!,#REF!,"",0,1)</f>
        <v>#REF!</v>
      </c>
      <c r="Z280" s="329"/>
      <c r="AA280" s="329"/>
      <c r="AB280" s="322"/>
      <c r="AC280" s="323"/>
      <c r="AD280" s="324"/>
      <c r="AE280" s="322"/>
      <c r="AF280" s="323"/>
      <c r="AG280" s="324"/>
      <c r="AH280" s="348" t="e" cm="1">
        <f t="array" ref="AH280">_xlfn.XLOOKUP('SubClass (Annex_Working)'!U280,#REF!,#REF!,"",0,1)</f>
        <v>#REF!</v>
      </c>
      <c r="AI280" s="321"/>
      <c r="AJ280" s="321"/>
      <c r="AK280" s="321"/>
      <c r="AL280" s="321"/>
    </row>
    <row r="281" spans="1:38" s="48" customFormat="1">
      <c r="A281" s="32" t="s">
        <v>16</v>
      </c>
      <c r="B281" s="47" t="s">
        <v>1401</v>
      </c>
      <c r="C281" s="48" t="s">
        <v>1399</v>
      </c>
      <c r="D281" s="49">
        <v>559</v>
      </c>
      <c r="E281" s="50" t="e">
        <f t="array" ref="E281">INDEX(Y$9:Y$294,MATCH($A281&amp;$B281,$T$9:$T$294&amp;$U$9:$U$294,0))</f>
        <v>#REF!</v>
      </c>
      <c r="F281" s="50">
        <f t="array" ref="F281">INDEX($Z$9:$Z$294,MATCH($A281&amp;$B281,$T$9:$T$294&amp;$U$9:$U$294,0))</f>
        <v>0</v>
      </c>
      <c r="G281" s="50">
        <f t="array" ref="G281">INDEX($AA$9:$AA$294,MATCH($A281&amp;$B281,$T$9:$T$294&amp;$U$9:$U$294,0))</f>
        <v>0</v>
      </c>
      <c r="H281" s="50" t="e">
        <f t="array" ref="H281">INDEX($AH$9:$AH$294,MATCH($A281&amp;$B281,$T$9:$T$294&amp;$U$9:$U$294,0))</f>
        <v>#REF!</v>
      </c>
      <c r="I281" s="50">
        <f t="array" ref="I281">INDEX($AI$9:$AI$294,MATCH($A281&amp;$B281,$T$9:$T$294&amp;$U$9:$U$294,0))</f>
        <v>0</v>
      </c>
      <c r="J281" s="50"/>
      <c r="K281" s="50">
        <f t="array" ref="K281">INDEX($AB$9:$AB$294,MATCH($A281&amp;$B281,$T$9:$T$294&amp;$U$9:$U$294,0))</f>
        <v>0</v>
      </c>
      <c r="L281" s="50">
        <f t="array" ref="L281">INDEX($AD$9:$AD$294,MATCH($A281&amp;$B281,$T$9:$T$294&amp;$U$9:$U$294,0))</f>
        <v>0</v>
      </c>
      <c r="M281" s="50"/>
      <c r="N281" s="50">
        <f t="array" ref="N281">INDEX($AE$9:$AE$294,MATCH($A281&amp;$B281,$T$9:$T$294&amp;$U$9:$U$294,0))</f>
        <v>0</v>
      </c>
      <c r="O281" s="50">
        <f t="array" ref="O281">INDEX($AG$9:$AG$294,MATCH($A281&amp;$B281,$T$9:$T$294&amp;$U$9:$U$294,0))</f>
        <v>0</v>
      </c>
      <c r="P281" s="50"/>
      <c r="Q281" s="50">
        <f t="array" ref="Q281">INDEX($AJ$9:$AJ$294,MATCH($A281&amp;$B281,$T$9:$T$294&amp;$U$9:$U$294,0))</f>
        <v>0</v>
      </c>
      <c r="R281" s="50">
        <f t="array" ref="R281">INDEX($AL$9:$AL$294,MATCH($A281&amp;$B281,$T$9:$T$294&amp;$U$9:$U$294,0))</f>
        <v>0</v>
      </c>
      <c r="T281" s="269" t="s">
        <v>16</v>
      </c>
      <c r="U281" t="s">
        <v>1903</v>
      </c>
      <c r="V281" t="s">
        <v>1904</v>
      </c>
      <c r="W281" s="325">
        <v>11</v>
      </c>
      <c r="X281" s="320" t="s">
        <v>4</v>
      </c>
      <c r="Y281" s="344" t="e" cm="1">
        <f t="array" ref="Y281">_xlfn.XLOOKUP('SubClass (Annex_Working)'!U281,#REF!,#REF!,"",0,1)</f>
        <v>#REF!</v>
      </c>
      <c r="Z281" s="329"/>
      <c r="AA281" s="329"/>
      <c r="AB281" s="322"/>
      <c r="AC281" s="323"/>
      <c r="AD281" s="324"/>
      <c r="AE281" s="322"/>
      <c r="AF281" s="323"/>
      <c r="AG281" s="324"/>
      <c r="AH281" s="348" t="e" cm="1">
        <f t="array" ref="AH281">_xlfn.XLOOKUP('SubClass (Annex_Working)'!U281,#REF!,#REF!,"",0,1)</f>
        <v>#REF!</v>
      </c>
      <c r="AI281" s="321"/>
      <c r="AJ281" s="321"/>
      <c r="AK281" s="321"/>
      <c r="AL281" s="321"/>
    </row>
    <row r="282" spans="1:38" s="48" customFormat="1">
      <c r="A282" s="32"/>
      <c r="B282" s="47"/>
      <c r="D282" s="49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T282" s="269" t="s">
        <v>10</v>
      </c>
      <c r="U282" t="s">
        <v>1907</v>
      </c>
      <c r="V282" t="s">
        <v>1908</v>
      </c>
      <c r="W282" s="325">
        <v>422</v>
      </c>
      <c r="X282" s="320" t="s">
        <v>4</v>
      </c>
      <c r="Y282" s="344" t="e" cm="1">
        <f t="array" ref="Y282">_xlfn.XLOOKUP('SubClass (Annex_Working)'!U282,#REF!,#REF!,"",0,1)</f>
        <v>#REF!</v>
      </c>
      <c r="Z282" s="329"/>
      <c r="AA282" s="329"/>
      <c r="AB282" s="322"/>
      <c r="AC282" s="323"/>
      <c r="AD282" s="324"/>
      <c r="AE282" s="322"/>
      <c r="AF282" s="323"/>
      <c r="AG282" s="324"/>
      <c r="AH282" s="348" t="e" cm="1">
        <f t="array" ref="AH282">_xlfn.XLOOKUP('SubClass (Annex_Working)'!U282,#REF!,#REF!,"",0,1)</f>
        <v>#REF!</v>
      </c>
      <c r="AI282" s="321"/>
      <c r="AJ282" s="321"/>
      <c r="AK282" s="321"/>
      <c r="AL282" s="321"/>
    </row>
    <row r="283" spans="1:38" s="48" customFormat="1">
      <c r="A283" s="32" t="s">
        <v>7</v>
      </c>
      <c r="B283" s="47" t="s">
        <v>1425</v>
      </c>
      <c r="C283" s="48" t="s">
        <v>1426</v>
      </c>
      <c r="D283" s="49">
        <v>664</v>
      </c>
      <c r="E283" s="50" t="e">
        <f t="array" ref="E283">INDEX(Y$9:Y$294,MATCH($A283&amp;$B283,$T$9:$T$294&amp;$U$9:$U$294,0))</f>
        <v>#REF!</v>
      </c>
      <c r="F283" s="50">
        <f t="array" ref="F283">INDEX($Z$9:$Z$294,MATCH($A283&amp;$B283,$T$9:$T$294&amp;$U$9:$U$294,0))</f>
        <v>0</v>
      </c>
      <c r="G283" s="50">
        <f t="array" ref="G283">INDEX($AA$9:$AA$294,MATCH($A283&amp;$B283,$T$9:$T$294&amp;$U$9:$U$294,0))</f>
        <v>0</v>
      </c>
      <c r="H283" s="50" t="e">
        <f t="array" ref="H283">INDEX($AH$9:$AH$294,MATCH($A283&amp;$B283,$T$9:$T$294&amp;$U$9:$U$294,0))</f>
        <v>#REF!</v>
      </c>
      <c r="I283" s="50">
        <f t="array" ref="I283">INDEX($AI$9:$AI$294,MATCH($A283&amp;$B283,$T$9:$T$294&amp;$U$9:$U$294,0))</f>
        <v>0</v>
      </c>
      <c r="J283" s="50"/>
      <c r="K283" s="50">
        <f t="array" ref="K283">INDEX($AB$9:$AB$294,MATCH($A283&amp;$B283,$T$9:$T$294&amp;$U$9:$U$294,0))</f>
        <v>0</v>
      </c>
      <c r="L283" s="50">
        <f t="array" ref="L283">INDEX($AD$9:$AD$294,MATCH($A283&amp;$B283,$T$9:$T$294&amp;$U$9:$U$294,0))</f>
        <v>0</v>
      </c>
      <c r="M283" s="50"/>
      <c r="N283" s="50">
        <f t="array" ref="N283">INDEX($AE$9:$AE$294,MATCH($A283&amp;$B283,$T$9:$T$294&amp;$U$9:$U$294,0))</f>
        <v>0</v>
      </c>
      <c r="O283" s="50">
        <f t="array" ref="O283">INDEX($AG$9:$AG$294,MATCH($A283&amp;$B283,$T$9:$T$294&amp;$U$9:$U$294,0))</f>
        <v>0</v>
      </c>
      <c r="P283" s="50"/>
      <c r="Q283" s="50">
        <f t="array" ref="Q283">INDEX($AJ$9:$AJ$294,MATCH($A283&amp;$B283,$T$9:$T$294&amp;$U$9:$U$294,0))</f>
        <v>0</v>
      </c>
      <c r="R283" s="50">
        <f t="array" ref="R283">INDEX($AL$9:$AL$294,MATCH($A283&amp;$B283,$T$9:$T$294&amp;$U$9:$U$294,0))</f>
        <v>0</v>
      </c>
      <c r="T283" s="269" t="s">
        <v>13</v>
      </c>
      <c r="U283" t="s">
        <v>1909</v>
      </c>
      <c r="V283" t="s">
        <v>1908</v>
      </c>
      <c r="W283" s="325">
        <v>422</v>
      </c>
      <c r="X283" s="320" t="s">
        <v>4</v>
      </c>
      <c r="Y283" s="344" t="e" cm="1">
        <f t="array" ref="Y283">_xlfn.XLOOKUP('SubClass (Annex_Working)'!U283,#REF!,#REF!,"",0,1)</f>
        <v>#REF!</v>
      </c>
      <c r="Z283" s="329"/>
      <c r="AA283" s="329"/>
      <c r="AB283" s="322"/>
      <c r="AC283" s="323"/>
      <c r="AD283" s="324"/>
      <c r="AE283" s="322"/>
      <c r="AF283" s="323"/>
      <c r="AG283" s="324"/>
      <c r="AH283" s="348" t="e" cm="1">
        <f t="array" ref="AH283">_xlfn.XLOOKUP('SubClass (Annex_Working)'!U283,#REF!,#REF!,"",0,1)</f>
        <v>#REF!</v>
      </c>
      <c r="AI283" s="321"/>
      <c r="AJ283" s="321"/>
      <c r="AK283" s="321"/>
      <c r="AL283" s="321"/>
    </row>
    <row r="284" spans="1:38" s="48" customFormat="1">
      <c r="A284" s="32"/>
      <c r="B284" s="47"/>
      <c r="D284" s="49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T284" s="269" t="s">
        <v>16</v>
      </c>
      <c r="U284" t="s">
        <v>1910</v>
      </c>
      <c r="V284" t="s">
        <v>1908</v>
      </c>
      <c r="W284" s="325">
        <v>422</v>
      </c>
      <c r="X284" s="320" t="s">
        <v>4</v>
      </c>
      <c r="Y284" s="344" t="e" cm="1">
        <f t="array" ref="Y284">_xlfn.XLOOKUP('SubClass (Annex_Working)'!U284,#REF!,#REF!,"",0,1)</f>
        <v>#REF!</v>
      </c>
      <c r="Z284" s="329"/>
      <c r="AA284" s="329"/>
      <c r="AB284" s="322"/>
      <c r="AC284" s="323"/>
      <c r="AD284" s="324"/>
      <c r="AE284" s="322"/>
      <c r="AF284" s="323"/>
      <c r="AG284" s="324"/>
      <c r="AH284" s="348" t="e" cm="1">
        <f t="array" ref="AH284">_xlfn.XLOOKUP('SubClass (Annex_Working)'!U284,#REF!,#REF!,"",0,1)</f>
        <v>#REF!</v>
      </c>
      <c r="AI284" s="321"/>
      <c r="AJ284" s="321"/>
      <c r="AK284" s="321"/>
      <c r="AL284" s="321"/>
    </row>
    <row r="285" spans="1:38" s="48" customFormat="1">
      <c r="A285" s="32" t="s">
        <v>10</v>
      </c>
      <c r="B285" s="47" t="s">
        <v>1427</v>
      </c>
      <c r="C285" s="48" t="s">
        <v>1428</v>
      </c>
      <c r="D285" s="49">
        <v>59</v>
      </c>
      <c r="E285" s="50" t="e">
        <f t="array" ref="E285">INDEX(Y$9:Y$294,MATCH($A285&amp;$B285,$T$9:$T$294&amp;$U$9:$U$294,0))</f>
        <v>#REF!</v>
      </c>
      <c r="F285" s="50">
        <f t="array" ref="F285">INDEX($Z$9:$Z$294,MATCH($A285&amp;$B285,$T$9:$T$294&amp;$U$9:$U$294,0))</f>
        <v>0</v>
      </c>
      <c r="G285" s="50">
        <f t="array" ref="G285">INDEX($AA$9:$AA$294,MATCH($A285&amp;$B285,$T$9:$T$294&amp;$U$9:$U$294,0))</f>
        <v>0</v>
      </c>
      <c r="H285" s="50" t="e">
        <f t="array" ref="H285">INDEX($AH$9:$AH$294,MATCH($A285&amp;$B285,$T$9:$T$294&amp;$U$9:$U$294,0))</f>
        <v>#REF!</v>
      </c>
      <c r="I285" s="50">
        <f t="array" ref="I285">INDEX($AI$9:$AI$294,MATCH($A285&amp;$B285,$T$9:$T$294&amp;$U$9:$U$294,0))</f>
        <v>0</v>
      </c>
      <c r="J285" s="50"/>
      <c r="K285" s="50">
        <f t="array" ref="K285">INDEX($AB$9:$AB$294,MATCH($A285&amp;$B285,$T$9:$T$294&amp;$U$9:$U$294,0))</f>
        <v>0</v>
      </c>
      <c r="L285" s="50">
        <f t="array" ref="L285">INDEX($AD$9:$AD$294,MATCH($A285&amp;$B285,$T$9:$T$294&amp;$U$9:$U$294,0))</f>
        <v>0</v>
      </c>
      <c r="M285" s="50"/>
      <c r="N285" s="50">
        <f t="array" ref="N285">INDEX($AE$9:$AE$294,MATCH($A285&amp;$B285,$T$9:$T$294&amp;$U$9:$U$294,0))</f>
        <v>0</v>
      </c>
      <c r="O285" s="50">
        <f t="array" ref="O285">INDEX($AG$9:$AG$294,MATCH($A285&amp;$B285,$T$9:$T$294&amp;$U$9:$U$294,0))</f>
        <v>0</v>
      </c>
      <c r="P285" s="50"/>
      <c r="Q285" s="50">
        <f t="array" ref="Q285">INDEX($AJ$9:$AJ$294,MATCH($A285&amp;$B285,$T$9:$T$294&amp;$U$9:$U$294,0))</f>
        <v>0</v>
      </c>
      <c r="R285" s="50">
        <f t="array" ref="R285">INDEX($AL$9:$AL$294,MATCH($A285&amp;$B285,$T$9:$T$294&amp;$U$9:$U$294,0))</f>
        <v>0</v>
      </c>
      <c r="T285" s="269" t="s">
        <v>10</v>
      </c>
      <c r="U285" t="s">
        <v>1918</v>
      </c>
      <c r="V285" t="s">
        <v>1919</v>
      </c>
      <c r="W285" s="325">
        <v>2</v>
      </c>
      <c r="X285" s="320" t="s">
        <v>4</v>
      </c>
      <c r="Y285" s="344" t="e" cm="1">
        <f t="array" ref="Y285">_xlfn.XLOOKUP('SubClass (Annex_Working)'!U285,#REF!,#REF!,"",0,1)</f>
        <v>#REF!</v>
      </c>
      <c r="Z285" s="329"/>
      <c r="AA285" s="329"/>
      <c r="AB285" s="322"/>
      <c r="AC285" s="323"/>
      <c r="AD285" s="324"/>
      <c r="AE285" s="322"/>
      <c r="AF285" s="323"/>
      <c r="AG285" s="324"/>
      <c r="AH285" s="348" t="e" cm="1">
        <f t="array" ref="AH285">_xlfn.XLOOKUP('SubClass (Annex_Working)'!U285,#REF!,#REF!,"",0,1)</f>
        <v>#REF!</v>
      </c>
      <c r="AI285" s="321"/>
      <c r="AJ285" s="321"/>
      <c r="AK285" s="321"/>
      <c r="AL285" s="321"/>
    </row>
    <row r="286" spans="1:38" s="48" customFormat="1">
      <c r="A286" s="32"/>
      <c r="B286" s="47"/>
      <c r="D286" s="49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T286" s="269" t="s">
        <v>13</v>
      </c>
      <c r="U286" t="s">
        <v>1920</v>
      </c>
      <c r="V286" t="s">
        <v>1919</v>
      </c>
      <c r="W286" s="325">
        <v>2</v>
      </c>
      <c r="X286" s="320" t="s">
        <v>4</v>
      </c>
      <c r="Y286" s="344" t="e" cm="1">
        <f t="array" ref="Y286">_xlfn.XLOOKUP('SubClass (Annex_Working)'!U286,#REF!,#REF!,"",0,1)</f>
        <v>#REF!</v>
      </c>
      <c r="Z286" s="329"/>
      <c r="AA286" s="329"/>
      <c r="AB286" s="322"/>
      <c r="AC286" s="323"/>
      <c r="AD286" s="324"/>
      <c r="AE286" s="322"/>
      <c r="AF286" s="323"/>
      <c r="AG286" s="324"/>
      <c r="AH286" s="348" t="e" cm="1">
        <f t="array" ref="AH286">_xlfn.XLOOKUP('SubClass (Annex_Working)'!U286,#REF!,#REF!,"",0,1)</f>
        <v>#REF!</v>
      </c>
      <c r="AI286" s="321"/>
      <c r="AJ286" s="321"/>
      <c r="AK286" s="321"/>
      <c r="AL286" s="321"/>
    </row>
    <row r="287" spans="1:38" s="48" customFormat="1">
      <c r="A287" s="32" t="s">
        <v>13</v>
      </c>
      <c r="B287" s="47" t="s">
        <v>1429</v>
      </c>
      <c r="C287" s="48" t="s">
        <v>1430</v>
      </c>
      <c r="D287" s="49">
        <v>23</v>
      </c>
      <c r="E287" s="50" t="e">
        <f t="array" ref="E287">INDEX(Y$9:Y$294,MATCH($A287&amp;$B287,$T$9:$T$294&amp;$U$9:$U$294,0))</f>
        <v>#REF!</v>
      </c>
      <c r="F287" s="50">
        <f t="array" ref="F287">INDEX($Z$9:$Z$294,MATCH($A287&amp;$B287,$T$9:$T$294&amp;$U$9:$U$294,0))</f>
        <v>0</v>
      </c>
      <c r="G287" s="50">
        <f t="array" ref="G287">INDEX($AA$9:$AA$294,MATCH($A287&amp;$B287,$T$9:$T$294&amp;$U$9:$U$294,0))</f>
        <v>0</v>
      </c>
      <c r="H287" s="50" t="e">
        <f t="array" ref="H287">INDEX($AH$9:$AH$294,MATCH($A287&amp;$B287,$T$9:$T$294&amp;$U$9:$U$294,0))</f>
        <v>#REF!</v>
      </c>
      <c r="I287" s="50">
        <f t="array" ref="I287">INDEX($AI$9:$AI$294,MATCH($A287&amp;$B287,$T$9:$T$294&amp;$U$9:$U$294,0))</f>
        <v>0</v>
      </c>
      <c r="J287" s="50"/>
      <c r="K287" s="50">
        <f t="array" ref="K287">INDEX($AB$9:$AB$294,MATCH($A287&amp;$B287,$T$9:$T$294&amp;$U$9:$U$294,0))</f>
        <v>0</v>
      </c>
      <c r="L287" s="50">
        <f t="array" ref="L287">INDEX($AD$9:$AD$294,MATCH($A287&amp;$B287,$T$9:$T$294&amp;$U$9:$U$294,0))</f>
        <v>0</v>
      </c>
      <c r="M287" s="50"/>
      <c r="N287" s="50">
        <f t="array" ref="N287">INDEX($AE$9:$AE$294,MATCH($A287&amp;$B287,$T$9:$T$294&amp;$U$9:$U$294,0))</f>
        <v>0</v>
      </c>
      <c r="O287" s="50">
        <f t="array" ref="O287">INDEX($AG$9:$AG$294,MATCH($A287&amp;$B287,$T$9:$T$294&amp;$U$9:$U$294,0))</f>
        <v>0</v>
      </c>
      <c r="P287" s="50"/>
      <c r="Q287" s="50">
        <f t="array" ref="Q287">INDEX($AJ$9:$AJ$294,MATCH($A287&amp;$B287,$T$9:$T$294&amp;$U$9:$U$294,0))</f>
        <v>0</v>
      </c>
      <c r="R287" s="50">
        <f t="array" ref="R287">INDEX($AL$9:$AL$294,MATCH($A287&amp;$B287,$T$9:$T$294&amp;$U$9:$U$294,0))</f>
        <v>0</v>
      </c>
      <c r="T287" s="269" t="s">
        <v>16</v>
      </c>
      <c r="U287" t="s">
        <v>1921</v>
      </c>
      <c r="V287" t="s">
        <v>1919</v>
      </c>
      <c r="W287" s="325">
        <v>2</v>
      </c>
      <c r="X287" s="320" t="s">
        <v>4</v>
      </c>
      <c r="Y287" s="344" t="e" cm="1">
        <f t="array" ref="Y287">_xlfn.XLOOKUP('SubClass (Annex_Working)'!U287,#REF!,#REF!,"",0,1)</f>
        <v>#REF!</v>
      </c>
      <c r="Z287" s="329"/>
      <c r="AA287" s="329"/>
      <c r="AB287" s="322"/>
      <c r="AC287" s="323"/>
      <c r="AD287" s="324"/>
      <c r="AE287" s="322"/>
      <c r="AF287" s="323"/>
      <c r="AG287" s="324"/>
      <c r="AH287" s="348" t="e" cm="1">
        <f t="array" ref="AH287">_xlfn.XLOOKUP('SubClass (Annex_Working)'!U287,#REF!,#REF!,"",0,1)</f>
        <v>#REF!</v>
      </c>
      <c r="AI287" s="321"/>
      <c r="AJ287" s="321"/>
      <c r="AK287" s="321"/>
      <c r="AL287" s="321"/>
    </row>
    <row r="288" spans="1:38" s="48" customFormat="1">
      <c r="A288" s="32" t="s">
        <v>16</v>
      </c>
      <c r="B288" s="47" t="s">
        <v>1431</v>
      </c>
      <c r="C288" s="48" t="s">
        <v>1432</v>
      </c>
      <c r="D288" s="49">
        <v>21</v>
      </c>
      <c r="E288" s="50" t="e">
        <f t="array" ref="E288">INDEX(Y$9:Y$294,MATCH($A288&amp;$B288,$T$9:$T$294&amp;$U$9:$U$294,0))</f>
        <v>#REF!</v>
      </c>
      <c r="F288" s="50">
        <f t="array" ref="F288">INDEX($Z$9:$Z$294,MATCH($A288&amp;$B288,$T$9:$T$294&amp;$U$9:$U$294,0))</f>
        <v>0</v>
      </c>
      <c r="G288" s="50">
        <f t="array" ref="G288">INDEX($AA$9:$AA$294,MATCH($A288&amp;$B288,$T$9:$T$294&amp;$U$9:$U$294,0))</f>
        <v>0</v>
      </c>
      <c r="H288" s="50" t="e">
        <f t="array" ref="H288">INDEX($AH$9:$AH$294,MATCH($A288&amp;$B288,$T$9:$T$294&amp;$U$9:$U$294,0))</f>
        <v>#REF!</v>
      </c>
      <c r="I288" s="50">
        <f t="array" ref="I288">INDEX($AI$9:$AI$294,MATCH($A288&amp;$B288,$T$9:$T$294&amp;$U$9:$U$294,0))</f>
        <v>0</v>
      </c>
      <c r="J288" s="50"/>
      <c r="K288" s="50">
        <f t="array" ref="K288">INDEX($AB$9:$AB$294,MATCH($A288&amp;$B288,$T$9:$T$294&amp;$U$9:$U$294,0))</f>
        <v>0</v>
      </c>
      <c r="L288" s="50">
        <f t="array" ref="L288">INDEX($AD$9:$AD$294,MATCH($A288&amp;$B288,$T$9:$T$294&amp;$U$9:$U$294,0))</f>
        <v>0</v>
      </c>
      <c r="M288" s="50"/>
      <c r="N288" s="50">
        <f t="array" ref="N288">INDEX($AE$9:$AE$294,MATCH($A288&amp;$B288,$T$9:$T$294&amp;$U$9:$U$294,0))</f>
        <v>0</v>
      </c>
      <c r="O288" s="50">
        <f t="array" ref="O288">INDEX($AG$9:$AG$294,MATCH($A288&amp;$B288,$T$9:$T$294&amp;$U$9:$U$294,0))</f>
        <v>0</v>
      </c>
      <c r="P288" s="50"/>
      <c r="Q288" s="50">
        <f t="array" ref="Q288">INDEX($AJ$9:$AJ$294,MATCH($A288&amp;$B288,$T$9:$T$294&amp;$U$9:$U$294,0))</f>
        <v>0</v>
      </c>
      <c r="R288" s="50">
        <f t="array" ref="R288">INDEX($AL$9:$AL$294,MATCH($A288&amp;$B288,$T$9:$T$294&amp;$U$9:$U$294,0))</f>
        <v>0</v>
      </c>
      <c r="T288" s="269" t="s">
        <v>10</v>
      </c>
      <c r="U288" t="s">
        <v>1927</v>
      </c>
      <c r="V288" t="s">
        <v>1928</v>
      </c>
      <c r="W288" s="325">
        <v>47</v>
      </c>
      <c r="X288" s="320" t="s">
        <v>4</v>
      </c>
      <c r="Y288" s="344" t="e" cm="1">
        <f t="array" ref="Y288">_xlfn.XLOOKUP('SubClass (Annex_Working)'!U288,#REF!,#REF!,"",0,1)</f>
        <v>#REF!</v>
      </c>
      <c r="Z288" s="329"/>
      <c r="AA288" s="329"/>
      <c r="AB288" s="322"/>
      <c r="AC288" s="323"/>
      <c r="AD288" s="324"/>
      <c r="AE288" s="322"/>
      <c r="AF288" s="323"/>
      <c r="AG288" s="324"/>
      <c r="AH288" s="348" t="e" cm="1">
        <f t="array" ref="AH288">_xlfn.XLOOKUP('SubClass (Annex_Working)'!U288,#REF!,#REF!,"",0,1)</f>
        <v>#REF!</v>
      </c>
      <c r="AI288" s="321"/>
      <c r="AJ288" s="321"/>
      <c r="AK288" s="321"/>
      <c r="AL288" s="321"/>
    </row>
    <row r="289" spans="1:38" s="48" customFormat="1">
      <c r="A289" s="32" t="s">
        <v>16</v>
      </c>
      <c r="B289" s="47" t="s">
        <v>1442</v>
      </c>
      <c r="C289" s="48" t="s">
        <v>1443</v>
      </c>
      <c r="D289" s="49">
        <v>2</v>
      </c>
      <c r="E289" s="50" t="e">
        <f t="array" ref="E289">INDEX(Y$9:Y$294,MATCH($A289&amp;$B289,$T$9:$T$294&amp;$U$9:$U$294,0))</f>
        <v>#REF!</v>
      </c>
      <c r="F289" s="50">
        <f t="array" ref="F289">INDEX($Z$9:$Z$294,MATCH($A289&amp;$B289,$T$9:$T$294&amp;$U$9:$U$294,0))</f>
        <v>0</v>
      </c>
      <c r="G289" s="50">
        <f t="array" ref="G289">INDEX($AA$9:$AA$294,MATCH($A289&amp;$B289,$T$9:$T$294&amp;$U$9:$U$294,0))</f>
        <v>0</v>
      </c>
      <c r="H289" s="50" t="e">
        <f t="array" ref="H289">INDEX($AH$9:$AH$294,MATCH($A289&amp;$B289,$T$9:$T$294&amp;$U$9:$U$294,0))</f>
        <v>#REF!</v>
      </c>
      <c r="I289" s="50">
        <f t="array" ref="I289">INDEX($AI$9:$AI$294,MATCH($A289&amp;$B289,$T$9:$T$294&amp;$U$9:$U$294,0))</f>
        <v>0</v>
      </c>
      <c r="J289" s="50"/>
      <c r="K289" s="50">
        <f t="array" ref="K289">INDEX($AB$9:$AB$294,MATCH($A289&amp;$B289,$T$9:$T$294&amp;$U$9:$U$294,0))</f>
        <v>0</v>
      </c>
      <c r="L289" s="50">
        <f t="array" ref="L289">INDEX($AD$9:$AD$294,MATCH($A289&amp;$B289,$T$9:$T$294&amp;$U$9:$U$294,0))</f>
        <v>0</v>
      </c>
      <c r="M289" s="50"/>
      <c r="N289" s="50">
        <f t="array" ref="N289">INDEX($AE$9:$AE$294,MATCH($A289&amp;$B289,$T$9:$T$294&amp;$U$9:$U$294,0))</f>
        <v>0</v>
      </c>
      <c r="O289" s="50">
        <f t="array" ref="O289">INDEX($AG$9:$AG$294,MATCH($A289&amp;$B289,$T$9:$T$294&amp;$U$9:$U$294,0))</f>
        <v>0</v>
      </c>
      <c r="P289" s="50"/>
      <c r="Q289" s="50">
        <f t="array" ref="Q289">INDEX($AJ$9:$AJ$294,MATCH($A289&amp;$B289,$T$9:$T$294&amp;$U$9:$U$294,0))</f>
        <v>0</v>
      </c>
      <c r="R289" s="50">
        <f t="array" ref="R289">INDEX($AL$9:$AL$294,MATCH($A289&amp;$B289,$T$9:$T$294&amp;$U$9:$U$294,0))</f>
        <v>0</v>
      </c>
      <c r="T289" s="269" t="s">
        <v>13</v>
      </c>
      <c r="U289" t="s">
        <v>1929</v>
      </c>
      <c r="V289" t="s">
        <v>1928</v>
      </c>
      <c r="W289" s="325">
        <v>47</v>
      </c>
      <c r="X289" s="320" t="s">
        <v>4</v>
      </c>
      <c r="Y289" s="344" t="e" cm="1">
        <f t="array" ref="Y289">_xlfn.XLOOKUP('SubClass (Annex_Working)'!U289,#REF!,#REF!,"",0,1)</f>
        <v>#REF!</v>
      </c>
      <c r="Z289" s="329"/>
      <c r="AA289" s="329"/>
      <c r="AB289" s="322"/>
      <c r="AC289" s="323"/>
      <c r="AD289" s="324"/>
      <c r="AE289" s="322"/>
      <c r="AF289" s="323"/>
      <c r="AG289" s="324"/>
      <c r="AH289" s="348" t="e" cm="1">
        <f t="array" ref="AH289">_xlfn.XLOOKUP('SubClass (Annex_Working)'!U289,#REF!,#REF!,"",0,1)</f>
        <v>#REF!</v>
      </c>
      <c r="AI289" s="321"/>
      <c r="AJ289" s="321"/>
      <c r="AK289" s="321"/>
      <c r="AL289" s="321"/>
    </row>
    <row r="290" spans="1:38" s="48" customFormat="1">
      <c r="A290" s="32"/>
      <c r="B290" s="47"/>
      <c r="D290" s="49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T290" s="269" t="s">
        <v>16</v>
      </c>
      <c r="U290" t="s">
        <v>1930</v>
      </c>
      <c r="V290" t="s">
        <v>1928</v>
      </c>
      <c r="W290" s="325">
        <v>47</v>
      </c>
      <c r="X290" s="320" t="s">
        <v>4</v>
      </c>
      <c r="Y290" s="344" t="e" cm="1">
        <f t="array" ref="Y290">_xlfn.XLOOKUP('SubClass (Annex_Working)'!U290,#REF!,#REF!,"",0,1)</f>
        <v>#REF!</v>
      </c>
      <c r="Z290" s="329"/>
      <c r="AA290" s="329"/>
      <c r="AB290" s="322"/>
      <c r="AC290" s="323"/>
      <c r="AD290" s="324"/>
      <c r="AE290" s="322"/>
      <c r="AF290" s="323"/>
      <c r="AG290" s="324"/>
      <c r="AH290" s="348" t="e" cm="1">
        <f t="array" ref="AH290">_xlfn.XLOOKUP('SubClass (Annex_Working)'!U290,#REF!,#REF!,"",0,1)</f>
        <v>#REF!</v>
      </c>
      <c r="AI290" s="321"/>
      <c r="AJ290" s="321"/>
      <c r="AK290" s="321"/>
      <c r="AL290" s="321"/>
    </row>
    <row r="291" spans="1:38" s="48" customFormat="1">
      <c r="A291" s="32" t="s">
        <v>13</v>
      </c>
      <c r="B291" s="47" t="s">
        <v>1447</v>
      </c>
      <c r="C291" s="48" t="s">
        <v>1448</v>
      </c>
      <c r="D291" s="49">
        <v>2</v>
      </c>
      <c r="E291" s="50" t="e">
        <f t="array" ref="E291">INDEX(Y$9:Y$294,MATCH($A291&amp;$B291,$T$9:$T$294&amp;$U$9:$U$294,0))</f>
        <v>#REF!</v>
      </c>
      <c r="F291" s="50">
        <f t="array" ref="F291">INDEX($Z$9:$Z$294,MATCH($A291&amp;$B291,$T$9:$T$294&amp;$U$9:$U$294,0))</f>
        <v>0</v>
      </c>
      <c r="G291" s="50">
        <f t="array" ref="G291">INDEX($AA$9:$AA$294,MATCH($A291&amp;$B291,$T$9:$T$294&amp;$U$9:$U$294,0))</f>
        <v>0</v>
      </c>
      <c r="H291" s="50" t="e">
        <f t="array" ref="H291">INDEX($AH$9:$AH$294,MATCH($A291&amp;$B291,$T$9:$T$294&amp;$U$9:$U$294,0))</f>
        <v>#REF!</v>
      </c>
      <c r="I291" s="50">
        <f t="array" ref="I291">INDEX($AI$9:$AI$294,MATCH($A291&amp;$B291,$T$9:$T$294&amp;$U$9:$U$294,0))</f>
        <v>0</v>
      </c>
      <c r="J291" s="50"/>
      <c r="K291" s="50">
        <f t="array" ref="K291">INDEX($AB$9:$AB$294,MATCH($A291&amp;$B291,$T$9:$T$294&amp;$U$9:$U$294,0))</f>
        <v>0</v>
      </c>
      <c r="L291" s="50">
        <f t="array" ref="L291">INDEX($AD$9:$AD$294,MATCH($A291&amp;$B291,$T$9:$T$294&amp;$U$9:$U$294,0))</f>
        <v>0</v>
      </c>
      <c r="M291" s="50"/>
      <c r="N291" s="50">
        <f t="array" ref="N291">INDEX($AE$9:$AE$294,MATCH($A291&amp;$B291,$T$9:$T$294&amp;$U$9:$U$294,0))</f>
        <v>0</v>
      </c>
      <c r="O291" s="50">
        <f t="array" ref="O291">INDEX($AG$9:$AG$294,MATCH($A291&amp;$B291,$T$9:$T$294&amp;$U$9:$U$294,0))</f>
        <v>0</v>
      </c>
      <c r="P291" s="50"/>
      <c r="Q291" s="50">
        <f t="array" ref="Q291">INDEX($AJ$9:$AJ$294,MATCH($A291&amp;$B291,$T$9:$T$294&amp;$U$9:$U$294,0))</f>
        <v>0</v>
      </c>
      <c r="R291" s="50">
        <f t="array" ref="R291">INDEX($AL$9:$AL$294,MATCH($A291&amp;$B291,$T$9:$T$294&amp;$U$9:$U$294,0))</f>
        <v>0</v>
      </c>
      <c r="T291" s="269" t="s">
        <v>10</v>
      </c>
      <c r="U291" t="s">
        <v>1947</v>
      </c>
      <c r="V291" t="s">
        <v>1948</v>
      </c>
      <c r="W291" s="325">
        <v>6</v>
      </c>
      <c r="X291" s="320" t="s">
        <v>4</v>
      </c>
      <c r="Y291" s="344" t="e" cm="1">
        <f t="array" ref="Y291">_xlfn.XLOOKUP('SubClass (Annex_Working)'!U291,#REF!,#REF!,"",0,1)</f>
        <v>#REF!</v>
      </c>
      <c r="Z291" s="329"/>
      <c r="AA291" s="329"/>
      <c r="AB291" s="322"/>
      <c r="AC291" s="323"/>
      <c r="AD291" s="324"/>
      <c r="AE291" s="322"/>
      <c r="AF291" s="323"/>
      <c r="AG291" s="324"/>
      <c r="AH291" s="348" t="e" cm="1">
        <f t="array" ref="AH291">_xlfn.XLOOKUP('SubClass (Annex_Working)'!U291,#REF!,#REF!,"",0,1)</f>
        <v>#REF!</v>
      </c>
      <c r="AI291" s="321"/>
      <c r="AJ291" s="321"/>
      <c r="AK291" s="321"/>
      <c r="AL291" s="321"/>
    </row>
    <row r="292" spans="1:38" s="48" customFormat="1">
      <c r="A292" s="32" t="s">
        <v>16</v>
      </c>
      <c r="B292" s="47" t="s">
        <v>1449</v>
      </c>
      <c r="C292" s="48" t="s">
        <v>1448</v>
      </c>
      <c r="D292" s="49">
        <v>2</v>
      </c>
      <c r="E292" s="50" t="e">
        <f t="array" ref="E292">INDEX(Y$9:Y$294,MATCH($A292&amp;$B292,$T$9:$T$294&amp;$U$9:$U$294,0))</f>
        <v>#REF!</v>
      </c>
      <c r="F292" s="50">
        <f t="array" ref="F292">INDEX($Z$9:$Z$294,MATCH($A292&amp;$B292,$T$9:$T$294&amp;$U$9:$U$294,0))</f>
        <v>0</v>
      </c>
      <c r="G292" s="50">
        <f t="array" ref="G292">INDEX($AA$9:$AA$294,MATCH($A292&amp;$B292,$T$9:$T$294&amp;$U$9:$U$294,0))</f>
        <v>0</v>
      </c>
      <c r="H292" s="50" t="e">
        <f t="array" ref="H292">INDEX($AH$9:$AH$294,MATCH($A292&amp;$B292,$T$9:$T$294&amp;$U$9:$U$294,0))</f>
        <v>#REF!</v>
      </c>
      <c r="I292" s="50">
        <f t="array" ref="I292">INDEX($AI$9:$AI$294,MATCH($A292&amp;$B292,$T$9:$T$294&amp;$U$9:$U$294,0))</f>
        <v>0</v>
      </c>
      <c r="J292" s="50"/>
      <c r="K292" s="50">
        <f t="array" ref="K292">INDEX($AB$9:$AB$294,MATCH($A292&amp;$B292,$T$9:$T$294&amp;$U$9:$U$294,0))</f>
        <v>0</v>
      </c>
      <c r="L292" s="50">
        <f t="array" ref="L292">INDEX($AD$9:$AD$294,MATCH($A292&amp;$B292,$T$9:$T$294&amp;$U$9:$U$294,0))</f>
        <v>0</v>
      </c>
      <c r="M292" s="50"/>
      <c r="N292" s="50">
        <f t="array" ref="N292">INDEX($AE$9:$AE$294,MATCH($A292&amp;$B292,$T$9:$T$294&amp;$U$9:$U$294,0))</f>
        <v>0</v>
      </c>
      <c r="O292" s="50">
        <f t="array" ref="O292">INDEX($AG$9:$AG$294,MATCH($A292&amp;$B292,$T$9:$T$294&amp;$U$9:$U$294,0))</f>
        <v>0</v>
      </c>
      <c r="P292" s="50"/>
      <c r="Q292" s="50">
        <f t="array" ref="Q292">INDEX($AJ$9:$AJ$294,MATCH($A292&amp;$B292,$T$9:$T$294&amp;$U$9:$U$294,0))</f>
        <v>0</v>
      </c>
      <c r="R292" s="50">
        <f t="array" ref="R292">INDEX($AL$9:$AL$294,MATCH($A292&amp;$B292,$T$9:$T$294&amp;$U$9:$U$294,0))</f>
        <v>0</v>
      </c>
      <c r="T292" s="269" t="s">
        <v>13</v>
      </c>
      <c r="U292" t="s">
        <v>1949</v>
      </c>
      <c r="V292" t="s">
        <v>1948</v>
      </c>
      <c r="W292" s="325">
        <v>6</v>
      </c>
      <c r="X292" s="320" t="s">
        <v>4</v>
      </c>
      <c r="Y292" s="344" t="e" cm="1">
        <f t="array" ref="Y292">_xlfn.XLOOKUP('SubClass (Annex_Working)'!U292,#REF!,#REF!,"",0,1)</f>
        <v>#REF!</v>
      </c>
      <c r="Z292" s="329"/>
      <c r="AA292" s="329"/>
      <c r="AB292" s="322"/>
      <c r="AC292" s="323"/>
      <c r="AD292" s="324"/>
      <c r="AE292" s="322"/>
      <c r="AF292" s="323"/>
      <c r="AG292" s="324"/>
      <c r="AH292" s="348" t="e" cm="1">
        <f t="array" ref="AH292">_xlfn.XLOOKUP('SubClass (Annex_Working)'!U292,#REF!,#REF!,"",0,1)</f>
        <v>#REF!</v>
      </c>
      <c r="AI292" s="321"/>
      <c r="AJ292" s="321"/>
      <c r="AK292" s="321"/>
      <c r="AL292" s="321"/>
    </row>
    <row r="293" spans="1:38" s="48" customFormat="1">
      <c r="A293" s="32"/>
      <c r="B293" s="47"/>
      <c r="D293" s="49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T293" s="269" t="s">
        <v>16</v>
      </c>
      <c r="U293" t="s">
        <v>1950</v>
      </c>
      <c r="V293" t="s">
        <v>1948</v>
      </c>
      <c r="W293" s="325">
        <v>6</v>
      </c>
      <c r="X293" s="320" t="s">
        <v>4</v>
      </c>
      <c r="Y293" s="344" t="e" cm="1">
        <f t="array" ref="Y293">_xlfn.XLOOKUP('SubClass (Annex_Working)'!U293,#REF!,#REF!,"",0,1)</f>
        <v>#REF!</v>
      </c>
      <c r="Z293" s="329"/>
      <c r="AA293" s="329"/>
      <c r="AB293" s="322"/>
      <c r="AC293" s="323"/>
      <c r="AD293" s="324"/>
      <c r="AE293" s="322"/>
      <c r="AF293" s="323"/>
      <c r="AG293" s="324"/>
      <c r="AH293" s="348" t="e" cm="1">
        <f t="array" ref="AH293">_xlfn.XLOOKUP('SubClass (Annex_Working)'!U293,#REF!,#REF!,"",0,1)</f>
        <v>#REF!</v>
      </c>
      <c r="AI293" s="321"/>
      <c r="AJ293" s="321"/>
      <c r="AK293" s="321"/>
      <c r="AL293" s="321"/>
    </row>
    <row r="294" spans="1:38" s="48" customFormat="1">
      <c r="A294" s="32" t="s">
        <v>13</v>
      </c>
      <c r="B294" s="47" t="s">
        <v>1452</v>
      </c>
      <c r="C294" s="48" t="s">
        <v>1453</v>
      </c>
      <c r="D294" s="49">
        <v>27</v>
      </c>
      <c r="E294" s="50" t="e">
        <f t="array" ref="E294">INDEX(Y$9:Y$294,MATCH($A294&amp;$B294,$T$9:$T$294&amp;$U$9:$U$294,0))</f>
        <v>#REF!</v>
      </c>
      <c r="F294" s="50">
        <f t="array" ref="F294">INDEX($Z$9:$Z$294,MATCH($A294&amp;$B294,$T$9:$T$294&amp;$U$9:$U$294,0))</f>
        <v>0</v>
      </c>
      <c r="G294" s="50">
        <f t="array" ref="G294">INDEX($AA$9:$AA$294,MATCH($A294&amp;$B294,$T$9:$T$294&amp;$U$9:$U$294,0))</f>
        <v>0</v>
      </c>
      <c r="H294" s="50" t="e">
        <f t="array" ref="H294">INDEX($AH$9:$AH$294,MATCH($A294&amp;$B294,$T$9:$T$294&amp;$U$9:$U$294,0))</f>
        <v>#REF!</v>
      </c>
      <c r="I294" s="50">
        <f t="array" ref="I294">INDEX($AI$9:$AI$294,MATCH($A294&amp;$B294,$T$9:$T$294&amp;$U$9:$U$294,0))</f>
        <v>0</v>
      </c>
      <c r="J294" s="50"/>
      <c r="K294" s="50">
        <f t="array" ref="K294">INDEX($AB$9:$AB$294,MATCH($A294&amp;$B294,$T$9:$T$294&amp;$U$9:$U$294,0))</f>
        <v>0</v>
      </c>
      <c r="L294" s="50">
        <f t="array" ref="L294">INDEX($AD$9:$AD$294,MATCH($A294&amp;$B294,$T$9:$T$294&amp;$U$9:$U$294,0))</f>
        <v>0</v>
      </c>
      <c r="M294" s="50"/>
      <c r="N294" s="50">
        <f t="array" ref="N294">INDEX($AE$9:$AE$294,MATCH($A294&amp;$B294,$T$9:$T$294&amp;$U$9:$U$294,0))</f>
        <v>0</v>
      </c>
      <c r="O294" s="50">
        <f t="array" ref="O294">INDEX($AG$9:$AG$294,MATCH($A294&amp;$B294,$T$9:$T$294&amp;$U$9:$U$294,0))</f>
        <v>0</v>
      </c>
      <c r="P294" s="50"/>
      <c r="Q294" s="50">
        <f t="array" ref="Q294">INDEX($AJ$9:$AJ$294,MATCH($A294&amp;$B294,$T$9:$T$294&amp;$U$9:$U$294,0))</f>
        <v>0</v>
      </c>
      <c r="R294" s="50">
        <f t="array" ref="R294">INDEX($AL$9:$AL$294,MATCH($A294&amp;$B294,$T$9:$T$294&amp;$U$9:$U$294,0))</f>
        <v>0</v>
      </c>
      <c r="T294" s="340" t="s">
        <v>3</v>
      </c>
      <c r="U294" s="341" t="s">
        <v>1975</v>
      </c>
      <c r="V294" s="341" t="s">
        <v>1976</v>
      </c>
      <c r="W294" s="342">
        <v>8117</v>
      </c>
      <c r="X294" s="343">
        <v>8117</v>
      </c>
      <c r="Y294" s="344" t="e" cm="1">
        <f t="array" ref="Y294">_xlfn.ANCHORARRAY('M07(2026) Detail'!D39)</f>
        <v>#REF!</v>
      </c>
      <c r="Z294" s="344"/>
      <c r="AA294" s="344"/>
      <c r="AB294" s="345"/>
      <c r="AC294" s="346"/>
      <c r="AD294" s="347"/>
      <c r="AE294" s="345"/>
      <c r="AF294" s="346"/>
      <c r="AG294" s="347"/>
      <c r="AH294" s="348"/>
      <c r="AI294" s="348"/>
      <c r="AJ294" s="348"/>
      <c r="AK294" s="348"/>
      <c r="AL294" s="348"/>
    </row>
    <row r="295" spans="1:38">
      <c r="A295" s="32" t="s">
        <v>16</v>
      </c>
      <c r="B295" s="47" t="s">
        <v>1454</v>
      </c>
      <c r="C295" s="48" t="s">
        <v>1455</v>
      </c>
      <c r="D295" s="49">
        <v>27</v>
      </c>
      <c r="E295" s="50" t="e">
        <f t="array" ref="E295">INDEX(Y$9:Y$294,MATCH($A295&amp;$B295,$T$9:$T$294&amp;$U$9:$U$294,0))</f>
        <v>#REF!</v>
      </c>
      <c r="F295" s="50">
        <f t="array" ref="F295">INDEX($Z$9:$Z$294,MATCH($A295&amp;$B295,$T$9:$T$294&amp;$U$9:$U$294,0))</f>
        <v>0</v>
      </c>
      <c r="G295" s="50">
        <f t="array" ref="G295">INDEX($AA$9:$AA$294,MATCH($A295&amp;$B295,$T$9:$T$294&amp;$U$9:$U$294,0))</f>
        <v>0</v>
      </c>
      <c r="H295" s="50" t="e">
        <f t="array" ref="H295">INDEX($AH$9:$AH$294,MATCH($A295&amp;$B295,$T$9:$T$294&amp;$U$9:$U$294,0))</f>
        <v>#REF!</v>
      </c>
      <c r="I295" s="50">
        <f t="array" ref="I295">INDEX($AI$9:$AI$294,MATCH($A295&amp;$B295,$T$9:$T$294&amp;$U$9:$U$294,0))</f>
        <v>0</v>
      </c>
      <c r="J295" s="50"/>
      <c r="K295" s="50">
        <f t="array" ref="K295">INDEX($AB$9:$AB$294,MATCH($A295&amp;$B295,$T$9:$T$294&amp;$U$9:$U$294,0))</f>
        <v>0</v>
      </c>
      <c r="L295" s="50">
        <f t="array" ref="L295">INDEX($AD$9:$AD$294,MATCH($A295&amp;$B295,$T$9:$T$294&amp;$U$9:$U$294,0))</f>
        <v>0</v>
      </c>
      <c r="M295" s="50"/>
      <c r="N295" s="50">
        <f t="array" ref="N295">INDEX($AE$9:$AE$294,MATCH($A295&amp;$B295,$T$9:$T$294&amp;$U$9:$U$294,0))</f>
        <v>0</v>
      </c>
      <c r="O295" s="50">
        <f t="array" ref="O295">INDEX($AG$9:$AG$294,MATCH($A295&amp;$B295,$T$9:$T$294&amp;$U$9:$U$294,0))</f>
        <v>0</v>
      </c>
      <c r="P295" s="50"/>
      <c r="Q295" s="50">
        <f t="array" ref="Q295">INDEX($AJ$9:$AJ$294,MATCH($A295&amp;$B295,$T$9:$T$294&amp;$U$9:$U$294,0))</f>
        <v>0</v>
      </c>
      <c r="R295" s="50">
        <f t="array" ref="R295">INDEX($AL$9:$AL$294,MATCH($A295&amp;$B295,$T$9:$T$294&amp;$U$9:$U$294,0))</f>
        <v>0</v>
      </c>
    </row>
    <row r="296" spans="1:38">
      <c r="A296" s="32"/>
      <c r="B296" s="47"/>
      <c r="D296" s="49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</row>
    <row r="297" spans="1:38">
      <c r="A297" s="32" t="s">
        <v>13</v>
      </c>
      <c r="B297" s="47" t="s">
        <v>1463</v>
      </c>
      <c r="C297" s="48" t="s">
        <v>1464</v>
      </c>
      <c r="D297" s="49">
        <v>7</v>
      </c>
      <c r="E297" s="50" t="e">
        <f t="array" ref="E297">INDEX(Y$9:Y$294,MATCH($A297&amp;$B297,$T$9:$T$294&amp;$U$9:$U$294,0))</f>
        <v>#REF!</v>
      </c>
      <c r="F297" s="50">
        <f t="array" ref="F297">INDEX($Z$9:$Z$294,MATCH($A297&amp;$B297,$T$9:$T$294&amp;$U$9:$U$294,0))</f>
        <v>0</v>
      </c>
      <c r="G297" s="50">
        <f t="array" ref="G297">INDEX($AA$9:$AA$294,MATCH($A297&amp;$B297,$T$9:$T$294&amp;$U$9:$U$294,0))</f>
        <v>0</v>
      </c>
      <c r="H297" s="50" t="e">
        <f t="array" ref="H297">INDEX($AH$9:$AH$294,MATCH($A297&amp;$B297,$T$9:$T$294&amp;$U$9:$U$294,0))</f>
        <v>#REF!</v>
      </c>
      <c r="I297" s="50">
        <f t="array" ref="I297">INDEX($AI$9:$AI$294,MATCH($A297&amp;$B297,$T$9:$T$294&amp;$U$9:$U$294,0))</f>
        <v>0</v>
      </c>
      <c r="J297" s="50"/>
      <c r="K297" s="50">
        <f t="array" ref="K297">INDEX($AB$9:$AB$294,MATCH($A297&amp;$B297,$T$9:$T$294&amp;$U$9:$U$294,0))</f>
        <v>0</v>
      </c>
      <c r="L297" s="50">
        <f t="array" ref="L297">INDEX($AD$9:$AD$294,MATCH($A297&amp;$B297,$T$9:$T$294&amp;$U$9:$U$294,0))</f>
        <v>0</v>
      </c>
      <c r="M297" s="50"/>
      <c r="N297" s="50">
        <f t="array" ref="N297">INDEX($AE$9:$AE$294,MATCH($A297&amp;$B297,$T$9:$T$294&amp;$U$9:$U$294,0))</f>
        <v>0</v>
      </c>
      <c r="O297" s="50">
        <f t="array" ref="O297">INDEX($AG$9:$AG$294,MATCH($A297&amp;$B297,$T$9:$T$294&amp;$U$9:$U$294,0))</f>
        <v>0</v>
      </c>
      <c r="P297" s="50"/>
      <c r="Q297" s="50">
        <f t="array" ref="Q297">INDEX($AJ$9:$AJ$294,MATCH($A297&amp;$B297,$T$9:$T$294&amp;$U$9:$U$294,0))</f>
        <v>0</v>
      </c>
      <c r="R297" s="50">
        <f t="array" ref="R297">INDEX($AL$9:$AL$294,MATCH($A297&amp;$B297,$T$9:$T$294&amp;$U$9:$U$294,0))</f>
        <v>0</v>
      </c>
    </row>
    <row r="298" spans="1:38">
      <c r="A298" s="32" t="s">
        <v>16</v>
      </c>
      <c r="B298" s="47" t="s">
        <v>1465</v>
      </c>
      <c r="C298" s="48" t="s">
        <v>1466</v>
      </c>
      <c r="D298" s="49">
        <v>4</v>
      </c>
      <c r="E298" s="50" t="e">
        <f t="array" ref="E298">INDEX(Y$9:Y$294,MATCH($A298&amp;$B298,$T$9:$T$294&amp;$U$9:$U$294,0))</f>
        <v>#REF!</v>
      </c>
      <c r="F298" s="50">
        <f t="array" ref="F298">INDEX($Z$9:$Z$294,MATCH($A298&amp;$B298,$T$9:$T$294&amp;$U$9:$U$294,0))</f>
        <v>0</v>
      </c>
      <c r="G298" s="50">
        <f t="array" ref="G298">INDEX($AA$9:$AA$294,MATCH($A298&amp;$B298,$T$9:$T$294&amp;$U$9:$U$294,0))</f>
        <v>0</v>
      </c>
      <c r="H298" s="50" t="e">
        <f t="array" ref="H298">INDEX($AH$9:$AH$294,MATCH($A298&amp;$B298,$T$9:$T$294&amp;$U$9:$U$294,0))</f>
        <v>#REF!</v>
      </c>
      <c r="I298" s="50">
        <f t="array" ref="I298">INDEX($AI$9:$AI$294,MATCH($A298&amp;$B298,$T$9:$T$294&amp;$U$9:$U$294,0))</f>
        <v>0</v>
      </c>
      <c r="J298" s="50"/>
      <c r="K298" s="50">
        <f t="array" ref="K298">INDEX($AB$9:$AB$294,MATCH($A298&amp;$B298,$T$9:$T$294&amp;$U$9:$U$294,0))</f>
        <v>0</v>
      </c>
      <c r="L298" s="50">
        <f t="array" ref="L298">INDEX($AD$9:$AD$294,MATCH($A298&amp;$B298,$T$9:$T$294&amp;$U$9:$U$294,0))</f>
        <v>0</v>
      </c>
      <c r="M298" s="50"/>
      <c r="N298" s="50">
        <f t="array" ref="N298">INDEX($AE$9:$AE$294,MATCH($A298&amp;$B298,$T$9:$T$294&amp;$U$9:$U$294,0))</f>
        <v>0</v>
      </c>
      <c r="O298" s="50">
        <f t="array" ref="O298">INDEX($AG$9:$AG$294,MATCH($A298&amp;$B298,$T$9:$T$294&amp;$U$9:$U$294,0))</f>
        <v>0</v>
      </c>
      <c r="P298" s="50"/>
      <c r="Q298" s="50">
        <f t="array" ref="Q298">INDEX($AJ$9:$AJ$294,MATCH($A298&amp;$B298,$T$9:$T$294&amp;$U$9:$U$294,0))</f>
        <v>0</v>
      </c>
      <c r="R298" s="50">
        <f t="array" ref="R298">INDEX($AL$9:$AL$294,MATCH($A298&amp;$B298,$T$9:$T$294&amp;$U$9:$U$294,0))</f>
        <v>0</v>
      </c>
    </row>
    <row r="299" spans="1:38">
      <c r="A299" s="32" t="s">
        <v>16</v>
      </c>
      <c r="B299" s="47" t="s">
        <v>1469</v>
      </c>
      <c r="C299" s="48" t="s">
        <v>1470</v>
      </c>
      <c r="D299" s="49">
        <v>3</v>
      </c>
      <c r="E299" s="50" t="e">
        <f t="array" ref="E299">INDEX(Y$9:Y$294,MATCH($A299&amp;$B299,$T$9:$T$294&amp;$U$9:$U$294,0))</f>
        <v>#REF!</v>
      </c>
      <c r="F299" s="50">
        <f t="array" ref="F299">INDEX($Z$9:$Z$294,MATCH($A299&amp;$B299,$T$9:$T$294&amp;$U$9:$U$294,0))</f>
        <v>0</v>
      </c>
      <c r="G299" s="50">
        <f t="array" ref="G299">INDEX($AA$9:$AA$294,MATCH($A299&amp;$B299,$T$9:$T$294&amp;$U$9:$U$294,0))</f>
        <v>0</v>
      </c>
      <c r="H299" s="50" t="e">
        <f t="array" ref="H299">INDEX($AH$9:$AH$294,MATCH($A299&amp;$B299,$T$9:$T$294&amp;$U$9:$U$294,0))</f>
        <v>#REF!</v>
      </c>
      <c r="I299" s="50">
        <f t="array" ref="I299">INDEX($AI$9:$AI$294,MATCH($A299&amp;$B299,$T$9:$T$294&amp;$U$9:$U$294,0))</f>
        <v>0</v>
      </c>
      <c r="J299" s="50"/>
      <c r="K299" s="50">
        <f t="array" ref="K299">INDEX($AB$9:$AB$294,MATCH($A299&amp;$B299,$T$9:$T$294&amp;$U$9:$U$294,0))</f>
        <v>0</v>
      </c>
      <c r="L299" s="50">
        <f t="array" ref="L299">INDEX($AD$9:$AD$294,MATCH($A299&amp;$B299,$T$9:$T$294&amp;$U$9:$U$294,0))</f>
        <v>0</v>
      </c>
      <c r="M299" s="50"/>
      <c r="N299" s="50">
        <f t="array" ref="N299">INDEX($AE$9:$AE$294,MATCH($A299&amp;$B299,$T$9:$T$294&amp;$U$9:$U$294,0))</f>
        <v>0</v>
      </c>
      <c r="O299" s="50">
        <f t="array" ref="O299">INDEX($AG$9:$AG$294,MATCH($A299&amp;$B299,$T$9:$T$294&amp;$U$9:$U$294,0))</f>
        <v>0</v>
      </c>
      <c r="P299" s="50"/>
      <c r="Q299" s="50">
        <f t="array" ref="Q299">INDEX($AJ$9:$AJ$294,MATCH($A299&amp;$B299,$T$9:$T$294&amp;$U$9:$U$294,0))</f>
        <v>0</v>
      </c>
      <c r="R299" s="50">
        <f t="array" ref="R299">INDEX($AL$9:$AL$294,MATCH($A299&amp;$B299,$T$9:$T$294&amp;$U$9:$U$294,0))</f>
        <v>0</v>
      </c>
    </row>
    <row r="300" spans="1:38">
      <c r="A300" s="32"/>
      <c r="B300" s="47"/>
      <c r="D300" s="49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</row>
    <row r="301" spans="1:38">
      <c r="A301" s="32" t="s">
        <v>10</v>
      </c>
      <c r="B301" s="47" t="s">
        <v>1473</v>
      </c>
      <c r="C301" s="48" t="s">
        <v>1474</v>
      </c>
      <c r="D301" s="49">
        <v>121</v>
      </c>
      <c r="E301" s="50" t="e">
        <f t="array" ref="E301">INDEX(Y$9:Y$294,MATCH($A301&amp;$B301,$T$9:$T$294&amp;$U$9:$U$294,0))</f>
        <v>#REF!</v>
      </c>
      <c r="F301" s="50">
        <f t="array" ref="F301">INDEX($Z$9:$Z$294,MATCH($A301&amp;$B301,$T$9:$T$294&amp;$U$9:$U$294,0))</f>
        <v>0</v>
      </c>
      <c r="G301" s="50">
        <f t="array" ref="G301">INDEX($AA$9:$AA$294,MATCH($A301&amp;$B301,$T$9:$T$294&amp;$U$9:$U$294,0))</f>
        <v>0</v>
      </c>
      <c r="H301" s="50" t="e">
        <f t="array" ref="H301">INDEX($AH$9:$AH$294,MATCH($A301&amp;$B301,$T$9:$T$294&amp;$U$9:$U$294,0))</f>
        <v>#REF!</v>
      </c>
      <c r="I301" s="50">
        <f t="array" ref="I301">INDEX($AI$9:$AI$294,MATCH($A301&amp;$B301,$T$9:$T$294&amp;$U$9:$U$294,0))</f>
        <v>0</v>
      </c>
      <c r="J301" s="50"/>
      <c r="K301" s="50">
        <f t="array" ref="K301">INDEX($AB$9:$AB$294,MATCH($A301&amp;$B301,$T$9:$T$294&amp;$U$9:$U$294,0))</f>
        <v>0</v>
      </c>
      <c r="L301" s="50">
        <f t="array" ref="L301">INDEX($AD$9:$AD$294,MATCH($A301&amp;$B301,$T$9:$T$294&amp;$U$9:$U$294,0))</f>
        <v>0</v>
      </c>
      <c r="M301" s="50"/>
      <c r="N301" s="50">
        <f t="array" ref="N301">INDEX($AE$9:$AE$294,MATCH($A301&amp;$B301,$T$9:$T$294&amp;$U$9:$U$294,0))</f>
        <v>0</v>
      </c>
      <c r="O301" s="50">
        <f t="array" ref="O301">INDEX($AG$9:$AG$294,MATCH($A301&amp;$B301,$T$9:$T$294&amp;$U$9:$U$294,0))</f>
        <v>0</v>
      </c>
      <c r="P301" s="50"/>
      <c r="Q301" s="50">
        <f t="array" ref="Q301">INDEX($AJ$9:$AJ$294,MATCH($A301&amp;$B301,$T$9:$T$294&amp;$U$9:$U$294,0))</f>
        <v>0</v>
      </c>
      <c r="R301" s="50">
        <f t="array" ref="R301">INDEX($AL$9:$AL$294,MATCH($A301&amp;$B301,$T$9:$T$294&amp;$U$9:$U$294,0))</f>
        <v>0</v>
      </c>
    </row>
    <row r="302" spans="1:38">
      <c r="A302" s="32"/>
      <c r="B302" s="47"/>
      <c r="D302" s="49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</row>
    <row r="303" spans="1:38">
      <c r="A303" s="32" t="s">
        <v>13</v>
      </c>
      <c r="B303" s="47" t="s">
        <v>1475</v>
      </c>
      <c r="C303" s="48" t="s">
        <v>1476</v>
      </c>
      <c r="D303" s="49">
        <v>40</v>
      </c>
      <c r="E303" s="50" t="e">
        <f t="array" ref="E303">INDEX(Y$9:Y$294,MATCH($A303&amp;$B303,$T$9:$T$294&amp;$U$9:$U$294,0))</f>
        <v>#REF!</v>
      </c>
      <c r="F303" s="50">
        <f t="array" ref="F303">INDEX($Z$9:$Z$294,MATCH($A303&amp;$B303,$T$9:$T$294&amp;$U$9:$U$294,0))</f>
        <v>0</v>
      </c>
      <c r="G303" s="50">
        <f t="array" ref="G303">INDEX($AA$9:$AA$294,MATCH($A303&amp;$B303,$T$9:$T$294&amp;$U$9:$U$294,0))</f>
        <v>0</v>
      </c>
      <c r="H303" s="50" t="e">
        <f t="array" ref="H303">INDEX($AH$9:$AH$294,MATCH($A303&amp;$B303,$T$9:$T$294&amp;$U$9:$U$294,0))</f>
        <v>#REF!</v>
      </c>
      <c r="I303" s="50">
        <f t="array" ref="I303">INDEX($AI$9:$AI$294,MATCH($A303&amp;$B303,$T$9:$T$294&amp;$U$9:$U$294,0))</f>
        <v>0</v>
      </c>
      <c r="J303" s="50"/>
      <c r="K303" s="50">
        <f t="array" ref="K303">INDEX($AB$9:$AB$294,MATCH($A303&amp;$B303,$T$9:$T$294&amp;$U$9:$U$294,0))</f>
        <v>0</v>
      </c>
      <c r="L303" s="50">
        <f t="array" ref="L303">INDEX($AD$9:$AD$294,MATCH($A303&amp;$B303,$T$9:$T$294&amp;$U$9:$U$294,0))</f>
        <v>0</v>
      </c>
      <c r="M303" s="50"/>
      <c r="N303" s="50">
        <f t="array" ref="N303">INDEX($AE$9:$AE$294,MATCH($A303&amp;$B303,$T$9:$T$294&amp;$U$9:$U$294,0))</f>
        <v>0</v>
      </c>
      <c r="O303" s="50">
        <f t="array" ref="O303">INDEX($AG$9:$AG$294,MATCH($A303&amp;$B303,$T$9:$T$294&amp;$U$9:$U$294,0))</f>
        <v>0</v>
      </c>
      <c r="P303" s="50"/>
      <c r="Q303" s="50">
        <f t="array" ref="Q303">INDEX($AJ$9:$AJ$294,MATCH($A303&amp;$B303,$T$9:$T$294&amp;$U$9:$U$294,0))</f>
        <v>0</v>
      </c>
      <c r="R303" s="50">
        <f t="array" ref="R303">INDEX($AL$9:$AL$294,MATCH($A303&amp;$B303,$T$9:$T$294&amp;$U$9:$U$294,0))</f>
        <v>0</v>
      </c>
    </row>
    <row r="304" spans="1:38">
      <c r="A304" s="32" t="s">
        <v>16</v>
      </c>
      <c r="B304" s="47" t="s">
        <v>1477</v>
      </c>
      <c r="C304" s="48" t="s">
        <v>1476</v>
      </c>
      <c r="D304" s="49">
        <v>40</v>
      </c>
      <c r="E304" s="50" t="e">
        <f t="array" ref="E304">INDEX(Y$9:Y$294,MATCH($A304&amp;$B304,$T$9:$T$294&amp;$U$9:$U$294,0))</f>
        <v>#REF!</v>
      </c>
      <c r="F304" s="50">
        <f t="array" ref="F304">INDEX($Z$9:$Z$294,MATCH($A304&amp;$B304,$T$9:$T$294&amp;$U$9:$U$294,0))</f>
        <v>0</v>
      </c>
      <c r="G304" s="50">
        <f t="array" ref="G304">INDEX($AA$9:$AA$294,MATCH($A304&amp;$B304,$T$9:$T$294&amp;$U$9:$U$294,0))</f>
        <v>0</v>
      </c>
      <c r="H304" s="50" t="e">
        <f t="array" ref="H304">INDEX($AH$9:$AH$294,MATCH($A304&amp;$B304,$T$9:$T$294&amp;$U$9:$U$294,0))</f>
        <v>#REF!</v>
      </c>
      <c r="I304" s="50">
        <f t="array" ref="I304">INDEX($AI$9:$AI$294,MATCH($A304&amp;$B304,$T$9:$T$294&amp;$U$9:$U$294,0))</f>
        <v>0</v>
      </c>
      <c r="J304" s="50"/>
      <c r="K304" s="50">
        <f t="array" ref="K304">INDEX($AB$9:$AB$294,MATCH($A304&amp;$B304,$T$9:$T$294&amp;$U$9:$U$294,0))</f>
        <v>0</v>
      </c>
      <c r="L304" s="50">
        <f t="array" ref="L304">INDEX($AD$9:$AD$294,MATCH($A304&amp;$B304,$T$9:$T$294&amp;$U$9:$U$294,0))</f>
        <v>0</v>
      </c>
      <c r="M304" s="50"/>
      <c r="N304" s="50">
        <f t="array" ref="N304">INDEX($AE$9:$AE$294,MATCH($A304&amp;$B304,$T$9:$T$294&amp;$U$9:$U$294,0))</f>
        <v>0</v>
      </c>
      <c r="O304" s="50">
        <f t="array" ref="O304">INDEX($AG$9:$AG$294,MATCH($A304&amp;$B304,$T$9:$T$294&amp;$U$9:$U$294,0))</f>
        <v>0</v>
      </c>
      <c r="P304" s="50"/>
      <c r="Q304" s="50">
        <f t="array" ref="Q304">INDEX($AJ$9:$AJ$294,MATCH($A304&amp;$B304,$T$9:$T$294&amp;$U$9:$U$294,0))</f>
        <v>0</v>
      </c>
      <c r="R304" s="50">
        <f t="array" ref="R304">INDEX($AL$9:$AL$294,MATCH($A304&amp;$B304,$T$9:$T$294&amp;$U$9:$U$294,0))</f>
        <v>0</v>
      </c>
    </row>
    <row r="305" spans="1:18">
      <c r="A305" s="32"/>
      <c r="B305" s="47"/>
      <c r="D305" s="49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</row>
    <row r="306" spans="1:18">
      <c r="A306" s="32" t="s">
        <v>13</v>
      </c>
      <c r="B306" s="47" t="s">
        <v>1488</v>
      </c>
      <c r="C306" s="48" t="s">
        <v>1489</v>
      </c>
      <c r="D306" s="49">
        <v>21</v>
      </c>
      <c r="E306" s="50" t="e">
        <f t="array" ref="E306">INDEX(Y$9:Y$294,MATCH($A306&amp;$B306,$T$9:$T$294&amp;$U$9:$U$294,0))</f>
        <v>#REF!</v>
      </c>
      <c r="F306" s="50">
        <f t="array" ref="F306">INDEX($Z$9:$Z$294,MATCH($A306&amp;$B306,$T$9:$T$294&amp;$U$9:$U$294,0))</f>
        <v>0</v>
      </c>
      <c r="G306" s="50">
        <f t="array" ref="G306">INDEX($AA$9:$AA$294,MATCH($A306&amp;$B306,$T$9:$T$294&amp;$U$9:$U$294,0))</f>
        <v>0</v>
      </c>
      <c r="H306" s="50" t="e">
        <f t="array" ref="H306">INDEX($AH$9:$AH$294,MATCH($A306&amp;$B306,$T$9:$T$294&amp;$U$9:$U$294,0))</f>
        <v>#REF!</v>
      </c>
      <c r="I306" s="50">
        <f t="array" ref="I306">INDEX($AI$9:$AI$294,MATCH($A306&amp;$B306,$T$9:$T$294&amp;$U$9:$U$294,0))</f>
        <v>0</v>
      </c>
      <c r="J306" s="50"/>
      <c r="K306" s="50">
        <f t="array" ref="K306">INDEX($AB$9:$AB$294,MATCH($A306&amp;$B306,$T$9:$T$294&amp;$U$9:$U$294,0))</f>
        <v>0</v>
      </c>
      <c r="L306" s="50">
        <f t="array" ref="L306">INDEX($AD$9:$AD$294,MATCH($A306&amp;$B306,$T$9:$T$294&amp;$U$9:$U$294,0))</f>
        <v>0</v>
      </c>
      <c r="M306" s="50"/>
      <c r="N306" s="50">
        <f t="array" ref="N306">INDEX($AE$9:$AE$294,MATCH($A306&amp;$B306,$T$9:$T$294&amp;$U$9:$U$294,0))</f>
        <v>0</v>
      </c>
      <c r="O306" s="50">
        <f t="array" ref="O306">INDEX($AG$9:$AG$294,MATCH($A306&amp;$B306,$T$9:$T$294&amp;$U$9:$U$294,0))</f>
        <v>0</v>
      </c>
      <c r="P306" s="50"/>
      <c r="Q306" s="50">
        <f t="array" ref="Q306">INDEX($AJ$9:$AJ$294,MATCH($A306&amp;$B306,$T$9:$T$294&amp;$U$9:$U$294,0))</f>
        <v>0</v>
      </c>
      <c r="R306" s="50">
        <f t="array" ref="R306">INDEX($AL$9:$AL$294,MATCH($A306&amp;$B306,$T$9:$T$294&amp;$U$9:$U$294,0))</f>
        <v>0</v>
      </c>
    </row>
    <row r="307" spans="1:18">
      <c r="A307" s="32" t="s">
        <v>16</v>
      </c>
      <c r="B307" s="47" t="s">
        <v>1490</v>
      </c>
      <c r="C307" s="48" t="s">
        <v>1491</v>
      </c>
      <c r="D307" s="49">
        <v>8</v>
      </c>
      <c r="E307" s="50" t="e">
        <f t="array" ref="E307">INDEX(Y$9:Y$294,MATCH($A307&amp;$B307,$T$9:$T$294&amp;$U$9:$U$294,0))</f>
        <v>#REF!</v>
      </c>
      <c r="F307" s="50">
        <f t="array" ref="F307">INDEX($Z$9:$Z$294,MATCH($A307&amp;$B307,$T$9:$T$294&amp;$U$9:$U$294,0))</f>
        <v>0</v>
      </c>
      <c r="G307" s="50">
        <f t="array" ref="G307">INDEX($AA$9:$AA$294,MATCH($A307&amp;$B307,$T$9:$T$294&amp;$U$9:$U$294,0))</f>
        <v>0</v>
      </c>
      <c r="H307" s="50" t="e">
        <f t="array" ref="H307">INDEX($AH$9:$AH$294,MATCH($A307&amp;$B307,$T$9:$T$294&amp;$U$9:$U$294,0))</f>
        <v>#REF!</v>
      </c>
      <c r="I307" s="50">
        <f t="array" ref="I307">INDEX($AI$9:$AI$294,MATCH($A307&amp;$B307,$T$9:$T$294&amp;$U$9:$U$294,0))</f>
        <v>0</v>
      </c>
      <c r="J307" s="50"/>
      <c r="K307" s="50">
        <f t="array" ref="K307">INDEX($AB$9:$AB$294,MATCH($A307&amp;$B307,$T$9:$T$294&amp;$U$9:$U$294,0))</f>
        <v>0</v>
      </c>
      <c r="L307" s="50">
        <f t="array" ref="L307">INDEX($AD$9:$AD$294,MATCH($A307&amp;$B307,$T$9:$T$294&amp;$U$9:$U$294,0))</f>
        <v>0</v>
      </c>
      <c r="M307" s="50"/>
      <c r="N307" s="50">
        <f t="array" ref="N307">INDEX($AE$9:$AE$294,MATCH($A307&amp;$B307,$T$9:$T$294&amp;$U$9:$U$294,0))</f>
        <v>0</v>
      </c>
      <c r="O307" s="50">
        <f t="array" ref="O307">INDEX($AG$9:$AG$294,MATCH($A307&amp;$B307,$T$9:$T$294&amp;$U$9:$U$294,0))</f>
        <v>0</v>
      </c>
      <c r="P307" s="50"/>
      <c r="Q307" s="50">
        <f t="array" ref="Q307">INDEX($AJ$9:$AJ$294,MATCH($A307&amp;$B307,$T$9:$T$294&amp;$U$9:$U$294,0))</f>
        <v>0</v>
      </c>
      <c r="R307" s="50">
        <f t="array" ref="R307">INDEX($AL$9:$AL$294,MATCH($A307&amp;$B307,$T$9:$T$294&amp;$U$9:$U$294,0))</f>
        <v>0</v>
      </c>
    </row>
    <row r="308" spans="1:18">
      <c r="A308" s="32" t="s">
        <v>16</v>
      </c>
      <c r="B308" s="47" t="s">
        <v>1499</v>
      </c>
      <c r="C308" s="48" t="s">
        <v>1500</v>
      </c>
      <c r="D308" s="49">
        <v>13</v>
      </c>
      <c r="E308" s="50" t="e">
        <f t="array" ref="E308">INDEX(Y$9:Y$294,MATCH($A308&amp;$B308,$T$9:$T$294&amp;$U$9:$U$294,0))</f>
        <v>#REF!</v>
      </c>
      <c r="F308" s="50">
        <f t="array" ref="F308">INDEX($Z$9:$Z$294,MATCH($A308&amp;$B308,$T$9:$T$294&amp;$U$9:$U$294,0))</f>
        <v>0</v>
      </c>
      <c r="G308" s="50">
        <f t="array" ref="G308">INDEX($AA$9:$AA$294,MATCH($A308&amp;$B308,$T$9:$T$294&amp;$U$9:$U$294,0))</f>
        <v>0</v>
      </c>
      <c r="H308" s="50" t="e">
        <f t="array" ref="H308">INDEX($AH$9:$AH$294,MATCH($A308&amp;$B308,$T$9:$T$294&amp;$U$9:$U$294,0))</f>
        <v>#REF!</v>
      </c>
      <c r="I308" s="50">
        <f t="array" ref="I308">INDEX($AI$9:$AI$294,MATCH($A308&amp;$B308,$T$9:$T$294&amp;$U$9:$U$294,0))</f>
        <v>0</v>
      </c>
      <c r="J308" s="50"/>
      <c r="K308" s="50">
        <f t="array" ref="K308">INDEX($AB$9:$AB$294,MATCH($A308&amp;$B308,$T$9:$T$294&amp;$U$9:$U$294,0))</f>
        <v>0</v>
      </c>
      <c r="L308" s="50">
        <f t="array" ref="L308">INDEX($AD$9:$AD$294,MATCH($A308&amp;$B308,$T$9:$T$294&amp;$U$9:$U$294,0))</f>
        <v>0</v>
      </c>
      <c r="M308" s="50"/>
      <c r="N308" s="50">
        <f t="array" ref="N308">INDEX($AE$9:$AE$294,MATCH($A308&amp;$B308,$T$9:$T$294&amp;$U$9:$U$294,0))</f>
        <v>0</v>
      </c>
      <c r="O308" s="50">
        <f t="array" ref="O308">INDEX($AG$9:$AG$294,MATCH($A308&amp;$B308,$T$9:$T$294&amp;$U$9:$U$294,0))</f>
        <v>0</v>
      </c>
      <c r="P308" s="50"/>
      <c r="Q308" s="50">
        <f t="array" ref="Q308">INDEX($AJ$9:$AJ$294,MATCH($A308&amp;$B308,$T$9:$T$294&amp;$U$9:$U$294,0))</f>
        <v>0</v>
      </c>
      <c r="R308" s="50">
        <f t="array" ref="R308">INDEX($AL$9:$AL$294,MATCH($A308&amp;$B308,$T$9:$T$294&amp;$U$9:$U$294,0))</f>
        <v>0</v>
      </c>
    </row>
    <row r="309" spans="1:18">
      <c r="A309" s="32"/>
      <c r="B309" s="47"/>
      <c r="D309" s="49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</row>
    <row r="310" spans="1:18">
      <c r="A310" s="32" t="s">
        <v>13</v>
      </c>
      <c r="B310" s="47" t="s">
        <v>1503</v>
      </c>
      <c r="C310" s="48" t="s">
        <v>1504</v>
      </c>
      <c r="D310" s="49">
        <v>19</v>
      </c>
      <c r="E310" s="50" t="e">
        <f t="array" ref="E310">INDEX(Y$9:Y$294,MATCH($A310&amp;$B310,$T$9:$T$294&amp;$U$9:$U$294,0))</f>
        <v>#REF!</v>
      </c>
      <c r="F310" s="50">
        <f t="array" ref="F310">INDEX($Z$9:$Z$294,MATCH($A310&amp;$B310,$T$9:$T$294&amp;$U$9:$U$294,0))</f>
        <v>0</v>
      </c>
      <c r="G310" s="50">
        <f t="array" ref="G310">INDEX($AA$9:$AA$294,MATCH($A310&amp;$B310,$T$9:$T$294&amp;$U$9:$U$294,0))</f>
        <v>0</v>
      </c>
      <c r="H310" s="50" t="e">
        <f t="array" ref="H310">INDEX($AH$9:$AH$294,MATCH($A310&amp;$B310,$T$9:$T$294&amp;$U$9:$U$294,0))</f>
        <v>#REF!</v>
      </c>
      <c r="I310" s="50">
        <f t="array" ref="I310">INDEX($AI$9:$AI$294,MATCH($A310&amp;$B310,$T$9:$T$294&amp;$U$9:$U$294,0))</f>
        <v>0</v>
      </c>
      <c r="J310" s="50"/>
      <c r="K310" s="50">
        <f t="array" ref="K310">INDEX($AB$9:$AB$294,MATCH($A310&amp;$B310,$T$9:$T$294&amp;$U$9:$U$294,0))</f>
        <v>0</v>
      </c>
      <c r="L310" s="50">
        <f t="array" ref="L310">INDEX($AD$9:$AD$294,MATCH($A310&amp;$B310,$T$9:$T$294&amp;$U$9:$U$294,0))</f>
        <v>0</v>
      </c>
      <c r="M310" s="50"/>
      <c r="N310" s="50">
        <f t="array" ref="N310">INDEX($AE$9:$AE$294,MATCH($A310&amp;$B310,$T$9:$T$294&amp;$U$9:$U$294,0))</f>
        <v>0</v>
      </c>
      <c r="O310" s="50">
        <f t="array" ref="O310">INDEX($AG$9:$AG$294,MATCH($A310&amp;$B310,$T$9:$T$294&amp;$U$9:$U$294,0))</f>
        <v>0</v>
      </c>
      <c r="P310" s="50"/>
      <c r="Q310" s="50">
        <f t="array" ref="Q310">INDEX($AJ$9:$AJ$294,MATCH($A310&amp;$B310,$T$9:$T$294&amp;$U$9:$U$294,0))</f>
        <v>0</v>
      </c>
      <c r="R310" s="50">
        <f t="array" ref="R310">INDEX($AL$9:$AL$294,MATCH($A310&amp;$B310,$T$9:$T$294&amp;$U$9:$U$294,0))</f>
        <v>0</v>
      </c>
    </row>
    <row r="311" spans="1:18">
      <c r="A311" s="32" t="s">
        <v>16</v>
      </c>
      <c r="B311" s="47" t="s">
        <v>1505</v>
      </c>
      <c r="C311" s="48" t="s">
        <v>1506</v>
      </c>
      <c r="D311" s="49">
        <v>13</v>
      </c>
      <c r="E311" s="50" t="e">
        <f t="array" ref="E311">INDEX(Y$9:Y$294,MATCH($A311&amp;$B311,$T$9:$T$294&amp;$U$9:$U$294,0))</f>
        <v>#REF!</v>
      </c>
      <c r="F311" s="50">
        <f t="array" ref="F311">INDEX($Z$9:$Z$294,MATCH($A311&amp;$B311,$T$9:$T$294&amp;$U$9:$U$294,0))</f>
        <v>0</v>
      </c>
      <c r="G311" s="50">
        <f t="array" ref="G311">INDEX($AA$9:$AA$294,MATCH($A311&amp;$B311,$T$9:$T$294&amp;$U$9:$U$294,0))</f>
        <v>0</v>
      </c>
      <c r="H311" s="50" t="e">
        <f t="array" ref="H311">INDEX($AH$9:$AH$294,MATCH($A311&amp;$B311,$T$9:$T$294&amp;$U$9:$U$294,0))</f>
        <v>#REF!</v>
      </c>
      <c r="I311" s="50">
        <f t="array" ref="I311">INDEX($AI$9:$AI$294,MATCH($A311&amp;$B311,$T$9:$T$294&amp;$U$9:$U$294,0))</f>
        <v>0</v>
      </c>
      <c r="J311" s="50"/>
      <c r="K311" s="50">
        <f t="array" ref="K311">INDEX($AB$9:$AB$294,MATCH($A311&amp;$B311,$T$9:$T$294&amp;$U$9:$U$294,0))</f>
        <v>0</v>
      </c>
      <c r="L311" s="50">
        <f t="array" ref="L311">INDEX($AD$9:$AD$294,MATCH($A311&amp;$B311,$T$9:$T$294&amp;$U$9:$U$294,0))</f>
        <v>0</v>
      </c>
      <c r="M311" s="50"/>
      <c r="N311" s="50">
        <f t="array" ref="N311">INDEX($AE$9:$AE$294,MATCH($A311&amp;$B311,$T$9:$T$294&amp;$U$9:$U$294,0))</f>
        <v>0</v>
      </c>
      <c r="O311" s="50">
        <f t="array" ref="O311">INDEX($AG$9:$AG$294,MATCH($A311&amp;$B311,$T$9:$T$294&amp;$U$9:$U$294,0))</f>
        <v>0</v>
      </c>
      <c r="P311" s="50"/>
      <c r="Q311" s="50">
        <f t="array" ref="Q311">INDEX($AJ$9:$AJ$294,MATCH($A311&amp;$B311,$T$9:$T$294&amp;$U$9:$U$294,0))</f>
        <v>0</v>
      </c>
      <c r="R311" s="50">
        <f t="array" ref="R311">INDEX($AL$9:$AL$294,MATCH($A311&amp;$B311,$T$9:$T$294&amp;$U$9:$U$294,0))</f>
        <v>0</v>
      </c>
    </row>
    <row r="312" spans="1:18">
      <c r="A312" s="32" t="s">
        <v>16</v>
      </c>
      <c r="B312" s="47" t="s">
        <v>1511</v>
      </c>
      <c r="C312" s="48" t="s">
        <v>1512</v>
      </c>
      <c r="D312" s="49">
        <v>6</v>
      </c>
      <c r="E312" s="50" t="e">
        <f t="array" ref="E312">INDEX(Y$9:Y$294,MATCH($A312&amp;$B312,$T$9:$T$294&amp;$U$9:$U$294,0))</f>
        <v>#REF!</v>
      </c>
      <c r="F312" s="50">
        <f t="array" ref="F312">INDEX($Z$9:$Z$294,MATCH($A312&amp;$B312,$T$9:$T$294&amp;$U$9:$U$294,0))</f>
        <v>0</v>
      </c>
      <c r="G312" s="50">
        <f t="array" ref="G312">INDEX($AA$9:$AA$294,MATCH($A312&amp;$B312,$T$9:$T$294&amp;$U$9:$U$294,0))</f>
        <v>0</v>
      </c>
      <c r="H312" s="50" t="e">
        <f t="array" ref="H312">INDEX($AH$9:$AH$294,MATCH($A312&amp;$B312,$T$9:$T$294&amp;$U$9:$U$294,0))</f>
        <v>#REF!</v>
      </c>
      <c r="I312" s="50">
        <f t="array" ref="I312">INDEX($AI$9:$AI$294,MATCH($A312&amp;$B312,$T$9:$T$294&amp;$U$9:$U$294,0))</f>
        <v>0</v>
      </c>
      <c r="J312" s="50"/>
      <c r="K312" s="50">
        <f t="array" ref="K312">INDEX($AB$9:$AB$294,MATCH($A312&amp;$B312,$T$9:$T$294&amp;$U$9:$U$294,0))</f>
        <v>0</v>
      </c>
      <c r="L312" s="50">
        <f t="array" ref="L312">INDEX($AD$9:$AD$294,MATCH($A312&amp;$B312,$T$9:$T$294&amp;$U$9:$U$294,0))</f>
        <v>0</v>
      </c>
      <c r="M312" s="50"/>
      <c r="N312" s="50">
        <f t="array" ref="N312">INDEX($AE$9:$AE$294,MATCH($A312&amp;$B312,$T$9:$T$294&amp;$U$9:$U$294,0))</f>
        <v>0</v>
      </c>
      <c r="O312" s="50">
        <f t="array" ref="O312">INDEX($AG$9:$AG$294,MATCH($A312&amp;$B312,$T$9:$T$294&amp;$U$9:$U$294,0))</f>
        <v>0</v>
      </c>
      <c r="P312" s="50"/>
      <c r="Q312" s="50">
        <f t="array" ref="Q312">INDEX($AJ$9:$AJ$294,MATCH($A312&amp;$B312,$T$9:$T$294&amp;$U$9:$U$294,0))</f>
        <v>0</v>
      </c>
      <c r="R312" s="50">
        <f t="array" ref="R312">INDEX($AL$9:$AL$294,MATCH($A312&amp;$B312,$T$9:$T$294&amp;$U$9:$U$294,0))</f>
        <v>0</v>
      </c>
    </row>
    <row r="313" spans="1:18">
      <c r="A313" s="32"/>
      <c r="B313" s="47"/>
      <c r="D313" s="49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</row>
    <row r="314" spans="1:18">
      <c r="A314" s="32" t="s">
        <v>13</v>
      </c>
      <c r="B314" s="47" t="s">
        <v>1516</v>
      </c>
      <c r="C314" s="48" t="s">
        <v>1517</v>
      </c>
      <c r="D314" s="49">
        <v>41</v>
      </c>
      <c r="E314" s="50" t="e">
        <f t="array" ref="E314">INDEX(Y$9:Y$294,MATCH($A314&amp;$B314,$T$9:$T$294&amp;$U$9:$U$294,0))</f>
        <v>#REF!</v>
      </c>
      <c r="F314" s="50">
        <f t="array" ref="F314">INDEX($Z$9:$Z$294,MATCH($A314&amp;$B314,$T$9:$T$294&amp;$U$9:$U$294,0))</f>
        <v>0</v>
      </c>
      <c r="G314" s="50">
        <f t="array" ref="G314">INDEX($AA$9:$AA$294,MATCH($A314&amp;$B314,$T$9:$T$294&amp;$U$9:$U$294,0))</f>
        <v>0</v>
      </c>
      <c r="H314" s="50" t="e">
        <f t="array" ref="H314">INDEX($AH$9:$AH$294,MATCH($A314&amp;$B314,$T$9:$T$294&amp;$U$9:$U$294,0))</f>
        <v>#REF!</v>
      </c>
      <c r="I314" s="50">
        <f t="array" ref="I314">INDEX($AI$9:$AI$294,MATCH($A314&amp;$B314,$T$9:$T$294&amp;$U$9:$U$294,0))</f>
        <v>0</v>
      </c>
      <c r="J314" s="50"/>
      <c r="K314" s="50">
        <f t="array" ref="K314">INDEX($AB$9:$AB$294,MATCH($A314&amp;$B314,$T$9:$T$294&amp;$U$9:$U$294,0))</f>
        <v>0</v>
      </c>
      <c r="L314" s="50">
        <f t="array" ref="L314">INDEX($AD$9:$AD$294,MATCH($A314&amp;$B314,$T$9:$T$294&amp;$U$9:$U$294,0))</f>
        <v>0</v>
      </c>
      <c r="M314" s="50"/>
      <c r="N314" s="50">
        <f t="array" ref="N314">INDEX($AE$9:$AE$294,MATCH($A314&amp;$B314,$T$9:$T$294&amp;$U$9:$U$294,0))</f>
        <v>0</v>
      </c>
      <c r="O314" s="50">
        <f t="array" ref="O314">INDEX($AG$9:$AG$294,MATCH($A314&amp;$B314,$T$9:$T$294&amp;$U$9:$U$294,0))</f>
        <v>0</v>
      </c>
      <c r="P314" s="50"/>
      <c r="Q314" s="50">
        <f t="array" ref="Q314">INDEX($AJ$9:$AJ$294,MATCH($A314&amp;$B314,$T$9:$T$294&amp;$U$9:$U$294,0))</f>
        <v>0</v>
      </c>
      <c r="R314" s="50">
        <f t="array" ref="R314">INDEX($AL$9:$AL$294,MATCH($A314&amp;$B314,$T$9:$T$294&amp;$U$9:$U$294,0))</f>
        <v>0</v>
      </c>
    </row>
    <row r="315" spans="1:18">
      <c r="A315" s="32" t="s">
        <v>16</v>
      </c>
      <c r="B315" s="47" t="s">
        <v>1518</v>
      </c>
      <c r="C315" s="48" t="s">
        <v>1519</v>
      </c>
      <c r="D315" s="49">
        <v>41</v>
      </c>
      <c r="E315" s="50" t="e">
        <f t="array" ref="E315">INDEX(Y$9:Y$294,MATCH($A315&amp;$B315,$T$9:$T$294&amp;$U$9:$U$294,0))</f>
        <v>#REF!</v>
      </c>
      <c r="F315" s="50">
        <f t="array" ref="F315">INDEX($Z$9:$Z$294,MATCH($A315&amp;$B315,$T$9:$T$294&amp;$U$9:$U$294,0))</f>
        <v>0</v>
      </c>
      <c r="G315" s="50">
        <f t="array" ref="G315">INDEX($AA$9:$AA$294,MATCH($A315&amp;$B315,$T$9:$T$294&amp;$U$9:$U$294,0))</f>
        <v>0</v>
      </c>
      <c r="H315" s="50" t="e">
        <f t="array" ref="H315">INDEX($AH$9:$AH$294,MATCH($A315&amp;$B315,$T$9:$T$294&amp;$U$9:$U$294,0))</f>
        <v>#REF!</v>
      </c>
      <c r="I315" s="50">
        <f t="array" ref="I315">INDEX($AI$9:$AI$294,MATCH($A315&amp;$B315,$T$9:$T$294&amp;$U$9:$U$294,0))</f>
        <v>0</v>
      </c>
      <c r="J315" s="50"/>
      <c r="K315" s="50">
        <f t="array" ref="K315">INDEX($AB$9:$AB$294,MATCH($A315&amp;$B315,$T$9:$T$294&amp;$U$9:$U$294,0))</f>
        <v>0</v>
      </c>
      <c r="L315" s="50">
        <f t="array" ref="L315">INDEX($AD$9:$AD$294,MATCH($A315&amp;$B315,$T$9:$T$294&amp;$U$9:$U$294,0))</f>
        <v>0</v>
      </c>
      <c r="M315" s="50"/>
      <c r="N315" s="50">
        <f t="array" ref="N315">INDEX($AE$9:$AE$294,MATCH($A315&amp;$B315,$T$9:$T$294&amp;$U$9:$U$294,0))</f>
        <v>0</v>
      </c>
      <c r="O315" s="50">
        <f t="array" ref="O315">INDEX($AG$9:$AG$294,MATCH($A315&amp;$B315,$T$9:$T$294&amp;$U$9:$U$294,0))</f>
        <v>0</v>
      </c>
      <c r="P315" s="50"/>
      <c r="Q315" s="50">
        <f t="array" ref="Q315">INDEX($AJ$9:$AJ$294,MATCH($A315&amp;$B315,$T$9:$T$294&amp;$U$9:$U$294,0))</f>
        <v>0</v>
      </c>
      <c r="R315" s="50">
        <f t="array" ref="R315">INDEX($AL$9:$AL$294,MATCH($A315&amp;$B315,$T$9:$T$294&amp;$U$9:$U$294,0))</f>
        <v>0</v>
      </c>
    </row>
    <row r="316" spans="1:18">
      <c r="A316" s="32"/>
      <c r="B316" s="47"/>
      <c r="D316" s="49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</row>
    <row r="317" spans="1:18">
      <c r="A317" s="32" t="s">
        <v>10</v>
      </c>
      <c r="B317" s="47" t="s">
        <v>1528</v>
      </c>
      <c r="C317" s="48" t="s">
        <v>1529</v>
      </c>
      <c r="D317" s="49">
        <v>298</v>
      </c>
      <c r="E317" s="50" t="e">
        <f t="array" ref="E317">INDEX(Y$9:Y$294,MATCH($A317&amp;$B317,$T$9:$T$294&amp;$U$9:$U$294,0))</f>
        <v>#REF!</v>
      </c>
      <c r="F317" s="50">
        <f t="array" ref="F317">INDEX($Z$9:$Z$294,MATCH($A317&amp;$B317,$T$9:$T$294&amp;$U$9:$U$294,0))</f>
        <v>0</v>
      </c>
      <c r="G317" s="50">
        <f t="array" ref="G317">INDEX($AA$9:$AA$294,MATCH($A317&amp;$B317,$T$9:$T$294&amp;$U$9:$U$294,0))</f>
        <v>0</v>
      </c>
      <c r="H317" s="50" t="e">
        <f t="array" ref="H317">INDEX($AH$9:$AH$294,MATCH($A317&amp;$B317,$T$9:$T$294&amp;$U$9:$U$294,0))</f>
        <v>#REF!</v>
      </c>
      <c r="I317" s="50">
        <f t="array" ref="I317">INDEX($AI$9:$AI$294,MATCH($A317&amp;$B317,$T$9:$T$294&amp;$U$9:$U$294,0))</f>
        <v>0</v>
      </c>
      <c r="J317" s="50"/>
      <c r="K317" s="50">
        <f t="array" ref="K317">INDEX($AB$9:$AB$294,MATCH($A317&amp;$B317,$T$9:$T$294&amp;$U$9:$U$294,0))</f>
        <v>0</v>
      </c>
      <c r="L317" s="50">
        <f t="array" ref="L317">INDEX($AD$9:$AD$294,MATCH($A317&amp;$B317,$T$9:$T$294&amp;$U$9:$U$294,0))</f>
        <v>0</v>
      </c>
      <c r="M317" s="50"/>
      <c r="N317" s="50">
        <f t="array" ref="N317">INDEX($AE$9:$AE$294,MATCH($A317&amp;$B317,$T$9:$T$294&amp;$U$9:$U$294,0))</f>
        <v>0</v>
      </c>
      <c r="O317" s="50">
        <f t="array" ref="O317">INDEX($AG$9:$AG$294,MATCH($A317&amp;$B317,$T$9:$T$294&amp;$U$9:$U$294,0))</f>
        <v>0</v>
      </c>
      <c r="P317" s="50"/>
      <c r="Q317" s="50">
        <f t="array" ref="Q317">INDEX($AJ$9:$AJ$294,MATCH($A317&amp;$B317,$T$9:$T$294&amp;$U$9:$U$294,0))</f>
        <v>0</v>
      </c>
      <c r="R317" s="50">
        <f t="array" ref="R317">INDEX($AL$9:$AL$294,MATCH($A317&amp;$B317,$T$9:$T$294&amp;$U$9:$U$294,0))</f>
        <v>0</v>
      </c>
    </row>
    <row r="318" spans="1:18">
      <c r="A318" s="32"/>
      <c r="B318" s="47"/>
      <c r="D318" s="49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</row>
    <row r="319" spans="1:18">
      <c r="A319" s="32" t="s">
        <v>13</v>
      </c>
      <c r="B319" s="47" t="s">
        <v>1530</v>
      </c>
      <c r="C319" s="48" t="s">
        <v>1531</v>
      </c>
      <c r="D319" s="49">
        <v>17</v>
      </c>
      <c r="E319" s="50" t="e">
        <f t="array" ref="E319">INDEX(Y$9:Y$294,MATCH($A319&amp;$B319,$T$9:$T$294&amp;$U$9:$U$294,0))</f>
        <v>#REF!</v>
      </c>
      <c r="F319" s="50">
        <f t="array" ref="F319">INDEX($Z$9:$Z$294,MATCH($A319&amp;$B319,$T$9:$T$294&amp;$U$9:$U$294,0))</f>
        <v>0</v>
      </c>
      <c r="G319" s="50">
        <f t="array" ref="G319">INDEX($AA$9:$AA$294,MATCH($A319&amp;$B319,$T$9:$T$294&amp;$U$9:$U$294,0))</f>
        <v>0</v>
      </c>
      <c r="H319" s="50" t="e">
        <f t="array" ref="H319">INDEX($AH$9:$AH$294,MATCH($A319&amp;$B319,$T$9:$T$294&amp;$U$9:$U$294,0))</f>
        <v>#REF!</v>
      </c>
      <c r="I319" s="50">
        <f t="array" ref="I319">INDEX($AI$9:$AI$294,MATCH($A319&amp;$B319,$T$9:$T$294&amp;$U$9:$U$294,0))</f>
        <v>0</v>
      </c>
      <c r="J319" s="50"/>
      <c r="K319" s="50">
        <f t="array" ref="K319">INDEX($AB$9:$AB$294,MATCH($A319&amp;$B319,$T$9:$T$294&amp;$U$9:$U$294,0))</f>
        <v>0</v>
      </c>
      <c r="L319" s="50">
        <f t="array" ref="L319">INDEX($AD$9:$AD$294,MATCH($A319&amp;$B319,$T$9:$T$294&amp;$U$9:$U$294,0))</f>
        <v>0</v>
      </c>
      <c r="M319" s="50"/>
      <c r="N319" s="50">
        <f t="array" ref="N319">INDEX($AE$9:$AE$294,MATCH($A319&amp;$B319,$T$9:$T$294&amp;$U$9:$U$294,0))</f>
        <v>0</v>
      </c>
      <c r="O319" s="50">
        <f t="array" ref="O319">INDEX($AG$9:$AG$294,MATCH($A319&amp;$B319,$T$9:$T$294&amp;$U$9:$U$294,0))</f>
        <v>0</v>
      </c>
      <c r="P319" s="50"/>
      <c r="Q319" s="50">
        <f t="array" ref="Q319">INDEX($AJ$9:$AJ$294,MATCH($A319&amp;$B319,$T$9:$T$294&amp;$U$9:$U$294,0))</f>
        <v>0</v>
      </c>
      <c r="R319" s="50">
        <f t="array" ref="R319">INDEX($AL$9:$AL$294,MATCH($A319&amp;$B319,$T$9:$T$294&amp;$U$9:$U$294,0))</f>
        <v>0</v>
      </c>
    </row>
    <row r="320" spans="1:18">
      <c r="A320" s="32" t="s">
        <v>16</v>
      </c>
      <c r="B320" s="47" t="s">
        <v>1532</v>
      </c>
      <c r="C320" s="48" t="s">
        <v>1531</v>
      </c>
      <c r="D320" s="49">
        <v>17</v>
      </c>
      <c r="E320" s="50" t="e">
        <f t="array" ref="E320">INDEX(Y$9:Y$294,MATCH($A320&amp;$B320,$T$9:$T$294&amp;$U$9:$U$294,0))</f>
        <v>#REF!</v>
      </c>
      <c r="F320" s="50">
        <f t="array" ref="F320">INDEX($Z$9:$Z$294,MATCH($A320&amp;$B320,$T$9:$T$294&amp;$U$9:$U$294,0))</f>
        <v>0</v>
      </c>
      <c r="G320" s="50">
        <f t="array" ref="G320">INDEX($AA$9:$AA$294,MATCH($A320&amp;$B320,$T$9:$T$294&amp;$U$9:$U$294,0))</f>
        <v>0</v>
      </c>
      <c r="H320" s="50" t="e">
        <f t="array" ref="H320">INDEX($AH$9:$AH$294,MATCH($A320&amp;$B320,$T$9:$T$294&amp;$U$9:$U$294,0))</f>
        <v>#REF!</v>
      </c>
      <c r="I320" s="50">
        <f t="array" ref="I320">INDEX($AI$9:$AI$294,MATCH($A320&amp;$B320,$T$9:$T$294&amp;$U$9:$U$294,0))</f>
        <v>0</v>
      </c>
      <c r="J320" s="50"/>
      <c r="K320" s="50">
        <f t="array" ref="K320">INDEX($AB$9:$AB$294,MATCH($A320&amp;$B320,$T$9:$T$294&amp;$U$9:$U$294,0))</f>
        <v>0</v>
      </c>
      <c r="L320" s="50">
        <f t="array" ref="L320">INDEX($AD$9:$AD$294,MATCH($A320&amp;$B320,$T$9:$T$294&amp;$U$9:$U$294,0))</f>
        <v>0</v>
      </c>
      <c r="M320" s="50"/>
      <c r="N320" s="50">
        <f t="array" ref="N320">INDEX($AE$9:$AE$294,MATCH($A320&amp;$B320,$T$9:$T$294&amp;$U$9:$U$294,0))</f>
        <v>0</v>
      </c>
      <c r="O320" s="50">
        <f t="array" ref="O320">INDEX($AG$9:$AG$294,MATCH($A320&amp;$B320,$T$9:$T$294&amp;$U$9:$U$294,0))</f>
        <v>0</v>
      </c>
      <c r="P320" s="50"/>
      <c r="Q320" s="50">
        <f t="array" ref="Q320">INDEX($AJ$9:$AJ$294,MATCH($A320&amp;$B320,$T$9:$T$294&amp;$U$9:$U$294,0))</f>
        <v>0</v>
      </c>
      <c r="R320" s="50">
        <f t="array" ref="R320">INDEX($AL$9:$AL$294,MATCH($A320&amp;$B320,$T$9:$T$294&amp;$U$9:$U$294,0))</f>
        <v>0</v>
      </c>
    </row>
    <row r="321" spans="1:18">
      <c r="A321" s="32"/>
      <c r="B321" s="47"/>
      <c r="D321" s="49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</row>
    <row r="322" spans="1:18">
      <c r="A322" s="32" t="s">
        <v>13</v>
      </c>
      <c r="B322" s="47" t="s">
        <v>1542</v>
      </c>
      <c r="C322" s="48" t="s">
        <v>1543</v>
      </c>
      <c r="D322" s="49">
        <v>281</v>
      </c>
      <c r="E322" s="50" t="e">
        <f t="array" ref="E322">INDEX(Y$9:Y$294,MATCH($A322&amp;$B322,$T$9:$T$294&amp;$U$9:$U$294,0))</f>
        <v>#REF!</v>
      </c>
      <c r="F322" s="50">
        <f t="array" ref="F322">INDEX($Z$9:$Z$294,MATCH($A322&amp;$B322,$T$9:$T$294&amp;$U$9:$U$294,0))</f>
        <v>0</v>
      </c>
      <c r="G322" s="50">
        <f t="array" ref="G322">INDEX($AA$9:$AA$294,MATCH($A322&amp;$B322,$T$9:$T$294&amp;$U$9:$U$294,0))</f>
        <v>0</v>
      </c>
      <c r="H322" s="50" t="e">
        <f t="array" ref="H322">INDEX($AH$9:$AH$294,MATCH($A322&amp;$B322,$T$9:$T$294&amp;$U$9:$U$294,0))</f>
        <v>#REF!</v>
      </c>
      <c r="I322" s="50">
        <f t="array" ref="I322">INDEX($AI$9:$AI$294,MATCH($A322&amp;$B322,$T$9:$T$294&amp;$U$9:$U$294,0))</f>
        <v>0</v>
      </c>
      <c r="J322" s="50"/>
      <c r="K322" s="50">
        <f t="array" ref="K322">INDEX($AB$9:$AB$294,MATCH($A322&amp;$B322,$T$9:$T$294&amp;$U$9:$U$294,0))</f>
        <v>0</v>
      </c>
      <c r="L322" s="50">
        <f t="array" ref="L322">INDEX($AD$9:$AD$294,MATCH($A322&amp;$B322,$T$9:$T$294&amp;$U$9:$U$294,0))</f>
        <v>0</v>
      </c>
      <c r="M322" s="50"/>
      <c r="N322" s="50">
        <f t="array" ref="N322">INDEX($AE$9:$AE$294,MATCH($A322&amp;$B322,$T$9:$T$294&amp;$U$9:$U$294,0))</f>
        <v>0</v>
      </c>
      <c r="O322" s="50">
        <f t="array" ref="O322">INDEX($AG$9:$AG$294,MATCH($A322&amp;$B322,$T$9:$T$294&amp;$U$9:$U$294,0))</f>
        <v>0</v>
      </c>
      <c r="P322" s="50"/>
      <c r="Q322" s="50">
        <f t="array" ref="Q322">INDEX($AJ$9:$AJ$294,MATCH($A322&amp;$B322,$T$9:$T$294&amp;$U$9:$U$294,0))</f>
        <v>0</v>
      </c>
      <c r="R322" s="50">
        <f t="array" ref="R322">INDEX($AL$9:$AL$294,MATCH($A322&amp;$B322,$T$9:$T$294&amp;$U$9:$U$294,0))</f>
        <v>0</v>
      </c>
    </row>
    <row r="323" spans="1:18">
      <c r="A323" s="32" t="s">
        <v>16</v>
      </c>
      <c r="B323" s="47" t="s">
        <v>1544</v>
      </c>
      <c r="C323" s="48" t="s">
        <v>1545</v>
      </c>
      <c r="D323" s="49">
        <v>14</v>
      </c>
      <c r="E323" s="50" t="e">
        <f t="array" ref="E323">INDEX(Y$9:Y$294,MATCH($A323&amp;$B323,$T$9:$T$294&amp;$U$9:$U$294,0))</f>
        <v>#REF!</v>
      </c>
      <c r="F323" s="50">
        <f t="array" ref="F323">INDEX($Z$9:$Z$294,MATCH($A323&amp;$B323,$T$9:$T$294&amp;$U$9:$U$294,0))</f>
        <v>0</v>
      </c>
      <c r="G323" s="50">
        <f t="array" ref="G323">INDEX($AA$9:$AA$294,MATCH($A323&amp;$B323,$T$9:$T$294&amp;$U$9:$U$294,0))</f>
        <v>0</v>
      </c>
      <c r="H323" s="50" t="e">
        <f t="array" ref="H323">INDEX($AH$9:$AH$294,MATCH($A323&amp;$B323,$T$9:$T$294&amp;$U$9:$U$294,0))</f>
        <v>#REF!</v>
      </c>
      <c r="I323" s="50">
        <f t="array" ref="I323">INDEX($AI$9:$AI$294,MATCH($A323&amp;$B323,$T$9:$T$294&amp;$U$9:$U$294,0))</f>
        <v>0</v>
      </c>
      <c r="J323" s="50"/>
      <c r="K323" s="50">
        <f t="array" ref="K323">INDEX($AB$9:$AB$294,MATCH($A323&amp;$B323,$T$9:$T$294&amp;$U$9:$U$294,0))</f>
        <v>0</v>
      </c>
      <c r="L323" s="50">
        <f t="array" ref="L323">INDEX($AD$9:$AD$294,MATCH($A323&amp;$B323,$T$9:$T$294&amp;$U$9:$U$294,0))</f>
        <v>0</v>
      </c>
      <c r="M323" s="50"/>
      <c r="N323" s="50">
        <f t="array" ref="N323">INDEX($AE$9:$AE$294,MATCH($A323&amp;$B323,$T$9:$T$294&amp;$U$9:$U$294,0))</f>
        <v>0</v>
      </c>
      <c r="O323" s="50">
        <f t="array" ref="O323">INDEX($AG$9:$AG$294,MATCH($A323&amp;$B323,$T$9:$T$294&amp;$U$9:$U$294,0))</f>
        <v>0</v>
      </c>
      <c r="P323" s="50"/>
      <c r="Q323" s="50">
        <f t="array" ref="Q323">INDEX($AJ$9:$AJ$294,MATCH($A323&amp;$B323,$T$9:$T$294&amp;$U$9:$U$294,0))</f>
        <v>0</v>
      </c>
      <c r="R323" s="50">
        <f t="array" ref="R323">INDEX($AL$9:$AL$294,MATCH($A323&amp;$B323,$T$9:$T$294&amp;$U$9:$U$294,0))</f>
        <v>0</v>
      </c>
    </row>
    <row r="324" spans="1:18">
      <c r="A324" s="32" t="s">
        <v>16</v>
      </c>
      <c r="B324" s="47" t="s">
        <v>1549</v>
      </c>
      <c r="C324" s="48" t="s">
        <v>1550</v>
      </c>
      <c r="D324" s="49">
        <v>260</v>
      </c>
      <c r="E324" s="50" t="e">
        <f t="array" ref="E324">INDEX(Y$9:Y$294,MATCH($A324&amp;$B324,$T$9:$T$294&amp;$U$9:$U$294,0))</f>
        <v>#REF!</v>
      </c>
      <c r="F324" s="50">
        <f t="array" ref="F324">INDEX($Z$9:$Z$294,MATCH($A324&amp;$B324,$T$9:$T$294&amp;$U$9:$U$294,0))</f>
        <v>0</v>
      </c>
      <c r="G324" s="50">
        <f t="array" ref="G324">INDEX($AA$9:$AA$294,MATCH($A324&amp;$B324,$T$9:$T$294&amp;$U$9:$U$294,0))</f>
        <v>0</v>
      </c>
      <c r="H324" s="50" t="e">
        <f t="array" ref="H324">INDEX($AH$9:$AH$294,MATCH($A324&amp;$B324,$T$9:$T$294&amp;$U$9:$U$294,0))</f>
        <v>#REF!</v>
      </c>
      <c r="I324" s="50">
        <f t="array" ref="I324">INDEX($AI$9:$AI$294,MATCH($A324&amp;$B324,$T$9:$T$294&amp;$U$9:$U$294,0))</f>
        <v>0</v>
      </c>
      <c r="J324" s="50"/>
      <c r="K324" s="50">
        <f t="array" ref="K324">INDEX($AB$9:$AB$294,MATCH($A324&amp;$B324,$T$9:$T$294&amp;$U$9:$U$294,0))</f>
        <v>0</v>
      </c>
      <c r="L324" s="50">
        <f t="array" ref="L324">INDEX($AD$9:$AD$294,MATCH($A324&amp;$B324,$T$9:$T$294&amp;$U$9:$U$294,0))</f>
        <v>0</v>
      </c>
      <c r="M324" s="50"/>
      <c r="N324" s="50">
        <f t="array" ref="N324">INDEX($AE$9:$AE$294,MATCH($A324&amp;$B324,$T$9:$T$294&amp;$U$9:$U$294,0))</f>
        <v>0</v>
      </c>
      <c r="O324" s="50">
        <f t="array" ref="O324">INDEX($AG$9:$AG$294,MATCH($A324&amp;$B324,$T$9:$T$294&amp;$U$9:$U$294,0))</f>
        <v>0</v>
      </c>
      <c r="P324" s="50"/>
      <c r="Q324" s="50">
        <f t="array" ref="Q324">INDEX($AJ$9:$AJ$294,MATCH($A324&amp;$B324,$T$9:$T$294&amp;$U$9:$U$294,0))</f>
        <v>0</v>
      </c>
      <c r="R324" s="50">
        <f t="array" ref="R324">INDEX($AL$9:$AL$294,MATCH($A324&amp;$B324,$T$9:$T$294&amp;$U$9:$U$294,0))</f>
        <v>0</v>
      </c>
    </row>
    <row r="325" spans="1:18">
      <c r="A325" s="32" t="s">
        <v>16</v>
      </c>
      <c r="B325" s="47" t="s">
        <v>1553</v>
      </c>
      <c r="C325" s="48" t="s">
        <v>1554</v>
      </c>
      <c r="D325" s="49">
        <v>7</v>
      </c>
      <c r="E325" s="50" t="e">
        <f t="array" ref="E325">INDEX(Y$9:Y$294,MATCH($A325&amp;$B325,$T$9:$T$294&amp;$U$9:$U$294,0))</f>
        <v>#REF!</v>
      </c>
      <c r="F325" s="50">
        <f t="array" ref="F325">INDEX($Z$9:$Z$294,MATCH($A325&amp;$B325,$T$9:$T$294&amp;$U$9:$U$294,0))</f>
        <v>0</v>
      </c>
      <c r="G325" s="50">
        <f t="array" ref="G325">INDEX($AA$9:$AA$294,MATCH($A325&amp;$B325,$T$9:$T$294&amp;$U$9:$U$294,0))</f>
        <v>0</v>
      </c>
      <c r="H325" s="50" t="e">
        <f t="array" ref="H325">INDEX($AH$9:$AH$294,MATCH($A325&amp;$B325,$T$9:$T$294&amp;$U$9:$U$294,0))</f>
        <v>#REF!</v>
      </c>
      <c r="I325" s="50">
        <f t="array" ref="I325">INDEX($AI$9:$AI$294,MATCH($A325&amp;$B325,$T$9:$T$294&amp;$U$9:$U$294,0))</f>
        <v>0</v>
      </c>
      <c r="J325" s="50"/>
      <c r="K325" s="50">
        <f t="array" ref="K325">INDEX($AB$9:$AB$294,MATCH($A325&amp;$B325,$T$9:$T$294&amp;$U$9:$U$294,0))</f>
        <v>0</v>
      </c>
      <c r="L325" s="50">
        <f t="array" ref="L325">INDEX($AD$9:$AD$294,MATCH($A325&amp;$B325,$T$9:$T$294&amp;$U$9:$U$294,0))</f>
        <v>0</v>
      </c>
      <c r="M325" s="50"/>
      <c r="N325" s="50">
        <f t="array" ref="N325">INDEX($AE$9:$AE$294,MATCH($A325&amp;$B325,$T$9:$T$294&amp;$U$9:$U$294,0))</f>
        <v>0</v>
      </c>
      <c r="O325" s="50">
        <f t="array" ref="O325">INDEX($AG$9:$AG$294,MATCH($A325&amp;$B325,$T$9:$T$294&amp;$U$9:$U$294,0))</f>
        <v>0</v>
      </c>
      <c r="P325" s="50"/>
      <c r="Q325" s="50">
        <f t="array" ref="Q325">INDEX($AJ$9:$AJ$294,MATCH($A325&amp;$B325,$T$9:$T$294&amp;$U$9:$U$294,0))</f>
        <v>0</v>
      </c>
      <c r="R325" s="50">
        <f t="array" ref="R325">INDEX($AL$9:$AL$294,MATCH($A325&amp;$B325,$T$9:$T$294&amp;$U$9:$U$294,0))</f>
        <v>0</v>
      </c>
    </row>
    <row r="326" spans="1:18">
      <c r="A326" s="32"/>
      <c r="B326" s="47"/>
      <c r="D326" s="49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</row>
    <row r="327" spans="1:18">
      <c r="A327" s="32" t="s">
        <v>10</v>
      </c>
      <c r="B327" s="47" t="s">
        <v>1558</v>
      </c>
      <c r="C327" s="48" t="s">
        <v>1559</v>
      </c>
      <c r="D327" s="49">
        <v>107</v>
      </c>
      <c r="E327" s="50" t="e">
        <f t="array" ref="E327">INDEX(Y$9:Y$294,MATCH($A327&amp;$B327,$T$9:$T$294&amp;$U$9:$U$294,0))</f>
        <v>#REF!</v>
      </c>
      <c r="F327" s="50">
        <f t="array" ref="F327">INDEX($Z$9:$Z$294,MATCH($A327&amp;$B327,$T$9:$T$294&amp;$U$9:$U$294,0))</f>
        <v>0</v>
      </c>
      <c r="G327" s="50">
        <f t="array" ref="G327">INDEX($AA$9:$AA$294,MATCH($A327&amp;$B327,$T$9:$T$294&amp;$U$9:$U$294,0))</f>
        <v>0</v>
      </c>
      <c r="H327" s="50" t="e">
        <f t="array" ref="H327">INDEX($AH$9:$AH$294,MATCH($A327&amp;$B327,$T$9:$T$294&amp;$U$9:$U$294,0))</f>
        <v>#REF!</v>
      </c>
      <c r="I327" s="50">
        <f t="array" ref="I327">INDEX($AI$9:$AI$294,MATCH($A327&amp;$B327,$T$9:$T$294&amp;$U$9:$U$294,0))</f>
        <v>0</v>
      </c>
      <c r="J327" s="50"/>
      <c r="K327" s="50">
        <f t="array" ref="K327">INDEX($AB$9:$AB$294,MATCH($A327&amp;$B327,$T$9:$T$294&amp;$U$9:$U$294,0))</f>
        <v>0</v>
      </c>
      <c r="L327" s="50">
        <f t="array" ref="L327">INDEX($AD$9:$AD$294,MATCH($A327&amp;$B327,$T$9:$T$294&amp;$U$9:$U$294,0))</f>
        <v>0</v>
      </c>
      <c r="M327" s="50"/>
      <c r="N327" s="50">
        <f t="array" ref="N327">INDEX($AE$9:$AE$294,MATCH($A327&amp;$B327,$T$9:$T$294&amp;$U$9:$U$294,0))</f>
        <v>0</v>
      </c>
      <c r="O327" s="50">
        <f t="array" ref="O327">INDEX($AG$9:$AG$294,MATCH($A327&amp;$B327,$T$9:$T$294&amp;$U$9:$U$294,0))</f>
        <v>0</v>
      </c>
      <c r="P327" s="50"/>
      <c r="Q327" s="50">
        <f t="array" ref="Q327">INDEX($AJ$9:$AJ$294,MATCH($A327&amp;$B327,$T$9:$T$294&amp;$U$9:$U$294,0))</f>
        <v>0</v>
      </c>
      <c r="R327" s="50">
        <f t="array" ref="R327">INDEX($AL$9:$AL$294,MATCH($A327&amp;$B327,$T$9:$T$294&amp;$U$9:$U$294,0))</f>
        <v>0</v>
      </c>
    </row>
    <row r="328" spans="1:18">
      <c r="A328" s="32"/>
      <c r="B328" s="47"/>
      <c r="D328" s="49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</row>
    <row r="329" spans="1:18">
      <c r="A329" s="32" t="s">
        <v>13</v>
      </c>
      <c r="B329" s="47" t="s">
        <v>1560</v>
      </c>
      <c r="C329" s="48" t="s">
        <v>1561</v>
      </c>
      <c r="D329" s="49">
        <v>48</v>
      </c>
      <c r="E329" s="50" t="e">
        <f t="array" ref="E329">INDEX(Y$9:Y$294,MATCH($A329&amp;$B329,$T$9:$T$294&amp;$U$9:$U$294,0))</f>
        <v>#REF!</v>
      </c>
      <c r="F329" s="50">
        <f t="array" ref="F329">INDEX($Z$9:$Z$294,MATCH($A329&amp;$B329,$T$9:$T$294&amp;$U$9:$U$294,0))</f>
        <v>0</v>
      </c>
      <c r="G329" s="50">
        <f t="array" ref="G329">INDEX($AA$9:$AA$294,MATCH($A329&amp;$B329,$T$9:$T$294&amp;$U$9:$U$294,0))</f>
        <v>0</v>
      </c>
      <c r="H329" s="50" t="e">
        <f t="array" ref="H329">INDEX($AH$9:$AH$294,MATCH($A329&amp;$B329,$T$9:$T$294&amp;$U$9:$U$294,0))</f>
        <v>#REF!</v>
      </c>
      <c r="I329" s="50">
        <f t="array" ref="I329">INDEX($AI$9:$AI$294,MATCH($A329&amp;$B329,$T$9:$T$294&amp;$U$9:$U$294,0))</f>
        <v>0</v>
      </c>
      <c r="J329" s="50"/>
      <c r="K329" s="50">
        <f t="array" ref="K329">INDEX($AB$9:$AB$294,MATCH($A329&amp;$B329,$T$9:$T$294&amp;$U$9:$U$294,0))</f>
        <v>0</v>
      </c>
      <c r="L329" s="50">
        <f t="array" ref="L329">INDEX($AD$9:$AD$294,MATCH($A329&amp;$B329,$T$9:$T$294&amp;$U$9:$U$294,0))</f>
        <v>0</v>
      </c>
      <c r="M329" s="50"/>
      <c r="N329" s="50">
        <f t="array" ref="N329">INDEX($AE$9:$AE$294,MATCH($A329&amp;$B329,$T$9:$T$294&amp;$U$9:$U$294,0))</f>
        <v>0</v>
      </c>
      <c r="O329" s="50">
        <f t="array" ref="O329">INDEX($AG$9:$AG$294,MATCH($A329&amp;$B329,$T$9:$T$294&amp;$U$9:$U$294,0))</f>
        <v>0</v>
      </c>
      <c r="P329" s="50"/>
      <c r="Q329" s="50">
        <f t="array" ref="Q329">INDEX($AJ$9:$AJ$294,MATCH($A329&amp;$B329,$T$9:$T$294&amp;$U$9:$U$294,0))</f>
        <v>0</v>
      </c>
      <c r="R329" s="50">
        <f t="array" ref="R329">INDEX($AL$9:$AL$294,MATCH($A329&amp;$B329,$T$9:$T$294&amp;$U$9:$U$294,0))</f>
        <v>0</v>
      </c>
    </row>
    <row r="330" spans="1:18">
      <c r="A330" s="32" t="s">
        <v>16</v>
      </c>
      <c r="B330" s="47" t="s">
        <v>1562</v>
      </c>
      <c r="C330" s="48" t="s">
        <v>1561</v>
      </c>
      <c r="D330" s="49">
        <v>48</v>
      </c>
      <c r="E330" s="50" t="e">
        <f t="array" ref="E330">INDEX(Y$9:Y$294,MATCH($A330&amp;$B330,$T$9:$T$294&amp;$U$9:$U$294,0))</f>
        <v>#REF!</v>
      </c>
      <c r="F330" s="50">
        <f t="array" ref="F330">INDEX($Z$9:$Z$294,MATCH($A330&amp;$B330,$T$9:$T$294&amp;$U$9:$U$294,0))</f>
        <v>0</v>
      </c>
      <c r="G330" s="50">
        <f t="array" ref="G330">INDEX($AA$9:$AA$294,MATCH($A330&amp;$B330,$T$9:$T$294&amp;$U$9:$U$294,0))</f>
        <v>0</v>
      </c>
      <c r="H330" s="50" t="e">
        <f t="array" ref="H330">INDEX($AH$9:$AH$294,MATCH($A330&amp;$B330,$T$9:$T$294&amp;$U$9:$U$294,0))</f>
        <v>#REF!</v>
      </c>
      <c r="I330" s="50">
        <f t="array" ref="I330">INDEX($AI$9:$AI$294,MATCH($A330&amp;$B330,$T$9:$T$294&amp;$U$9:$U$294,0))</f>
        <v>0</v>
      </c>
      <c r="J330" s="50"/>
      <c r="K330" s="50">
        <f t="array" ref="K330">INDEX($AB$9:$AB$294,MATCH($A330&amp;$B330,$T$9:$T$294&amp;$U$9:$U$294,0))</f>
        <v>0</v>
      </c>
      <c r="L330" s="50">
        <f t="array" ref="L330">INDEX($AD$9:$AD$294,MATCH($A330&amp;$B330,$T$9:$T$294&amp;$U$9:$U$294,0))</f>
        <v>0</v>
      </c>
      <c r="M330" s="50"/>
      <c r="N330" s="50">
        <f t="array" ref="N330">INDEX($AE$9:$AE$294,MATCH($A330&amp;$B330,$T$9:$T$294&amp;$U$9:$U$294,0))</f>
        <v>0</v>
      </c>
      <c r="O330" s="50">
        <f t="array" ref="O330">INDEX($AG$9:$AG$294,MATCH($A330&amp;$B330,$T$9:$T$294&amp;$U$9:$U$294,0))</f>
        <v>0</v>
      </c>
      <c r="P330" s="50"/>
      <c r="Q330" s="50">
        <f t="array" ref="Q330">INDEX($AJ$9:$AJ$294,MATCH($A330&amp;$B330,$T$9:$T$294&amp;$U$9:$U$294,0))</f>
        <v>0</v>
      </c>
      <c r="R330" s="50">
        <f t="array" ref="R330">INDEX($AL$9:$AL$294,MATCH($A330&amp;$B330,$T$9:$T$294&amp;$U$9:$U$294,0))</f>
        <v>0</v>
      </c>
    </row>
    <row r="331" spans="1:18">
      <c r="A331" s="32"/>
      <c r="B331" s="47"/>
      <c r="D331" s="49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</row>
    <row r="332" spans="1:18">
      <c r="A332" s="32" t="s">
        <v>13</v>
      </c>
      <c r="B332" s="47" t="s">
        <v>1574</v>
      </c>
      <c r="C332" s="48" t="s">
        <v>1575</v>
      </c>
      <c r="D332" s="49">
        <v>9</v>
      </c>
      <c r="E332" s="50" t="e">
        <f t="array" ref="E332">INDEX(Y$9:Y$294,MATCH($A332&amp;$B332,$T$9:$T$294&amp;$U$9:$U$294,0))</f>
        <v>#REF!</v>
      </c>
      <c r="F332" s="50">
        <f t="array" ref="F332">INDEX($Z$9:$Z$294,MATCH($A332&amp;$B332,$T$9:$T$294&amp;$U$9:$U$294,0))</f>
        <v>0</v>
      </c>
      <c r="G332" s="50">
        <f t="array" ref="G332">INDEX($AA$9:$AA$294,MATCH($A332&amp;$B332,$T$9:$T$294&amp;$U$9:$U$294,0))</f>
        <v>0</v>
      </c>
      <c r="H332" s="50" t="e">
        <f t="array" ref="H332">INDEX($AH$9:$AH$294,MATCH($A332&amp;$B332,$T$9:$T$294&amp;$U$9:$U$294,0))</f>
        <v>#REF!</v>
      </c>
      <c r="I332" s="50">
        <f t="array" ref="I332">INDEX($AI$9:$AI$294,MATCH($A332&amp;$B332,$T$9:$T$294&amp;$U$9:$U$294,0))</f>
        <v>0</v>
      </c>
      <c r="J332" s="50"/>
      <c r="K332" s="50">
        <f t="array" ref="K332">INDEX($AB$9:$AB$294,MATCH($A332&amp;$B332,$T$9:$T$294&amp;$U$9:$U$294,0))</f>
        <v>0</v>
      </c>
      <c r="L332" s="50">
        <f t="array" ref="L332">INDEX($AD$9:$AD$294,MATCH($A332&amp;$B332,$T$9:$T$294&amp;$U$9:$U$294,0))</f>
        <v>0</v>
      </c>
      <c r="M332" s="50"/>
      <c r="N332" s="50">
        <f t="array" ref="N332">INDEX($AE$9:$AE$294,MATCH($A332&amp;$B332,$T$9:$T$294&amp;$U$9:$U$294,0))</f>
        <v>0</v>
      </c>
      <c r="O332" s="50">
        <f t="array" ref="O332">INDEX($AG$9:$AG$294,MATCH($A332&amp;$B332,$T$9:$T$294&amp;$U$9:$U$294,0))</f>
        <v>0</v>
      </c>
      <c r="P332" s="50"/>
      <c r="Q332" s="50">
        <f t="array" ref="Q332">INDEX($AJ$9:$AJ$294,MATCH($A332&amp;$B332,$T$9:$T$294&amp;$U$9:$U$294,0))</f>
        <v>0</v>
      </c>
      <c r="R332" s="50">
        <f t="array" ref="R332">INDEX($AL$9:$AL$294,MATCH($A332&amp;$B332,$T$9:$T$294&amp;$U$9:$U$294,0))</f>
        <v>0</v>
      </c>
    </row>
    <row r="333" spans="1:18">
      <c r="A333" s="32" t="s">
        <v>16</v>
      </c>
      <c r="B333" s="47" t="s">
        <v>1576</v>
      </c>
      <c r="C333" s="48" t="s">
        <v>1577</v>
      </c>
      <c r="D333" s="49">
        <v>6</v>
      </c>
      <c r="E333" s="50" t="e">
        <f t="array" ref="E333">INDEX(Y$9:Y$294,MATCH($A333&amp;$B333,$T$9:$T$294&amp;$U$9:$U$294,0))</f>
        <v>#REF!</v>
      </c>
      <c r="F333" s="50">
        <f t="array" ref="F333">INDEX($Z$9:$Z$294,MATCH($A333&amp;$B333,$T$9:$T$294&amp;$U$9:$U$294,0))</f>
        <v>0</v>
      </c>
      <c r="G333" s="50">
        <f t="array" ref="G333">INDEX($AA$9:$AA$294,MATCH($A333&amp;$B333,$T$9:$T$294&amp;$U$9:$U$294,0))</f>
        <v>0</v>
      </c>
      <c r="H333" s="50" t="e">
        <f t="array" ref="H333">INDEX($AH$9:$AH$294,MATCH($A333&amp;$B333,$T$9:$T$294&amp;$U$9:$U$294,0))</f>
        <v>#REF!</v>
      </c>
      <c r="I333" s="50">
        <f t="array" ref="I333">INDEX($AI$9:$AI$294,MATCH($A333&amp;$B333,$T$9:$T$294&amp;$U$9:$U$294,0))</f>
        <v>0</v>
      </c>
      <c r="J333" s="50"/>
      <c r="K333" s="50">
        <f t="array" ref="K333">INDEX($AB$9:$AB$294,MATCH($A333&amp;$B333,$T$9:$T$294&amp;$U$9:$U$294,0))</f>
        <v>0</v>
      </c>
      <c r="L333" s="50">
        <f t="array" ref="L333">INDEX($AD$9:$AD$294,MATCH($A333&amp;$B333,$T$9:$T$294&amp;$U$9:$U$294,0))</f>
        <v>0</v>
      </c>
      <c r="M333" s="50"/>
      <c r="N333" s="50">
        <f t="array" ref="N333">INDEX($AE$9:$AE$294,MATCH($A333&amp;$B333,$T$9:$T$294&amp;$U$9:$U$294,0))</f>
        <v>0</v>
      </c>
      <c r="O333" s="50">
        <f t="array" ref="O333">INDEX($AG$9:$AG$294,MATCH($A333&amp;$B333,$T$9:$T$294&amp;$U$9:$U$294,0))</f>
        <v>0</v>
      </c>
      <c r="P333" s="50"/>
      <c r="Q333" s="50">
        <f t="array" ref="Q333">INDEX($AJ$9:$AJ$294,MATCH($A333&amp;$B333,$T$9:$T$294&amp;$U$9:$U$294,0))</f>
        <v>0</v>
      </c>
      <c r="R333" s="50">
        <f t="array" ref="R333">INDEX($AL$9:$AL$294,MATCH($A333&amp;$B333,$T$9:$T$294&amp;$U$9:$U$294,0))</f>
        <v>0</v>
      </c>
    </row>
    <row r="334" spans="1:18">
      <c r="A334" s="32" t="s">
        <v>16</v>
      </c>
      <c r="B334" s="47" t="s">
        <v>1581</v>
      </c>
      <c r="C334" s="48" t="s">
        <v>1582</v>
      </c>
      <c r="D334" s="49">
        <v>3</v>
      </c>
      <c r="E334" s="50" t="e">
        <f t="array" ref="E334">INDEX(Y$9:Y$294,MATCH($A334&amp;$B334,$T$9:$T$294&amp;$U$9:$U$294,0))</f>
        <v>#REF!</v>
      </c>
      <c r="F334" s="50">
        <f t="array" ref="F334">INDEX($Z$9:$Z$294,MATCH($A334&amp;$B334,$T$9:$T$294&amp;$U$9:$U$294,0))</f>
        <v>0</v>
      </c>
      <c r="G334" s="50">
        <f t="array" ref="G334">INDEX($AA$9:$AA$294,MATCH($A334&amp;$B334,$T$9:$T$294&amp;$U$9:$U$294,0))</f>
        <v>0</v>
      </c>
      <c r="H334" s="50" t="e">
        <f t="array" ref="H334">INDEX($AH$9:$AH$294,MATCH($A334&amp;$B334,$T$9:$T$294&amp;$U$9:$U$294,0))</f>
        <v>#REF!</v>
      </c>
      <c r="I334" s="50">
        <f t="array" ref="I334">INDEX($AI$9:$AI$294,MATCH($A334&amp;$B334,$T$9:$T$294&amp;$U$9:$U$294,0))</f>
        <v>0</v>
      </c>
      <c r="J334" s="50"/>
      <c r="K334" s="50">
        <f t="array" ref="K334">INDEX($AB$9:$AB$294,MATCH($A334&amp;$B334,$T$9:$T$294&amp;$U$9:$U$294,0))</f>
        <v>0</v>
      </c>
      <c r="L334" s="50">
        <f t="array" ref="L334">INDEX($AD$9:$AD$294,MATCH($A334&amp;$B334,$T$9:$T$294&amp;$U$9:$U$294,0))</f>
        <v>0</v>
      </c>
      <c r="M334" s="50"/>
      <c r="N334" s="50">
        <f t="array" ref="N334">INDEX($AE$9:$AE$294,MATCH($A334&amp;$B334,$T$9:$T$294&amp;$U$9:$U$294,0))</f>
        <v>0</v>
      </c>
      <c r="O334" s="50">
        <f t="array" ref="O334">INDEX($AG$9:$AG$294,MATCH($A334&amp;$B334,$T$9:$T$294&amp;$U$9:$U$294,0))</f>
        <v>0</v>
      </c>
      <c r="P334" s="50"/>
      <c r="Q334" s="50">
        <f t="array" ref="Q334">INDEX($AJ$9:$AJ$294,MATCH($A334&amp;$B334,$T$9:$T$294&amp;$U$9:$U$294,0))</f>
        <v>0</v>
      </c>
      <c r="R334" s="50">
        <f t="array" ref="R334">INDEX($AL$9:$AL$294,MATCH($A334&amp;$B334,$T$9:$T$294&amp;$U$9:$U$294,0))</f>
        <v>0</v>
      </c>
    </row>
    <row r="335" spans="1:18">
      <c r="A335" s="32"/>
      <c r="B335" s="47"/>
      <c r="D335" s="49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</row>
    <row r="336" spans="1:18">
      <c r="A336" s="32" t="s">
        <v>13</v>
      </c>
      <c r="B336" s="47" t="s">
        <v>1587</v>
      </c>
      <c r="C336" s="48" t="s">
        <v>1588</v>
      </c>
      <c r="D336" s="49">
        <v>50</v>
      </c>
      <c r="E336" s="50" t="e">
        <f t="array" ref="E336">INDEX(Y$9:Y$294,MATCH($A336&amp;$B336,$T$9:$T$294&amp;$U$9:$U$294,0))</f>
        <v>#REF!</v>
      </c>
      <c r="F336" s="50">
        <f t="array" ref="F336">INDEX($Z$9:$Z$294,MATCH($A336&amp;$B336,$T$9:$T$294&amp;$U$9:$U$294,0))</f>
        <v>0</v>
      </c>
      <c r="G336" s="50">
        <f t="array" ref="G336">INDEX($AA$9:$AA$294,MATCH($A336&amp;$B336,$T$9:$T$294&amp;$U$9:$U$294,0))</f>
        <v>0</v>
      </c>
      <c r="H336" s="50" t="e">
        <f t="array" ref="H336">INDEX($AH$9:$AH$294,MATCH($A336&amp;$B336,$T$9:$T$294&amp;$U$9:$U$294,0))</f>
        <v>#REF!</v>
      </c>
      <c r="I336" s="50">
        <f t="array" ref="I336">INDEX($AI$9:$AI$294,MATCH($A336&amp;$B336,$T$9:$T$294&amp;$U$9:$U$294,0))</f>
        <v>0</v>
      </c>
      <c r="J336" s="50"/>
      <c r="K336" s="50">
        <f t="array" ref="K336">INDEX($AB$9:$AB$294,MATCH($A336&amp;$B336,$T$9:$T$294&amp;$U$9:$U$294,0))</f>
        <v>0</v>
      </c>
      <c r="L336" s="50">
        <f t="array" ref="L336">INDEX($AD$9:$AD$294,MATCH($A336&amp;$B336,$T$9:$T$294&amp;$U$9:$U$294,0))</f>
        <v>0</v>
      </c>
      <c r="M336" s="50"/>
      <c r="N336" s="50">
        <f t="array" ref="N336">INDEX($AE$9:$AE$294,MATCH($A336&amp;$B336,$T$9:$T$294&amp;$U$9:$U$294,0))</f>
        <v>0</v>
      </c>
      <c r="O336" s="50">
        <f t="array" ref="O336">INDEX($AG$9:$AG$294,MATCH($A336&amp;$B336,$T$9:$T$294&amp;$U$9:$U$294,0))</f>
        <v>0</v>
      </c>
      <c r="P336" s="50"/>
      <c r="Q336" s="50">
        <f t="array" ref="Q336">INDEX($AJ$9:$AJ$294,MATCH($A336&amp;$B336,$T$9:$T$294&amp;$U$9:$U$294,0))</f>
        <v>0</v>
      </c>
      <c r="R336" s="50">
        <f t="array" ref="R336">INDEX($AL$9:$AL$294,MATCH($A336&amp;$B336,$T$9:$T$294&amp;$U$9:$U$294,0))</f>
        <v>0</v>
      </c>
    </row>
    <row r="337" spans="1:18">
      <c r="A337" s="32" t="s">
        <v>16</v>
      </c>
      <c r="B337" s="47" t="s">
        <v>1589</v>
      </c>
      <c r="C337" s="48" t="s">
        <v>1588</v>
      </c>
      <c r="D337" s="49">
        <v>50</v>
      </c>
      <c r="E337" s="50" t="e">
        <f t="array" ref="E337">INDEX(Y$9:Y$294,MATCH($A337&amp;$B337,$T$9:$T$294&amp;$U$9:$U$294,0))</f>
        <v>#REF!</v>
      </c>
      <c r="F337" s="50">
        <f t="array" ref="F337">INDEX($Z$9:$Z$294,MATCH($A337&amp;$B337,$T$9:$T$294&amp;$U$9:$U$294,0))</f>
        <v>0</v>
      </c>
      <c r="G337" s="50">
        <f t="array" ref="G337">INDEX($AA$9:$AA$294,MATCH($A337&amp;$B337,$T$9:$T$294&amp;$U$9:$U$294,0))</f>
        <v>0</v>
      </c>
      <c r="H337" s="50" t="e">
        <f t="array" ref="H337">INDEX($AH$9:$AH$294,MATCH($A337&amp;$B337,$T$9:$T$294&amp;$U$9:$U$294,0))</f>
        <v>#REF!</v>
      </c>
      <c r="I337" s="50">
        <f t="array" ref="I337">INDEX($AI$9:$AI$294,MATCH($A337&amp;$B337,$T$9:$T$294&amp;$U$9:$U$294,0))</f>
        <v>0</v>
      </c>
      <c r="J337" s="50"/>
      <c r="K337" s="50">
        <f t="array" ref="K337">INDEX($AB$9:$AB$294,MATCH($A337&amp;$B337,$T$9:$T$294&amp;$U$9:$U$294,0))</f>
        <v>0</v>
      </c>
      <c r="L337" s="50">
        <f t="array" ref="L337">INDEX($AD$9:$AD$294,MATCH($A337&amp;$B337,$T$9:$T$294&amp;$U$9:$U$294,0))</f>
        <v>0</v>
      </c>
      <c r="M337" s="50"/>
      <c r="N337" s="50">
        <f t="array" ref="N337">INDEX($AE$9:$AE$294,MATCH($A337&amp;$B337,$T$9:$T$294&amp;$U$9:$U$294,0))</f>
        <v>0</v>
      </c>
      <c r="O337" s="50">
        <f t="array" ref="O337">INDEX($AG$9:$AG$294,MATCH($A337&amp;$B337,$T$9:$T$294&amp;$U$9:$U$294,0))</f>
        <v>0</v>
      </c>
      <c r="P337" s="50"/>
      <c r="Q337" s="50">
        <f t="array" ref="Q337">INDEX($AJ$9:$AJ$294,MATCH($A337&amp;$B337,$T$9:$T$294&amp;$U$9:$U$294,0))</f>
        <v>0</v>
      </c>
      <c r="R337" s="50">
        <f t="array" ref="R337">INDEX($AL$9:$AL$294,MATCH($A337&amp;$B337,$T$9:$T$294&amp;$U$9:$U$294,0))</f>
        <v>0</v>
      </c>
    </row>
    <row r="338" spans="1:18">
      <c r="A338" s="32"/>
      <c r="B338" s="47"/>
      <c r="D338" s="49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</row>
    <row r="339" spans="1:18">
      <c r="A339" s="32" t="s">
        <v>10</v>
      </c>
      <c r="B339" s="47" t="s">
        <v>1615</v>
      </c>
      <c r="C339" s="48" t="s">
        <v>1616</v>
      </c>
      <c r="D339" s="49">
        <v>79</v>
      </c>
      <c r="E339" s="50" t="e">
        <f t="array" ref="E339">INDEX(Y$9:Y$294,MATCH($A339&amp;$B339,$T$9:$T$294&amp;$U$9:$U$294,0))</f>
        <v>#REF!</v>
      </c>
      <c r="F339" s="50">
        <f t="array" ref="F339">INDEX($Z$9:$Z$294,MATCH($A339&amp;$B339,$T$9:$T$294&amp;$U$9:$U$294,0))</f>
        <v>0</v>
      </c>
      <c r="G339" s="50">
        <f t="array" ref="G339">INDEX($AA$9:$AA$294,MATCH($A339&amp;$B339,$T$9:$T$294&amp;$U$9:$U$294,0))</f>
        <v>0</v>
      </c>
      <c r="H339" s="50" t="e">
        <f t="array" ref="H339">INDEX($AH$9:$AH$294,MATCH($A339&amp;$B339,$T$9:$T$294&amp;$U$9:$U$294,0))</f>
        <v>#REF!</v>
      </c>
      <c r="I339" s="50">
        <f t="array" ref="I339">INDEX($AI$9:$AI$294,MATCH($A339&amp;$B339,$T$9:$T$294&amp;$U$9:$U$294,0))</f>
        <v>0</v>
      </c>
      <c r="J339" s="50"/>
      <c r="K339" s="50">
        <f t="array" ref="K339">INDEX($AB$9:$AB$294,MATCH($A339&amp;$B339,$T$9:$T$294&amp;$U$9:$U$294,0))</f>
        <v>0</v>
      </c>
      <c r="L339" s="50">
        <f t="array" ref="L339">INDEX($AD$9:$AD$294,MATCH($A339&amp;$B339,$T$9:$T$294&amp;$U$9:$U$294,0))</f>
        <v>0</v>
      </c>
      <c r="M339" s="50"/>
      <c r="N339" s="50">
        <f t="array" ref="N339">INDEX($AE$9:$AE$294,MATCH($A339&amp;$B339,$T$9:$T$294&amp;$U$9:$U$294,0))</f>
        <v>0</v>
      </c>
      <c r="O339" s="50">
        <f t="array" ref="O339">INDEX($AG$9:$AG$294,MATCH($A339&amp;$B339,$T$9:$T$294&amp;$U$9:$U$294,0))</f>
        <v>0</v>
      </c>
      <c r="P339" s="50"/>
      <c r="Q339" s="50">
        <f t="array" ref="Q339">INDEX($AJ$9:$AJ$294,MATCH($A339&amp;$B339,$T$9:$T$294&amp;$U$9:$U$294,0))</f>
        <v>0</v>
      </c>
      <c r="R339" s="50">
        <f t="array" ref="R339">INDEX($AL$9:$AL$294,MATCH($A339&amp;$B339,$T$9:$T$294&amp;$U$9:$U$294,0))</f>
        <v>0</v>
      </c>
    </row>
    <row r="340" spans="1:18">
      <c r="A340" s="32"/>
      <c r="B340" s="47"/>
      <c r="D340" s="49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</row>
    <row r="341" spans="1:18">
      <c r="A341" s="32" t="s">
        <v>13</v>
      </c>
      <c r="B341" s="47" t="s">
        <v>1617</v>
      </c>
      <c r="C341" s="48" t="s">
        <v>1618</v>
      </c>
      <c r="D341" s="49">
        <v>79</v>
      </c>
      <c r="E341" s="50" t="e">
        <f t="array" ref="E341">INDEX(Y$9:Y$294,MATCH($A341&amp;$B341,$T$9:$T$294&amp;$U$9:$U$294,0))</f>
        <v>#REF!</v>
      </c>
      <c r="F341" s="50">
        <f t="array" ref="F341">INDEX($Z$9:$Z$294,MATCH($A341&amp;$B341,$T$9:$T$294&amp;$U$9:$U$294,0))</f>
        <v>0</v>
      </c>
      <c r="G341" s="50">
        <f t="array" ref="G341">INDEX($AA$9:$AA$294,MATCH($A341&amp;$B341,$T$9:$T$294&amp;$U$9:$U$294,0))</f>
        <v>0</v>
      </c>
      <c r="H341" s="50" t="e">
        <f t="array" ref="H341">INDEX($AH$9:$AH$294,MATCH($A341&amp;$B341,$T$9:$T$294&amp;$U$9:$U$294,0))</f>
        <v>#REF!</v>
      </c>
      <c r="I341" s="50">
        <f t="array" ref="I341">INDEX($AI$9:$AI$294,MATCH($A341&amp;$B341,$T$9:$T$294&amp;$U$9:$U$294,0))</f>
        <v>0</v>
      </c>
      <c r="J341" s="50"/>
      <c r="K341" s="50">
        <f t="array" ref="K341">INDEX($AB$9:$AB$294,MATCH($A341&amp;$B341,$T$9:$T$294&amp;$U$9:$U$294,0))</f>
        <v>0</v>
      </c>
      <c r="L341" s="50">
        <f t="array" ref="L341">INDEX($AD$9:$AD$294,MATCH($A341&amp;$B341,$T$9:$T$294&amp;$U$9:$U$294,0))</f>
        <v>0</v>
      </c>
      <c r="M341" s="50"/>
      <c r="N341" s="50">
        <f t="array" ref="N341">INDEX($AE$9:$AE$294,MATCH($A341&amp;$B341,$T$9:$T$294&amp;$U$9:$U$294,0))</f>
        <v>0</v>
      </c>
      <c r="O341" s="50">
        <f t="array" ref="O341">INDEX($AG$9:$AG$294,MATCH($A341&amp;$B341,$T$9:$T$294&amp;$U$9:$U$294,0))</f>
        <v>0</v>
      </c>
      <c r="P341" s="50"/>
      <c r="Q341" s="50">
        <f t="array" ref="Q341">INDEX($AJ$9:$AJ$294,MATCH($A341&amp;$B341,$T$9:$T$294&amp;$U$9:$U$294,0))</f>
        <v>0</v>
      </c>
      <c r="R341" s="50">
        <f t="array" ref="R341">INDEX($AL$9:$AL$294,MATCH($A341&amp;$B341,$T$9:$T$294&amp;$U$9:$U$294,0))</f>
        <v>0</v>
      </c>
    </row>
    <row r="342" spans="1:18">
      <c r="A342" s="32" t="s">
        <v>16</v>
      </c>
      <c r="B342" s="47" t="s">
        <v>1619</v>
      </c>
      <c r="C342" s="48" t="s">
        <v>1620</v>
      </c>
      <c r="D342" s="49">
        <v>79</v>
      </c>
      <c r="E342" s="50" t="e">
        <f t="array" ref="E342">INDEX(Y$9:Y$294,MATCH($A342&amp;$B342,$T$9:$T$294&amp;$U$9:$U$294,0))</f>
        <v>#REF!</v>
      </c>
      <c r="F342" s="50">
        <f t="array" ref="F342">INDEX($Z$9:$Z$294,MATCH($A342&amp;$B342,$T$9:$T$294&amp;$U$9:$U$294,0))</f>
        <v>0</v>
      </c>
      <c r="G342" s="50">
        <f t="array" ref="G342">INDEX($AA$9:$AA$294,MATCH($A342&amp;$B342,$T$9:$T$294&amp;$U$9:$U$294,0))</f>
        <v>0</v>
      </c>
      <c r="H342" s="50" t="e">
        <f t="array" ref="H342">INDEX($AH$9:$AH$294,MATCH($A342&amp;$B342,$T$9:$T$294&amp;$U$9:$U$294,0))</f>
        <v>#REF!</v>
      </c>
      <c r="I342" s="50">
        <f t="array" ref="I342">INDEX($AI$9:$AI$294,MATCH($A342&amp;$B342,$T$9:$T$294&amp;$U$9:$U$294,0))</f>
        <v>0</v>
      </c>
      <c r="J342" s="50"/>
      <c r="K342" s="50">
        <f t="array" ref="K342">INDEX($AB$9:$AB$294,MATCH($A342&amp;$B342,$T$9:$T$294&amp;$U$9:$U$294,0))</f>
        <v>0</v>
      </c>
      <c r="L342" s="50">
        <f t="array" ref="L342">INDEX($AD$9:$AD$294,MATCH($A342&amp;$B342,$T$9:$T$294&amp;$U$9:$U$294,0))</f>
        <v>0</v>
      </c>
      <c r="M342" s="50"/>
      <c r="N342" s="50">
        <f t="array" ref="N342">INDEX($AE$9:$AE$294,MATCH($A342&amp;$B342,$T$9:$T$294&amp;$U$9:$U$294,0))</f>
        <v>0</v>
      </c>
      <c r="O342" s="50">
        <f t="array" ref="O342">INDEX($AG$9:$AG$294,MATCH($A342&amp;$B342,$T$9:$T$294&amp;$U$9:$U$294,0))</f>
        <v>0</v>
      </c>
      <c r="P342" s="50"/>
      <c r="Q342" s="50">
        <f t="array" ref="Q342">INDEX($AJ$9:$AJ$294,MATCH($A342&amp;$B342,$T$9:$T$294&amp;$U$9:$U$294,0))</f>
        <v>0</v>
      </c>
      <c r="R342" s="50">
        <f t="array" ref="R342">INDEX($AL$9:$AL$294,MATCH($A342&amp;$B342,$T$9:$T$294&amp;$U$9:$U$294,0))</f>
        <v>0</v>
      </c>
    </row>
    <row r="343" spans="1:18">
      <c r="A343" s="32"/>
      <c r="B343" s="47"/>
      <c r="D343" s="49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</row>
    <row r="344" spans="1:18">
      <c r="A344" s="32" t="s">
        <v>7</v>
      </c>
      <c r="B344" s="47" t="s">
        <v>1638</v>
      </c>
      <c r="C344" s="48" t="s">
        <v>1639</v>
      </c>
      <c r="D344" s="49">
        <v>696</v>
      </c>
      <c r="E344" s="50" t="e">
        <f t="array" ref="E344">INDEX(Y$9:Y$294,MATCH($A344&amp;$B344,$T$9:$T$294&amp;$U$9:$U$294,0))</f>
        <v>#REF!</v>
      </c>
      <c r="F344" s="50">
        <f t="array" ref="F344">INDEX($Z$9:$Z$294,MATCH($A344&amp;$B344,$T$9:$T$294&amp;$U$9:$U$294,0))</f>
        <v>0</v>
      </c>
      <c r="G344" s="50">
        <f t="array" ref="G344">INDEX($AA$9:$AA$294,MATCH($A344&amp;$B344,$T$9:$T$294&amp;$U$9:$U$294,0))</f>
        <v>0</v>
      </c>
      <c r="H344" s="50" t="e">
        <f t="array" ref="H344">INDEX($AH$9:$AH$294,MATCH($A344&amp;$B344,$T$9:$T$294&amp;$U$9:$U$294,0))</f>
        <v>#REF!</v>
      </c>
      <c r="I344" s="50">
        <f t="array" ref="I344">INDEX($AI$9:$AI$294,MATCH($A344&amp;$B344,$T$9:$T$294&amp;$U$9:$U$294,0))</f>
        <v>0</v>
      </c>
      <c r="J344" s="50"/>
      <c r="K344" s="50">
        <f t="array" ref="K344">INDEX($AB$9:$AB$294,MATCH($A344&amp;$B344,$T$9:$T$294&amp;$U$9:$U$294,0))</f>
        <v>0</v>
      </c>
      <c r="L344" s="50">
        <f t="array" ref="L344">INDEX($AD$9:$AD$294,MATCH($A344&amp;$B344,$T$9:$T$294&amp;$U$9:$U$294,0))</f>
        <v>0</v>
      </c>
      <c r="M344" s="50"/>
      <c r="N344" s="50">
        <f t="array" ref="N344">INDEX($AE$9:$AE$294,MATCH($A344&amp;$B344,$T$9:$T$294&amp;$U$9:$U$294,0))</f>
        <v>0</v>
      </c>
      <c r="O344" s="50">
        <f t="array" ref="O344">INDEX($AG$9:$AG$294,MATCH($A344&amp;$B344,$T$9:$T$294&amp;$U$9:$U$294,0))</f>
        <v>0</v>
      </c>
      <c r="P344" s="50"/>
      <c r="Q344" s="50">
        <f t="array" ref="Q344">INDEX($AJ$9:$AJ$294,MATCH($A344&amp;$B344,$T$9:$T$294&amp;$U$9:$U$294,0))</f>
        <v>0</v>
      </c>
      <c r="R344" s="50">
        <f t="array" ref="R344">INDEX($AL$9:$AL$294,MATCH($A344&amp;$B344,$T$9:$T$294&amp;$U$9:$U$294,0))</f>
        <v>0</v>
      </c>
    </row>
    <row r="345" spans="1:18">
      <c r="A345" s="32"/>
      <c r="B345" s="47"/>
      <c r="D345" s="49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</row>
    <row r="346" spans="1:18">
      <c r="A346" s="32" t="s">
        <v>10</v>
      </c>
      <c r="B346" s="47" t="s">
        <v>1640</v>
      </c>
      <c r="C346" s="48" t="s">
        <v>1641</v>
      </c>
      <c r="D346" s="49">
        <v>289</v>
      </c>
      <c r="E346" s="50" t="e">
        <f t="array" ref="E346">INDEX(Y$9:Y$294,MATCH($A346&amp;$B346,$T$9:$T$294&amp;$U$9:$U$294,0))</f>
        <v>#REF!</v>
      </c>
      <c r="F346" s="50">
        <f t="array" ref="F346">INDEX($Z$9:$Z$294,MATCH($A346&amp;$B346,$T$9:$T$294&amp;$U$9:$U$294,0))</f>
        <v>0</v>
      </c>
      <c r="G346" s="50">
        <f t="array" ref="G346">INDEX($AA$9:$AA$294,MATCH($A346&amp;$B346,$T$9:$T$294&amp;$U$9:$U$294,0))</f>
        <v>0</v>
      </c>
      <c r="H346" s="50" t="e">
        <f t="array" ref="H346">INDEX($AH$9:$AH$294,MATCH($A346&amp;$B346,$T$9:$T$294&amp;$U$9:$U$294,0))</f>
        <v>#REF!</v>
      </c>
      <c r="I346" s="50">
        <f t="array" ref="I346">INDEX($AI$9:$AI$294,MATCH($A346&amp;$B346,$T$9:$T$294&amp;$U$9:$U$294,0))</f>
        <v>0</v>
      </c>
      <c r="J346" s="50"/>
      <c r="K346" s="50">
        <f t="array" ref="K346">INDEX($AB$9:$AB$294,MATCH($A346&amp;$B346,$T$9:$T$294&amp;$U$9:$U$294,0))</f>
        <v>0</v>
      </c>
      <c r="L346" s="50">
        <f t="array" ref="L346">INDEX($AD$9:$AD$294,MATCH($A346&amp;$B346,$T$9:$T$294&amp;$U$9:$U$294,0))</f>
        <v>0</v>
      </c>
      <c r="M346" s="50"/>
      <c r="N346" s="50">
        <f t="array" ref="N346">INDEX($AE$9:$AE$294,MATCH($A346&amp;$B346,$T$9:$T$294&amp;$U$9:$U$294,0))</f>
        <v>0</v>
      </c>
      <c r="O346" s="50">
        <f t="array" ref="O346">INDEX($AG$9:$AG$294,MATCH($A346&amp;$B346,$T$9:$T$294&amp;$U$9:$U$294,0))</f>
        <v>0</v>
      </c>
      <c r="P346" s="50"/>
      <c r="Q346" s="50">
        <f t="array" ref="Q346">INDEX($AJ$9:$AJ$294,MATCH($A346&amp;$B346,$T$9:$T$294&amp;$U$9:$U$294,0))</f>
        <v>0</v>
      </c>
      <c r="R346" s="50">
        <f t="array" ref="R346">INDEX($AL$9:$AL$294,MATCH($A346&amp;$B346,$T$9:$T$294&amp;$U$9:$U$294,0))</f>
        <v>0</v>
      </c>
    </row>
    <row r="347" spans="1:18">
      <c r="A347" s="32"/>
      <c r="B347" s="47"/>
      <c r="D347" s="49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</row>
    <row r="348" spans="1:18">
      <c r="A348" s="32" t="s">
        <v>13</v>
      </c>
      <c r="B348" s="47" t="s">
        <v>1642</v>
      </c>
      <c r="C348" s="48" t="s">
        <v>1641</v>
      </c>
      <c r="D348" s="49">
        <v>289</v>
      </c>
      <c r="E348" s="50" t="e">
        <f t="array" ref="E348">INDEX(Y$9:Y$294,MATCH($A348&amp;$B348,$T$9:$T$294&amp;$U$9:$U$294,0))</f>
        <v>#REF!</v>
      </c>
      <c r="F348" s="50">
        <f t="array" ref="F348">INDEX($Z$9:$Z$294,MATCH($A348&amp;$B348,$T$9:$T$294&amp;$U$9:$U$294,0))</f>
        <v>0</v>
      </c>
      <c r="G348" s="50">
        <f t="array" ref="G348">INDEX($AA$9:$AA$294,MATCH($A348&amp;$B348,$T$9:$T$294&amp;$U$9:$U$294,0))</f>
        <v>0</v>
      </c>
      <c r="H348" s="50" t="e">
        <f t="array" ref="H348">INDEX($AH$9:$AH$294,MATCH($A348&amp;$B348,$T$9:$T$294&amp;$U$9:$U$294,0))</f>
        <v>#REF!</v>
      </c>
      <c r="I348" s="50">
        <f t="array" ref="I348">INDEX($AI$9:$AI$294,MATCH($A348&amp;$B348,$T$9:$T$294&amp;$U$9:$U$294,0))</f>
        <v>0</v>
      </c>
      <c r="J348" s="50"/>
      <c r="K348" s="50">
        <f t="array" ref="K348">INDEX($AB$9:$AB$294,MATCH($A348&amp;$B348,$T$9:$T$294&amp;$U$9:$U$294,0))</f>
        <v>0</v>
      </c>
      <c r="L348" s="50">
        <f t="array" ref="L348">INDEX($AD$9:$AD$294,MATCH($A348&amp;$B348,$T$9:$T$294&amp;$U$9:$U$294,0))</f>
        <v>0</v>
      </c>
      <c r="M348" s="50"/>
      <c r="N348" s="50">
        <f t="array" ref="N348">INDEX($AE$9:$AE$294,MATCH($A348&amp;$B348,$T$9:$T$294&amp;$U$9:$U$294,0))</f>
        <v>0</v>
      </c>
      <c r="O348" s="50">
        <f t="array" ref="O348">INDEX($AG$9:$AG$294,MATCH($A348&amp;$B348,$T$9:$T$294&amp;$U$9:$U$294,0))</f>
        <v>0</v>
      </c>
      <c r="P348" s="50"/>
      <c r="Q348" s="50">
        <f t="array" ref="Q348">INDEX($AJ$9:$AJ$294,MATCH($A348&amp;$B348,$T$9:$T$294&amp;$U$9:$U$294,0))</f>
        <v>0</v>
      </c>
      <c r="R348" s="50">
        <f t="array" ref="R348">INDEX($AL$9:$AL$294,MATCH($A348&amp;$B348,$T$9:$T$294&amp;$U$9:$U$294,0))</f>
        <v>0</v>
      </c>
    </row>
    <row r="349" spans="1:18">
      <c r="A349" s="32" t="s">
        <v>16</v>
      </c>
      <c r="B349" s="47" t="s">
        <v>1643</v>
      </c>
      <c r="C349" s="48" t="s">
        <v>1644</v>
      </c>
      <c r="D349" s="49">
        <v>95</v>
      </c>
      <c r="E349" s="50" t="e">
        <f t="array" ref="E349">INDEX(Y$9:Y$294,MATCH($A349&amp;$B349,$T$9:$T$294&amp;$U$9:$U$294,0))</f>
        <v>#REF!</v>
      </c>
      <c r="F349" s="50">
        <f t="array" ref="F349">INDEX($Z$9:$Z$294,MATCH($A349&amp;$B349,$T$9:$T$294&amp;$U$9:$U$294,0))</f>
        <v>0</v>
      </c>
      <c r="G349" s="50">
        <f t="array" ref="G349">INDEX($AA$9:$AA$294,MATCH($A349&amp;$B349,$T$9:$T$294&amp;$U$9:$U$294,0))</f>
        <v>0</v>
      </c>
      <c r="H349" s="50" t="e">
        <f t="array" ref="H349">INDEX($AH$9:$AH$294,MATCH($A349&amp;$B349,$T$9:$T$294&amp;$U$9:$U$294,0))</f>
        <v>#REF!</v>
      </c>
      <c r="I349" s="50">
        <f t="array" ref="I349">INDEX($AI$9:$AI$294,MATCH($A349&amp;$B349,$T$9:$T$294&amp;$U$9:$U$294,0))</f>
        <v>0</v>
      </c>
      <c r="J349" s="50"/>
      <c r="K349" s="50">
        <f t="array" ref="K349">INDEX($AB$9:$AB$294,MATCH($A349&amp;$B349,$T$9:$T$294&amp;$U$9:$U$294,0))</f>
        <v>0</v>
      </c>
      <c r="L349" s="50">
        <f t="array" ref="L349">INDEX($AD$9:$AD$294,MATCH($A349&amp;$B349,$T$9:$T$294&amp;$U$9:$U$294,0))</f>
        <v>0</v>
      </c>
      <c r="M349" s="50"/>
      <c r="N349" s="50">
        <f t="array" ref="N349">INDEX($AE$9:$AE$294,MATCH($A349&amp;$B349,$T$9:$T$294&amp;$U$9:$U$294,0))</f>
        <v>0</v>
      </c>
      <c r="O349" s="50">
        <f t="array" ref="O349">INDEX($AG$9:$AG$294,MATCH($A349&amp;$B349,$T$9:$T$294&amp;$U$9:$U$294,0))</f>
        <v>0</v>
      </c>
      <c r="P349" s="50"/>
      <c r="Q349" s="50">
        <f t="array" ref="Q349">INDEX($AJ$9:$AJ$294,MATCH($A349&amp;$B349,$T$9:$T$294&amp;$U$9:$U$294,0))</f>
        <v>0</v>
      </c>
      <c r="R349" s="50">
        <f t="array" ref="R349">INDEX($AL$9:$AL$294,MATCH($A349&amp;$B349,$T$9:$T$294&amp;$U$9:$U$294,0))</f>
        <v>0</v>
      </c>
    </row>
    <row r="350" spans="1:18">
      <c r="A350" s="32" t="s">
        <v>16</v>
      </c>
      <c r="B350" s="47" t="s">
        <v>1648</v>
      </c>
      <c r="C350" s="48" t="s">
        <v>1649</v>
      </c>
      <c r="D350" s="49">
        <v>194</v>
      </c>
      <c r="E350" s="50" t="e">
        <f t="array" ref="E350">INDEX(Y$9:Y$294,MATCH($A350&amp;$B350,$T$9:$T$294&amp;$U$9:$U$294,0))</f>
        <v>#REF!</v>
      </c>
      <c r="F350" s="50">
        <f t="array" ref="F350">INDEX($Z$9:$Z$294,MATCH($A350&amp;$B350,$T$9:$T$294&amp;$U$9:$U$294,0))</f>
        <v>0</v>
      </c>
      <c r="G350" s="50">
        <f t="array" ref="G350">INDEX($AA$9:$AA$294,MATCH($A350&amp;$B350,$T$9:$T$294&amp;$U$9:$U$294,0))</f>
        <v>0</v>
      </c>
      <c r="H350" s="50" t="e">
        <f t="array" ref="H350">INDEX($AH$9:$AH$294,MATCH($A350&amp;$B350,$T$9:$T$294&amp;$U$9:$U$294,0))</f>
        <v>#REF!</v>
      </c>
      <c r="I350" s="50">
        <f t="array" ref="I350">INDEX($AI$9:$AI$294,MATCH($A350&amp;$B350,$T$9:$T$294&amp;$U$9:$U$294,0))</f>
        <v>0</v>
      </c>
      <c r="J350" s="50"/>
      <c r="K350" s="50">
        <f t="array" ref="K350">INDEX($AB$9:$AB$294,MATCH($A350&amp;$B350,$T$9:$T$294&amp;$U$9:$U$294,0))</f>
        <v>0</v>
      </c>
      <c r="L350" s="50">
        <f t="array" ref="L350">INDEX($AD$9:$AD$294,MATCH($A350&amp;$B350,$T$9:$T$294&amp;$U$9:$U$294,0))</f>
        <v>0</v>
      </c>
      <c r="M350" s="50"/>
      <c r="N350" s="50">
        <f t="array" ref="N350">INDEX($AE$9:$AE$294,MATCH($A350&amp;$B350,$T$9:$T$294&amp;$U$9:$U$294,0))</f>
        <v>0</v>
      </c>
      <c r="O350" s="50">
        <f t="array" ref="O350">INDEX($AG$9:$AG$294,MATCH($A350&amp;$B350,$T$9:$T$294&amp;$U$9:$U$294,0))</f>
        <v>0</v>
      </c>
      <c r="P350" s="50"/>
      <c r="Q350" s="50">
        <f t="array" ref="Q350">INDEX($AJ$9:$AJ$294,MATCH($A350&amp;$B350,$T$9:$T$294&amp;$U$9:$U$294,0))</f>
        <v>0</v>
      </c>
      <c r="R350" s="50">
        <f t="array" ref="R350">INDEX($AL$9:$AL$294,MATCH($A350&amp;$B350,$T$9:$T$294&amp;$U$9:$U$294,0))</f>
        <v>0</v>
      </c>
    </row>
    <row r="351" spans="1:18">
      <c r="A351" s="32"/>
      <c r="B351" s="47"/>
      <c r="D351" s="49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</row>
    <row r="352" spans="1:18">
      <c r="A352" s="32" t="s">
        <v>10</v>
      </c>
      <c r="B352" s="47" t="s">
        <v>1655</v>
      </c>
      <c r="C352" s="48" t="s">
        <v>1656</v>
      </c>
      <c r="D352" s="49">
        <v>156</v>
      </c>
      <c r="E352" s="50" t="e">
        <f t="array" ref="E352">INDEX(Y$9:Y$294,MATCH($A352&amp;$B352,$T$9:$T$294&amp;$U$9:$U$294,0))</f>
        <v>#REF!</v>
      </c>
      <c r="F352" s="50">
        <f t="array" ref="F352">INDEX($Z$9:$Z$294,MATCH($A352&amp;$B352,$T$9:$T$294&amp;$U$9:$U$294,0))</f>
        <v>0</v>
      </c>
      <c r="G352" s="50">
        <f t="array" ref="G352">INDEX($AA$9:$AA$294,MATCH($A352&amp;$B352,$T$9:$T$294&amp;$U$9:$U$294,0))</f>
        <v>0</v>
      </c>
      <c r="H352" s="50" t="e">
        <f t="array" ref="H352">INDEX($AH$9:$AH$294,MATCH($A352&amp;$B352,$T$9:$T$294&amp;$U$9:$U$294,0))</f>
        <v>#REF!</v>
      </c>
      <c r="I352" s="50">
        <f t="array" ref="I352">INDEX($AI$9:$AI$294,MATCH($A352&amp;$B352,$T$9:$T$294&amp;$U$9:$U$294,0))</f>
        <v>0</v>
      </c>
      <c r="J352" s="50"/>
      <c r="K352" s="50">
        <f t="array" ref="K352">INDEX($AB$9:$AB$294,MATCH($A352&amp;$B352,$T$9:$T$294&amp;$U$9:$U$294,0))</f>
        <v>0</v>
      </c>
      <c r="L352" s="50">
        <f t="array" ref="L352">INDEX($AD$9:$AD$294,MATCH($A352&amp;$B352,$T$9:$T$294&amp;$U$9:$U$294,0))</f>
        <v>0</v>
      </c>
      <c r="M352" s="50"/>
      <c r="N352" s="50">
        <f t="array" ref="N352">INDEX($AE$9:$AE$294,MATCH($A352&amp;$B352,$T$9:$T$294&amp;$U$9:$U$294,0))</f>
        <v>0</v>
      </c>
      <c r="O352" s="50">
        <f t="array" ref="O352">INDEX($AG$9:$AG$294,MATCH($A352&amp;$B352,$T$9:$T$294&amp;$U$9:$U$294,0))</f>
        <v>0</v>
      </c>
      <c r="P352" s="50"/>
      <c r="Q352" s="50">
        <f t="array" ref="Q352">INDEX($AJ$9:$AJ$294,MATCH($A352&amp;$B352,$T$9:$T$294&amp;$U$9:$U$294,0))</f>
        <v>0</v>
      </c>
      <c r="R352" s="50">
        <f t="array" ref="R352">INDEX($AL$9:$AL$294,MATCH($A352&amp;$B352,$T$9:$T$294&amp;$U$9:$U$294,0))</f>
        <v>0</v>
      </c>
    </row>
    <row r="353" spans="1:18">
      <c r="A353" s="32"/>
      <c r="B353" s="47"/>
      <c r="D353" s="49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</row>
    <row r="354" spans="1:18">
      <c r="A354" s="32" t="s">
        <v>13</v>
      </c>
      <c r="B354" s="47" t="s">
        <v>1657</v>
      </c>
      <c r="C354" s="48" t="s">
        <v>1656</v>
      </c>
      <c r="D354" s="49">
        <v>156</v>
      </c>
      <c r="E354" s="50" t="e">
        <f t="array" ref="E354">INDEX(Y$9:Y$294,MATCH($A354&amp;$B354,$T$9:$T$294&amp;$U$9:$U$294,0))</f>
        <v>#REF!</v>
      </c>
      <c r="F354" s="50">
        <f t="array" ref="F354">INDEX($Z$9:$Z$294,MATCH($A354&amp;$B354,$T$9:$T$294&amp;$U$9:$U$294,0))</f>
        <v>0</v>
      </c>
      <c r="G354" s="50">
        <f t="array" ref="G354">INDEX($AA$9:$AA$294,MATCH($A354&amp;$B354,$T$9:$T$294&amp;$U$9:$U$294,0))</f>
        <v>0</v>
      </c>
      <c r="H354" s="50" t="e">
        <f t="array" ref="H354">INDEX($AH$9:$AH$294,MATCH($A354&amp;$B354,$T$9:$T$294&amp;$U$9:$U$294,0))</f>
        <v>#REF!</v>
      </c>
      <c r="I354" s="50">
        <f t="array" ref="I354">INDEX($AI$9:$AI$294,MATCH($A354&amp;$B354,$T$9:$T$294&amp;$U$9:$U$294,0))</f>
        <v>0</v>
      </c>
      <c r="J354" s="50"/>
      <c r="K354" s="50">
        <f t="array" ref="K354">INDEX($AB$9:$AB$294,MATCH($A354&amp;$B354,$T$9:$T$294&amp;$U$9:$U$294,0))</f>
        <v>0</v>
      </c>
      <c r="L354" s="50">
        <f t="array" ref="L354">INDEX($AD$9:$AD$294,MATCH($A354&amp;$B354,$T$9:$T$294&amp;$U$9:$U$294,0))</f>
        <v>0</v>
      </c>
      <c r="M354" s="50"/>
      <c r="N354" s="50">
        <f t="array" ref="N354">INDEX($AE$9:$AE$294,MATCH($A354&amp;$B354,$T$9:$T$294&amp;$U$9:$U$294,0))</f>
        <v>0</v>
      </c>
      <c r="O354" s="50">
        <f t="array" ref="O354">INDEX($AG$9:$AG$294,MATCH($A354&amp;$B354,$T$9:$T$294&amp;$U$9:$U$294,0))</f>
        <v>0</v>
      </c>
      <c r="P354" s="50"/>
      <c r="Q354" s="50">
        <f t="array" ref="Q354">INDEX($AJ$9:$AJ$294,MATCH($A354&amp;$B354,$T$9:$T$294&amp;$U$9:$U$294,0))</f>
        <v>0</v>
      </c>
      <c r="R354" s="50">
        <f t="array" ref="R354">INDEX($AL$9:$AL$294,MATCH($A354&amp;$B354,$T$9:$T$294&amp;$U$9:$U$294,0))</f>
        <v>0</v>
      </c>
    </row>
    <row r="355" spans="1:18">
      <c r="A355" s="32" t="s">
        <v>16</v>
      </c>
      <c r="B355" s="47" t="s">
        <v>1658</v>
      </c>
      <c r="C355" s="48" t="s">
        <v>1656</v>
      </c>
      <c r="D355" s="49">
        <v>156</v>
      </c>
      <c r="E355" s="50" t="e">
        <f t="array" ref="E355">INDEX(Y$9:Y$294,MATCH($A355&amp;$B355,$T$9:$T$294&amp;$U$9:$U$294,0))</f>
        <v>#REF!</v>
      </c>
      <c r="F355" s="50">
        <f t="array" ref="F355">INDEX($Z$9:$Z$294,MATCH($A355&amp;$B355,$T$9:$T$294&amp;$U$9:$U$294,0))</f>
        <v>0</v>
      </c>
      <c r="G355" s="50">
        <f t="array" ref="G355">INDEX($AA$9:$AA$294,MATCH($A355&amp;$B355,$T$9:$T$294&amp;$U$9:$U$294,0))</f>
        <v>0</v>
      </c>
      <c r="H355" s="50" t="e">
        <f t="array" ref="H355">INDEX($AH$9:$AH$294,MATCH($A355&amp;$B355,$T$9:$T$294&amp;$U$9:$U$294,0))</f>
        <v>#REF!</v>
      </c>
      <c r="I355" s="50">
        <f t="array" ref="I355">INDEX($AI$9:$AI$294,MATCH($A355&amp;$B355,$T$9:$T$294&amp;$U$9:$U$294,0))</f>
        <v>0</v>
      </c>
      <c r="J355" s="50"/>
      <c r="K355" s="50">
        <f t="array" ref="K355">INDEX($AB$9:$AB$294,MATCH($A355&amp;$B355,$T$9:$T$294&amp;$U$9:$U$294,0))</f>
        <v>0</v>
      </c>
      <c r="L355" s="50">
        <f t="array" ref="L355">INDEX($AD$9:$AD$294,MATCH($A355&amp;$B355,$T$9:$T$294&amp;$U$9:$U$294,0))</f>
        <v>0</v>
      </c>
      <c r="M355" s="50"/>
      <c r="N355" s="50">
        <f t="array" ref="N355">INDEX($AE$9:$AE$294,MATCH($A355&amp;$B355,$T$9:$T$294&amp;$U$9:$U$294,0))</f>
        <v>0</v>
      </c>
      <c r="O355" s="50">
        <f t="array" ref="O355">INDEX($AG$9:$AG$294,MATCH($A355&amp;$B355,$T$9:$T$294&amp;$U$9:$U$294,0))</f>
        <v>0</v>
      </c>
      <c r="P355" s="50"/>
      <c r="Q355" s="50">
        <f t="array" ref="Q355">INDEX($AJ$9:$AJ$294,MATCH($A355&amp;$B355,$T$9:$T$294&amp;$U$9:$U$294,0))</f>
        <v>0</v>
      </c>
      <c r="R355" s="50">
        <f t="array" ref="R355">INDEX($AL$9:$AL$294,MATCH($A355&amp;$B355,$T$9:$T$294&amp;$U$9:$U$294,0))</f>
        <v>0</v>
      </c>
    </row>
    <row r="356" spans="1:18">
      <c r="A356" s="32"/>
      <c r="B356" s="47"/>
      <c r="D356" s="49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</row>
    <row r="357" spans="1:18">
      <c r="A357" s="32" t="s">
        <v>10</v>
      </c>
      <c r="B357" s="47" t="s">
        <v>1668</v>
      </c>
      <c r="C357" s="48" t="s">
        <v>1669</v>
      </c>
      <c r="D357" s="49">
        <v>8</v>
      </c>
      <c r="E357" s="50" t="e">
        <f t="array" ref="E357">INDEX(Y$9:Y$294,MATCH($A357&amp;$B357,$T$9:$T$294&amp;$U$9:$U$294,0))</f>
        <v>#REF!</v>
      </c>
      <c r="F357" s="50">
        <f t="array" ref="F357">INDEX($Z$9:$Z$294,MATCH($A357&amp;$B357,$T$9:$T$294&amp;$U$9:$U$294,0))</f>
        <v>0</v>
      </c>
      <c r="G357" s="50">
        <f t="array" ref="G357">INDEX($AA$9:$AA$294,MATCH($A357&amp;$B357,$T$9:$T$294&amp;$U$9:$U$294,0))</f>
        <v>0</v>
      </c>
      <c r="H357" s="50" t="e">
        <f t="array" ref="H357">INDEX($AH$9:$AH$294,MATCH($A357&amp;$B357,$T$9:$T$294&amp;$U$9:$U$294,0))</f>
        <v>#REF!</v>
      </c>
      <c r="I357" s="50">
        <f t="array" ref="I357">INDEX($AI$9:$AI$294,MATCH($A357&amp;$B357,$T$9:$T$294&amp;$U$9:$U$294,0))</f>
        <v>0</v>
      </c>
      <c r="J357" s="50"/>
      <c r="K357" s="50">
        <f t="array" ref="K357">INDEX($AB$9:$AB$294,MATCH($A357&amp;$B357,$T$9:$T$294&amp;$U$9:$U$294,0))</f>
        <v>0</v>
      </c>
      <c r="L357" s="50">
        <f t="array" ref="L357">INDEX($AD$9:$AD$294,MATCH($A357&amp;$B357,$T$9:$T$294&amp;$U$9:$U$294,0))</f>
        <v>0</v>
      </c>
      <c r="M357" s="50"/>
      <c r="N357" s="50">
        <f t="array" ref="N357">INDEX($AE$9:$AE$294,MATCH($A357&amp;$B357,$T$9:$T$294&amp;$U$9:$U$294,0))</f>
        <v>0</v>
      </c>
      <c r="O357" s="50">
        <f t="array" ref="O357">INDEX($AG$9:$AG$294,MATCH($A357&amp;$B357,$T$9:$T$294&amp;$U$9:$U$294,0))</f>
        <v>0</v>
      </c>
      <c r="P357" s="50"/>
      <c r="Q357" s="50">
        <f t="array" ref="Q357">INDEX($AJ$9:$AJ$294,MATCH($A357&amp;$B357,$T$9:$T$294&amp;$U$9:$U$294,0))</f>
        <v>0</v>
      </c>
      <c r="R357" s="50">
        <f t="array" ref="R357">INDEX($AL$9:$AL$294,MATCH($A357&amp;$B357,$T$9:$T$294&amp;$U$9:$U$294,0))</f>
        <v>0</v>
      </c>
    </row>
    <row r="358" spans="1:18">
      <c r="A358" s="32"/>
      <c r="B358" s="47"/>
      <c r="D358" s="49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</row>
    <row r="359" spans="1:18">
      <c r="A359" s="32" t="s">
        <v>13</v>
      </c>
      <c r="B359" s="47" t="s">
        <v>1670</v>
      </c>
      <c r="C359" s="48" t="s">
        <v>1669</v>
      </c>
      <c r="D359" s="49">
        <v>8</v>
      </c>
      <c r="E359" s="50" t="e">
        <f t="array" ref="E359">INDEX(Y$9:Y$294,MATCH($A359&amp;$B359,$T$9:$T$294&amp;$U$9:$U$294,0))</f>
        <v>#REF!</v>
      </c>
      <c r="F359" s="50">
        <f t="array" ref="F359">INDEX($Z$9:$Z$294,MATCH($A359&amp;$B359,$T$9:$T$294&amp;$U$9:$U$294,0))</f>
        <v>0</v>
      </c>
      <c r="G359" s="50">
        <f t="array" ref="G359">INDEX($AA$9:$AA$294,MATCH($A359&amp;$B359,$T$9:$T$294&amp;$U$9:$U$294,0))</f>
        <v>0</v>
      </c>
      <c r="H359" s="50" t="e">
        <f t="array" ref="H359">INDEX($AH$9:$AH$294,MATCH($A359&amp;$B359,$T$9:$T$294&amp;$U$9:$U$294,0))</f>
        <v>#REF!</v>
      </c>
      <c r="I359" s="50">
        <f t="array" ref="I359">INDEX($AI$9:$AI$294,MATCH($A359&amp;$B359,$T$9:$T$294&amp;$U$9:$U$294,0))</f>
        <v>0</v>
      </c>
      <c r="J359" s="50"/>
      <c r="K359" s="50">
        <f t="array" ref="K359">INDEX($AB$9:$AB$294,MATCH($A359&amp;$B359,$T$9:$T$294&amp;$U$9:$U$294,0))</f>
        <v>0</v>
      </c>
      <c r="L359" s="50">
        <f t="array" ref="L359">INDEX($AD$9:$AD$294,MATCH($A359&amp;$B359,$T$9:$T$294&amp;$U$9:$U$294,0))</f>
        <v>0</v>
      </c>
      <c r="M359" s="50"/>
      <c r="N359" s="50">
        <f t="array" ref="N359">INDEX($AE$9:$AE$294,MATCH($A359&amp;$B359,$T$9:$T$294&amp;$U$9:$U$294,0))</f>
        <v>0</v>
      </c>
      <c r="O359" s="50">
        <f t="array" ref="O359">INDEX($AG$9:$AG$294,MATCH($A359&amp;$B359,$T$9:$T$294&amp;$U$9:$U$294,0))</f>
        <v>0</v>
      </c>
      <c r="P359" s="50"/>
      <c r="Q359" s="50">
        <f t="array" ref="Q359">INDEX($AJ$9:$AJ$294,MATCH($A359&amp;$B359,$T$9:$T$294&amp;$U$9:$U$294,0))</f>
        <v>0</v>
      </c>
      <c r="R359" s="50">
        <f t="array" ref="R359">INDEX($AL$9:$AL$294,MATCH($A359&amp;$B359,$T$9:$T$294&amp;$U$9:$U$294,0))</f>
        <v>0</v>
      </c>
    </row>
    <row r="360" spans="1:18">
      <c r="A360" s="32" t="s">
        <v>16</v>
      </c>
      <c r="B360" s="47" t="s">
        <v>1671</v>
      </c>
      <c r="C360" s="48" t="s">
        <v>1669</v>
      </c>
      <c r="D360" s="49">
        <v>8</v>
      </c>
      <c r="E360" s="50" t="e">
        <f t="array" ref="E360">INDEX(Y$9:Y$294,MATCH($A360&amp;$B360,$T$9:$T$294&amp;$U$9:$U$294,0))</f>
        <v>#REF!</v>
      </c>
      <c r="F360" s="50">
        <f t="array" ref="F360">INDEX($Z$9:$Z$294,MATCH($A360&amp;$B360,$T$9:$T$294&amp;$U$9:$U$294,0))</f>
        <v>0</v>
      </c>
      <c r="G360" s="50">
        <f t="array" ref="G360">INDEX($AA$9:$AA$294,MATCH($A360&amp;$B360,$T$9:$T$294&amp;$U$9:$U$294,0))</f>
        <v>0</v>
      </c>
      <c r="H360" s="50" t="e">
        <f t="array" ref="H360">INDEX($AH$9:$AH$294,MATCH($A360&amp;$B360,$T$9:$T$294&amp;$U$9:$U$294,0))</f>
        <v>#REF!</v>
      </c>
      <c r="I360" s="50">
        <f t="array" ref="I360">INDEX($AI$9:$AI$294,MATCH($A360&amp;$B360,$T$9:$T$294&amp;$U$9:$U$294,0))</f>
        <v>0</v>
      </c>
      <c r="J360" s="50"/>
      <c r="K360" s="50">
        <f t="array" ref="K360">INDEX($AB$9:$AB$294,MATCH($A360&amp;$B360,$T$9:$T$294&amp;$U$9:$U$294,0))</f>
        <v>0</v>
      </c>
      <c r="L360" s="50">
        <f t="array" ref="L360">INDEX($AD$9:$AD$294,MATCH($A360&amp;$B360,$T$9:$T$294&amp;$U$9:$U$294,0))</f>
        <v>0</v>
      </c>
      <c r="M360" s="50"/>
      <c r="N360" s="50">
        <f t="array" ref="N360">INDEX($AE$9:$AE$294,MATCH($A360&amp;$B360,$T$9:$T$294&amp;$U$9:$U$294,0))</f>
        <v>0</v>
      </c>
      <c r="O360" s="50">
        <f t="array" ref="O360">INDEX($AG$9:$AG$294,MATCH($A360&amp;$B360,$T$9:$T$294&amp;$U$9:$U$294,0))</f>
        <v>0</v>
      </c>
      <c r="P360" s="50"/>
      <c r="Q360" s="50">
        <f t="array" ref="Q360">INDEX($AJ$9:$AJ$294,MATCH($A360&amp;$B360,$T$9:$T$294&amp;$U$9:$U$294,0))</f>
        <v>0</v>
      </c>
      <c r="R360" s="50">
        <f t="array" ref="R360">INDEX($AL$9:$AL$294,MATCH($A360&amp;$B360,$T$9:$T$294&amp;$U$9:$U$294,0))</f>
        <v>0</v>
      </c>
    </row>
    <row r="361" spans="1:18">
      <c r="A361" s="32"/>
      <c r="B361" s="47"/>
      <c r="D361" s="49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</row>
    <row r="362" spans="1:18">
      <c r="A362" s="32" t="s">
        <v>10</v>
      </c>
      <c r="B362" s="47" t="s">
        <v>1675</v>
      </c>
      <c r="C362" s="48" t="s">
        <v>1676</v>
      </c>
      <c r="D362" s="49">
        <v>230</v>
      </c>
      <c r="E362" s="50" t="e">
        <f t="array" ref="E362">INDEX(Y$9:Y$294,MATCH($A362&amp;$B362,$T$9:$T$294&amp;$U$9:$U$294,0))</f>
        <v>#REF!</v>
      </c>
      <c r="F362" s="50">
        <f t="array" ref="F362">INDEX($Z$9:$Z$294,MATCH($A362&amp;$B362,$T$9:$T$294&amp;$U$9:$U$294,0))</f>
        <v>0</v>
      </c>
      <c r="G362" s="50">
        <f t="array" ref="G362">INDEX($AA$9:$AA$294,MATCH($A362&amp;$B362,$T$9:$T$294&amp;$U$9:$U$294,0))</f>
        <v>0</v>
      </c>
      <c r="H362" s="50" t="e">
        <f t="array" ref="H362">INDEX($AH$9:$AH$294,MATCH($A362&amp;$B362,$T$9:$T$294&amp;$U$9:$U$294,0))</f>
        <v>#REF!</v>
      </c>
      <c r="I362" s="50">
        <f t="array" ref="I362">INDEX($AI$9:$AI$294,MATCH($A362&amp;$B362,$T$9:$T$294&amp;$U$9:$U$294,0))</f>
        <v>0</v>
      </c>
      <c r="J362" s="50"/>
      <c r="K362" s="50">
        <f t="array" ref="K362">INDEX($AB$9:$AB$294,MATCH($A362&amp;$B362,$T$9:$T$294&amp;$U$9:$U$294,0))</f>
        <v>0</v>
      </c>
      <c r="L362" s="50">
        <f t="array" ref="L362">INDEX($AD$9:$AD$294,MATCH($A362&amp;$B362,$T$9:$T$294&amp;$U$9:$U$294,0))</f>
        <v>0</v>
      </c>
      <c r="M362" s="50"/>
      <c r="N362" s="50">
        <f t="array" ref="N362">INDEX($AE$9:$AE$294,MATCH($A362&amp;$B362,$T$9:$T$294&amp;$U$9:$U$294,0))</f>
        <v>0</v>
      </c>
      <c r="O362" s="50">
        <f t="array" ref="O362">INDEX($AG$9:$AG$294,MATCH($A362&amp;$B362,$T$9:$T$294&amp;$U$9:$U$294,0))</f>
        <v>0</v>
      </c>
      <c r="P362" s="50"/>
      <c r="Q362" s="50">
        <f t="array" ref="Q362">INDEX($AJ$9:$AJ$294,MATCH($A362&amp;$B362,$T$9:$T$294&amp;$U$9:$U$294,0))</f>
        <v>0</v>
      </c>
      <c r="R362" s="50">
        <f t="array" ref="R362">INDEX($AL$9:$AL$294,MATCH($A362&amp;$B362,$T$9:$T$294&amp;$U$9:$U$294,0))</f>
        <v>0</v>
      </c>
    </row>
    <row r="363" spans="1:18">
      <c r="A363" s="32"/>
      <c r="B363" s="47"/>
      <c r="D363" s="49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</row>
    <row r="364" spans="1:18">
      <c r="A364" s="32" t="s">
        <v>13</v>
      </c>
      <c r="B364" s="47" t="s">
        <v>1677</v>
      </c>
      <c r="C364" s="48" t="s">
        <v>1676</v>
      </c>
      <c r="D364" s="49">
        <v>230</v>
      </c>
      <c r="E364" s="50" t="e">
        <f t="array" ref="E364">INDEX(Y$9:Y$294,MATCH($A364&amp;$B364,$T$9:$T$294&amp;$U$9:$U$294,0))</f>
        <v>#REF!</v>
      </c>
      <c r="F364" s="50">
        <f t="array" ref="F364">INDEX($Z$9:$Z$294,MATCH($A364&amp;$B364,$T$9:$T$294&amp;$U$9:$U$294,0))</f>
        <v>0</v>
      </c>
      <c r="G364" s="50">
        <f t="array" ref="G364">INDEX($AA$9:$AA$294,MATCH($A364&amp;$B364,$T$9:$T$294&amp;$U$9:$U$294,0))</f>
        <v>0</v>
      </c>
      <c r="H364" s="50" t="e">
        <f t="array" ref="H364">INDEX($AH$9:$AH$294,MATCH($A364&amp;$B364,$T$9:$T$294&amp;$U$9:$U$294,0))</f>
        <v>#REF!</v>
      </c>
      <c r="I364" s="50">
        <f t="array" ref="I364">INDEX($AI$9:$AI$294,MATCH($A364&amp;$B364,$T$9:$T$294&amp;$U$9:$U$294,0))</f>
        <v>0</v>
      </c>
      <c r="J364" s="50"/>
      <c r="K364" s="50">
        <f t="array" ref="K364">INDEX($AB$9:$AB$294,MATCH($A364&amp;$B364,$T$9:$T$294&amp;$U$9:$U$294,0))</f>
        <v>0</v>
      </c>
      <c r="L364" s="50">
        <f t="array" ref="L364">INDEX($AD$9:$AD$294,MATCH($A364&amp;$B364,$T$9:$T$294&amp;$U$9:$U$294,0))</f>
        <v>0</v>
      </c>
      <c r="M364" s="50"/>
      <c r="N364" s="50">
        <f t="array" ref="N364">INDEX($AE$9:$AE$294,MATCH($A364&amp;$B364,$T$9:$T$294&amp;$U$9:$U$294,0))</f>
        <v>0</v>
      </c>
      <c r="O364" s="50">
        <f t="array" ref="O364">INDEX($AG$9:$AG$294,MATCH($A364&amp;$B364,$T$9:$T$294&amp;$U$9:$U$294,0))</f>
        <v>0</v>
      </c>
      <c r="P364" s="50"/>
      <c r="Q364" s="50">
        <f t="array" ref="Q364">INDEX($AJ$9:$AJ$294,MATCH($A364&amp;$B364,$T$9:$T$294&amp;$U$9:$U$294,0))</f>
        <v>0</v>
      </c>
      <c r="R364" s="50">
        <f t="array" ref="R364">INDEX($AL$9:$AL$294,MATCH($A364&amp;$B364,$T$9:$T$294&amp;$U$9:$U$294,0))</f>
        <v>0</v>
      </c>
    </row>
    <row r="365" spans="1:18">
      <c r="A365" s="32" t="s">
        <v>16</v>
      </c>
      <c r="B365" s="47" t="s">
        <v>1678</v>
      </c>
      <c r="C365" s="48" t="s">
        <v>1676</v>
      </c>
      <c r="D365" s="49">
        <v>230</v>
      </c>
      <c r="E365" s="50" t="e">
        <f t="array" ref="E365">INDEX(Y$9:Y$294,MATCH($A365&amp;$B365,$T$9:$T$294&amp;$U$9:$U$294,0))</f>
        <v>#REF!</v>
      </c>
      <c r="F365" s="50">
        <f t="array" ref="F365">INDEX($Z$9:$Z$294,MATCH($A365&amp;$B365,$T$9:$T$294&amp;$U$9:$U$294,0))</f>
        <v>0</v>
      </c>
      <c r="G365" s="50">
        <f t="array" ref="G365">INDEX($AA$9:$AA$294,MATCH($A365&amp;$B365,$T$9:$T$294&amp;$U$9:$U$294,0))</f>
        <v>0</v>
      </c>
      <c r="H365" s="50" t="e">
        <f t="array" ref="H365">INDEX($AH$9:$AH$294,MATCH($A365&amp;$B365,$T$9:$T$294&amp;$U$9:$U$294,0))</f>
        <v>#REF!</v>
      </c>
      <c r="I365" s="50">
        <f t="array" ref="I365">INDEX($AI$9:$AI$294,MATCH($A365&amp;$B365,$T$9:$T$294&amp;$U$9:$U$294,0))</f>
        <v>0</v>
      </c>
      <c r="J365" s="50"/>
      <c r="K365" s="50">
        <f t="array" ref="K365">INDEX($AB$9:$AB$294,MATCH($A365&amp;$B365,$T$9:$T$294&amp;$U$9:$U$294,0))</f>
        <v>0</v>
      </c>
      <c r="L365" s="50">
        <f t="array" ref="L365">INDEX($AD$9:$AD$294,MATCH($A365&amp;$B365,$T$9:$T$294&amp;$U$9:$U$294,0))</f>
        <v>0</v>
      </c>
      <c r="M365" s="50"/>
      <c r="N365" s="50">
        <f t="array" ref="N365">INDEX($AE$9:$AE$294,MATCH($A365&amp;$B365,$T$9:$T$294&amp;$U$9:$U$294,0))</f>
        <v>0</v>
      </c>
      <c r="O365" s="50">
        <f t="array" ref="O365">INDEX($AG$9:$AG$294,MATCH($A365&amp;$B365,$T$9:$T$294&amp;$U$9:$U$294,0))</f>
        <v>0</v>
      </c>
      <c r="P365" s="50"/>
      <c r="Q365" s="50">
        <f t="array" ref="Q365">INDEX($AJ$9:$AJ$294,MATCH($A365&amp;$B365,$T$9:$T$294&amp;$U$9:$U$294,0))</f>
        <v>0</v>
      </c>
      <c r="R365" s="50">
        <f t="array" ref="R365">INDEX($AL$9:$AL$294,MATCH($A365&amp;$B365,$T$9:$T$294&amp;$U$9:$U$294,0))</f>
        <v>0</v>
      </c>
    </row>
    <row r="366" spans="1:18">
      <c r="A366" s="32"/>
      <c r="B366" s="47"/>
      <c r="D366" s="49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</row>
    <row r="367" spans="1:18">
      <c r="A367" s="32" t="s">
        <v>10</v>
      </c>
      <c r="B367" s="47" t="s">
        <v>1684</v>
      </c>
      <c r="C367" s="48" t="s">
        <v>1685</v>
      </c>
      <c r="D367" s="49">
        <v>13</v>
      </c>
      <c r="E367" s="50" t="e">
        <f t="array" ref="E367">INDEX(Y$9:Y$294,MATCH($A367&amp;$B367,$T$9:$T$294&amp;$U$9:$U$294,0))</f>
        <v>#REF!</v>
      </c>
      <c r="F367" s="50">
        <f t="array" ref="F367">INDEX($Z$9:$Z$294,MATCH($A367&amp;$B367,$T$9:$T$294&amp;$U$9:$U$294,0))</f>
        <v>0</v>
      </c>
      <c r="G367" s="50">
        <f t="array" ref="G367">INDEX($AA$9:$AA$294,MATCH($A367&amp;$B367,$T$9:$T$294&amp;$U$9:$U$294,0))</f>
        <v>0</v>
      </c>
      <c r="H367" s="50" t="e">
        <f t="array" ref="H367">INDEX($AH$9:$AH$294,MATCH($A367&amp;$B367,$T$9:$T$294&amp;$U$9:$U$294,0))</f>
        <v>#REF!</v>
      </c>
      <c r="I367" s="50">
        <f t="array" ref="I367">INDEX($AI$9:$AI$294,MATCH($A367&amp;$B367,$T$9:$T$294&amp;$U$9:$U$294,0))</f>
        <v>0</v>
      </c>
      <c r="J367" s="50"/>
      <c r="K367" s="50">
        <f t="array" ref="K367">INDEX($AB$9:$AB$294,MATCH($A367&amp;$B367,$T$9:$T$294&amp;$U$9:$U$294,0))</f>
        <v>0</v>
      </c>
      <c r="L367" s="50">
        <f t="array" ref="L367">INDEX($AD$9:$AD$294,MATCH($A367&amp;$B367,$T$9:$T$294&amp;$U$9:$U$294,0))</f>
        <v>0</v>
      </c>
      <c r="M367" s="50"/>
      <c r="N367" s="50">
        <f t="array" ref="N367">INDEX($AE$9:$AE$294,MATCH($A367&amp;$B367,$T$9:$T$294&amp;$U$9:$U$294,0))</f>
        <v>0</v>
      </c>
      <c r="O367" s="50">
        <f t="array" ref="O367">INDEX($AG$9:$AG$294,MATCH($A367&amp;$B367,$T$9:$T$294&amp;$U$9:$U$294,0))</f>
        <v>0</v>
      </c>
      <c r="P367" s="50"/>
      <c r="Q367" s="50">
        <f t="array" ref="Q367">INDEX($AJ$9:$AJ$294,MATCH($A367&amp;$B367,$T$9:$T$294&amp;$U$9:$U$294,0))</f>
        <v>0</v>
      </c>
      <c r="R367" s="50">
        <f t="array" ref="R367">INDEX($AL$9:$AL$294,MATCH($A367&amp;$B367,$T$9:$T$294&amp;$U$9:$U$294,0))</f>
        <v>0</v>
      </c>
    </row>
    <row r="368" spans="1:18">
      <c r="A368" s="32"/>
      <c r="B368" s="47"/>
      <c r="D368" s="49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</row>
    <row r="369" spans="1:18">
      <c r="A369" s="32" t="s">
        <v>13</v>
      </c>
      <c r="B369" s="47" t="s">
        <v>1686</v>
      </c>
      <c r="C369" s="48" t="s">
        <v>1685</v>
      </c>
      <c r="D369" s="49">
        <v>13</v>
      </c>
      <c r="E369" s="50" t="e">
        <f t="array" ref="E369">INDEX(Y$9:Y$294,MATCH($A369&amp;$B369,$T$9:$T$294&amp;$U$9:$U$294,0))</f>
        <v>#REF!</v>
      </c>
      <c r="F369" s="50">
        <f t="array" ref="F369">INDEX($Z$9:$Z$294,MATCH($A369&amp;$B369,$T$9:$T$294&amp;$U$9:$U$294,0))</f>
        <v>0</v>
      </c>
      <c r="G369" s="50">
        <f t="array" ref="G369">INDEX($AA$9:$AA$294,MATCH($A369&amp;$B369,$T$9:$T$294&amp;$U$9:$U$294,0))</f>
        <v>0</v>
      </c>
      <c r="H369" s="50" t="e">
        <f t="array" ref="H369">INDEX($AH$9:$AH$294,MATCH($A369&amp;$B369,$T$9:$T$294&amp;$U$9:$U$294,0))</f>
        <v>#REF!</v>
      </c>
      <c r="I369" s="50">
        <f t="array" ref="I369">INDEX($AI$9:$AI$294,MATCH($A369&amp;$B369,$T$9:$T$294&amp;$U$9:$U$294,0))</f>
        <v>0</v>
      </c>
      <c r="J369" s="50"/>
      <c r="K369" s="50">
        <f t="array" ref="K369">INDEX($AB$9:$AB$294,MATCH($A369&amp;$B369,$T$9:$T$294&amp;$U$9:$U$294,0))</f>
        <v>0</v>
      </c>
      <c r="L369" s="50">
        <f t="array" ref="L369">INDEX($AD$9:$AD$294,MATCH($A369&amp;$B369,$T$9:$T$294&amp;$U$9:$U$294,0))</f>
        <v>0</v>
      </c>
      <c r="M369" s="50"/>
      <c r="N369" s="50">
        <f t="array" ref="N369">INDEX($AE$9:$AE$294,MATCH($A369&amp;$B369,$T$9:$T$294&amp;$U$9:$U$294,0))</f>
        <v>0</v>
      </c>
      <c r="O369" s="50">
        <f t="array" ref="O369">INDEX($AG$9:$AG$294,MATCH($A369&amp;$B369,$T$9:$T$294&amp;$U$9:$U$294,0))</f>
        <v>0</v>
      </c>
      <c r="P369" s="50"/>
      <c r="Q369" s="50">
        <f t="array" ref="Q369">INDEX($AJ$9:$AJ$294,MATCH($A369&amp;$B369,$T$9:$T$294&amp;$U$9:$U$294,0))</f>
        <v>0</v>
      </c>
      <c r="R369" s="50">
        <f t="array" ref="R369">INDEX($AL$9:$AL$294,MATCH($A369&amp;$B369,$T$9:$T$294&amp;$U$9:$U$294,0))</f>
        <v>0</v>
      </c>
    </row>
    <row r="370" spans="1:18">
      <c r="A370" s="32" t="s">
        <v>16</v>
      </c>
      <c r="B370" s="47" t="s">
        <v>1687</v>
      </c>
      <c r="C370" s="48" t="s">
        <v>1685</v>
      </c>
      <c r="D370" s="49">
        <v>13</v>
      </c>
      <c r="E370" s="50" t="e">
        <f t="array" ref="E370">INDEX(Y$9:Y$294,MATCH($A370&amp;$B370,$T$9:$T$294&amp;$U$9:$U$294,0))</f>
        <v>#REF!</v>
      </c>
      <c r="F370" s="50">
        <f t="array" ref="F370">INDEX($Z$9:$Z$294,MATCH($A370&amp;$B370,$T$9:$T$294&amp;$U$9:$U$294,0))</f>
        <v>0</v>
      </c>
      <c r="G370" s="50">
        <f t="array" ref="G370">INDEX($AA$9:$AA$294,MATCH($A370&amp;$B370,$T$9:$T$294&amp;$U$9:$U$294,0))</f>
        <v>0</v>
      </c>
      <c r="H370" s="50" t="e">
        <f t="array" ref="H370">INDEX($AH$9:$AH$294,MATCH($A370&amp;$B370,$T$9:$T$294&amp;$U$9:$U$294,0))</f>
        <v>#REF!</v>
      </c>
      <c r="I370" s="50">
        <f t="array" ref="I370">INDEX($AI$9:$AI$294,MATCH($A370&amp;$B370,$T$9:$T$294&amp;$U$9:$U$294,0))</f>
        <v>0</v>
      </c>
      <c r="J370" s="50"/>
      <c r="K370" s="50">
        <f t="array" ref="K370">INDEX($AB$9:$AB$294,MATCH($A370&amp;$B370,$T$9:$T$294&amp;$U$9:$U$294,0))</f>
        <v>0</v>
      </c>
      <c r="L370" s="50">
        <f t="array" ref="L370">INDEX($AD$9:$AD$294,MATCH($A370&amp;$B370,$T$9:$T$294&amp;$U$9:$U$294,0))</f>
        <v>0</v>
      </c>
      <c r="M370" s="50"/>
      <c r="N370" s="50">
        <f t="array" ref="N370">INDEX($AE$9:$AE$294,MATCH($A370&amp;$B370,$T$9:$T$294&amp;$U$9:$U$294,0))</f>
        <v>0</v>
      </c>
      <c r="O370" s="50">
        <f t="array" ref="O370">INDEX($AG$9:$AG$294,MATCH($A370&amp;$B370,$T$9:$T$294&amp;$U$9:$U$294,0))</f>
        <v>0</v>
      </c>
      <c r="P370" s="50"/>
      <c r="Q370" s="50">
        <f t="array" ref="Q370">INDEX($AJ$9:$AJ$294,MATCH($A370&amp;$B370,$T$9:$T$294&amp;$U$9:$U$294,0))</f>
        <v>0</v>
      </c>
      <c r="R370" s="50">
        <f t="array" ref="R370">INDEX($AL$9:$AL$294,MATCH($A370&amp;$B370,$T$9:$T$294&amp;$U$9:$U$294,0))</f>
        <v>0</v>
      </c>
    </row>
    <row r="371" spans="1:18">
      <c r="A371" s="32"/>
      <c r="B371" s="47"/>
      <c r="D371" s="49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</row>
    <row r="372" spans="1:18">
      <c r="A372" s="32" t="s">
        <v>7</v>
      </c>
      <c r="B372" s="47" t="s">
        <v>1690</v>
      </c>
      <c r="C372" s="48" t="s">
        <v>1691</v>
      </c>
      <c r="D372" s="49">
        <v>1069</v>
      </c>
      <c r="E372" s="50" t="e">
        <f t="array" ref="E372">INDEX(Y$9:Y$294,MATCH($A372&amp;$B372,$T$9:$T$294&amp;$U$9:$U$294,0))</f>
        <v>#REF!</v>
      </c>
      <c r="F372" s="50">
        <f t="array" ref="F372">INDEX($Z$9:$Z$294,MATCH($A372&amp;$B372,$T$9:$T$294&amp;$U$9:$U$294,0))</f>
        <v>0</v>
      </c>
      <c r="G372" s="50">
        <f t="array" ref="G372">INDEX($AA$9:$AA$294,MATCH($A372&amp;$B372,$T$9:$T$294&amp;$U$9:$U$294,0))</f>
        <v>0</v>
      </c>
      <c r="H372" s="50" t="e">
        <f t="array" ref="H372">INDEX($AH$9:$AH$294,MATCH($A372&amp;$B372,$T$9:$T$294&amp;$U$9:$U$294,0))</f>
        <v>#REF!</v>
      </c>
      <c r="I372" s="50">
        <f t="array" ref="I372">INDEX($AI$9:$AI$294,MATCH($A372&amp;$B372,$T$9:$T$294&amp;$U$9:$U$294,0))</f>
        <v>0</v>
      </c>
      <c r="J372" s="50"/>
      <c r="K372" s="50">
        <f t="array" ref="K372">INDEX($AB$9:$AB$294,MATCH($A372&amp;$B372,$T$9:$T$294&amp;$U$9:$U$294,0))</f>
        <v>0</v>
      </c>
      <c r="L372" s="50">
        <f t="array" ref="L372">INDEX($AD$9:$AD$294,MATCH($A372&amp;$B372,$T$9:$T$294&amp;$U$9:$U$294,0))</f>
        <v>0</v>
      </c>
      <c r="M372" s="50"/>
      <c r="N372" s="50">
        <f t="array" ref="N372">INDEX($AE$9:$AE$294,MATCH($A372&amp;$B372,$T$9:$T$294&amp;$U$9:$U$294,0))</f>
        <v>0</v>
      </c>
      <c r="O372" s="50">
        <f t="array" ref="O372">INDEX($AG$9:$AG$294,MATCH($A372&amp;$B372,$T$9:$T$294&amp;$U$9:$U$294,0))</f>
        <v>0</v>
      </c>
      <c r="P372" s="50"/>
      <c r="Q372" s="50">
        <f t="array" ref="Q372">INDEX($AJ$9:$AJ$294,MATCH($A372&amp;$B372,$T$9:$T$294&amp;$U$9:$U$294,0))</f>
        <v>0</v>
      </c>
      <c r="R372" s="50">
        <f t="array" ref="R372">INDEX($AL$9:$AL$294,MATCH($A372&amp;$B372,$T$9:$T$294&amp;$U$9:$U$294,0))</f>
        <v>0</v>
      </c>
    </row>
    <row r="373" spans="1:18">
      <c r="A373" s="32"/>
      <c r="B373" s="47"/>
      <c r="D373" s="49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</row>
    <row r="374" spans="1:18">
      <c r="A374" s="32" t="s">
        <v>10</v>
      </c>
      <c r="B374" s="47" t="s">
        <v>1692</v>
      </c>
      <c r="C374" s="48" t="s">
        <v>1693</v>
      </c>
      <c r="D374" s="49">
        <v>1025</v>
      </c>
      <c r="E374" s="50" t="e">
        <f t="array" ref="E374">INDEX(Y$9:Y$294,MATCH($A374&amp;$B374,$T$9:$T$294&amp;$U$9:$U$294,0))</f>
        <v>#REF!</v>
      </c>
      <c r="F374" s="50">
        <f t="array" ref="F374">INDEX($Z$9:$Z$294,MATCH($A374&amp;$B374,$T$9:$T$294&amp;$U$9:$U$294,0))</f>
        <v>0</v>
      </c>
      <c r="G374" s="50">
        <f t="array" ref="G374">INDEX($AA$9:$AA$294,MATCH($A374&amp;$B374,$T$9:$T$294&amp;$U$9:$U$294,0))</f>
        <v>0</v>
      </c>
      <c r="H374" s="50" t="e">
        <f t="array" ref="H374">INDEX($AH$9:$AH$294,MATCH($A374&amp;$B374,$T$9:$T$294&amp;$U$9:$U$294,0))</f>
        <v>#REF!</v>
      </c>
      <c r="I374" s="50">
        <f t="array" ref="I374">INDEX($AI$9:$AI$294,MATCH($A374&amp;$B374,$T$9:$T$294&amp;$U$9:$U$294,0))</f>
        <v>0</v>
      </c>
      <c r="J374" s="50"/>
      <c r="K374" s="50">
        <f t="array" ref="K374">INDEX($AB$9:$AB$294,MATCH($A374&amp;$B374,$T$9:$T$294&amp;$U$9:$U$294,0))</f>
        <v>0</v>
      </c>
      <c r="L374" s="50">
        <f t="array" ref="L374">INDEX($AD$9:$AD$294,MATCH($A374&amp;$B374,$T$9:$T$294&amp;$U$9:$U$294,0))</f>
        <v>0</v>
      </c>
      <c r="M374" s="50"/>
      <c r="N374" s="50">
        <f t="array" ref="N374">INDEX($AE$9:$AE$294,MATCH($A374&amp;$B374,$T$9:$T$294&amp;$U$9:$U$294,0))</f>
        <v>0</v>
      </c>
      <c r="O374" s="50">
        <f t="array" ref="O374">INDEX($AG$9:$AG$294,MATCH($A374&amp;$B374,$T$9:$T$294&amp;$U$9:$U$294,0))</f>
        <v>0</v>
      </c>
      <c r="P374" s="50"/>
      <c r="Q374" s="50">
        <f t="array" ref="Q374">INDEX($AJ$9:$AJ$294,MATCH($A374&amp;$B374,$T$9:$T$294&amp;$U$9:$U$294,0))</f>
        <v>0</v>
      </c>
      <c r="R374" s="50">
        <f t="array" ref="R374">INDEX($AL$9:$AL$294,MATCH($A374&amp;$B374,$T$9:$T$294&amp;$U$9:$U$294,0))</f>
        <v>0</v>
      </c>
    </row>
    <row r="375" spans="1:18">
      <c r="A375" s="32"/>
      <c r="B375" s="47"/>
      <c r="D375" s="49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</row>
    <row r="376" spans="1:18">
      <c r="A376" s="32" t="s">
        <v>13</v>
      </c>
      <c r="B376" s="47" t="s">
        <v>1694</v>
      </c>
      <c r="C376" s="48" t="s">
        <v>1695</v>
      </c>
      <c r="D376" s="49">
        <v>1025</v>
      </c>
      <c r="E376" s="50" t="e">
        <f t="array" ref="E376">INDEX(Y$9:Y$294,MATCH($A376&amp;$B376,$T$9:$T$294&amp;$U$9:$U$294,0))</f>
        <v>#REF!</v>
      </c>
      <c r="F376" s="50">
        <f t="array" ref="F376">INDEX($Z$9:$Z$294,MATCH($A376&amp;$B376,$T$9:$T$294&amp;$U$9:$U$294,0))</f>
        <v>0</v>
      </c>
      <c r="G376" s="50">
        <f t="array" ref="G376">INDEX($AA$9:$AA$294,MATCH($A376&amp;$B376,$T$9:$T$294&amp;$U$9:$U$294,0))</f>
        <v>0</v>
      </c>
      <c r="H376" s="50" t="e">
        <f t="array" ref="H376">INDEX($AH$9:$AH$294,MATCH($A376&amp;$B376,$T$9:$T$294&amp;$U$9:$U$294,0))</f>
        <v>#REF!</v>
      </c>
      <c r="I376" s="50">
        <f t="array" ref="I376">INDEX($AI$9:$AI$294,MATCH($A376&amp;$B376,$T$9:$T$294&amp;$U$9:$U$294,0))</f>
        <v>0</v>
      </c>
      <c r="J376" s="50"/>
      <c r="K376" s="50">
        <f t="array" ref="K376">INDEX($AB$9:$AB$294,MATCH($A376&amp;$B376,$T$9:$T$294&amp;$U$9:$U$294,0))</f>
        <v>0</v>
      </c>
      <c r="L376" s="50">
        <f t="array" ref="L376">INDEX($AD$9:$AD$294,MATCH($A376&amp;$B376,$T$9:$T$294&amp;$U$9:$U$294,0))</f>
        <v>0</v>
      </c>
      <c r="M376" s="50"/>
      <c r="N376" s="50">
        <f t="array" ref="N376">INDEX($AE$9:$AE$294,MATCH($A376&amp;$B376,$T$9:$T$294&amp;$U$9:$U$294,0))</f>
        <v>0</v>
      </c>
      <c r="O376" s="50">
        <f t="array" ref="O376">INDEX($AG$9:$AG$294,MATCH($A376&amp;$B376,$T$9:$T$294&amp;$U$9:$U$294,0))</f>
        <v>0</v>
      </c>
      <c r="P376" s="50"/>
      <c r="Q376" s="50">
        <f t="array" ref="Q376">INDEX($AJ$9:$AJ$294,MATCH($A376&amp;$B376,$T$9:$T$294&amp;$U$9:$U$294,0))</f>
        <v>0</v>
      </c>
      <c r="R376" s="50">
        <f t="array" ref="R376">INDEX($AL$9:$AL$294,MATCH($A376&amp;$B376,$T$9:$T$294&amp;$U$9:$U$294,0))</f>
        <v>0</v>
      </c>
    </row>
    <row r="377" spans="1:18">
      <c r="A377" s="32" t="s">
        <v>16</v>
      </c>
      <c r="B377" s="47" t="s">
        <v>1696</v>
      </c>
      <c r="C377" s="48" t="s">
        <v>1697</v>
      </c>
      <c r="D377" s="49">
        <v>403</v>
      </c>
      <c r="E377" s="50" t="e">
        <f t="array" ref="E377">INDEX(Y$9:Y$294,MATCH($A377&amp;$B377,$T$9:$T$294&amp;$U$9:$U$294,0))</f>
        <v>#REF!</v>
      </c>
      <c r="F377" s="50">
        <f t="array" ref="F377">INDEX($Z$9:$Z$294,MATCH($A377&amp;$B377,$T$9:$T$294&amp;$U$9:$U$294,0))</f>
        <v>0</v>
      </c>
      <c r="G377" s="50">
        <f t="array" ref="G377">INDEX($AA$9:$AA$294,MATCH($A377&amp;$B377,$T$9:$T$294&amp;$U$9:$U$294,0))</f>
        <v>0</v>
      </c>
      <c r="H377" s="50" t="e">
        <f t="array" ref="H377">INDEX($AH$9:$AH$294,MATCH($A377&amp;$B377,$T$9:$T$294&amp;$U$9:$U$294,0))</f>
        <v>#REF!</v>
      </c>
      <c r="I377" s="50">
        <f t="array" ref="I377">INDEX($AI$9:$AI$294,MATCH($A377&amp;$B377,$T$9:$T$294&amp;$U$9:$U$294,0))</f>
        <v>0</v>
      </c>
      <c r="J377" s="50"/>
      <c r="K377" s="50">
        <f t="array" ref="K377">INDEX($AB$9:$AB$294,MATCH($A377&amp;$B377,$T$9:$T$294&amp;$U$9:$U$294,0))</f>
        <v>0</v>
      </c>
      <c r="L377" s="50">
        <f t="array" ref="L377">INDEX($AD$9:$AD$294,MATCH($A377&amp;$B377,$T$9:$T$294&amp;$U$9:$U$294,0))</f>
        <v>0</v>
      </c>
      <c r="M377" s="50"/>
      <c r="N377" s="50">
        <f t="array" ref="N377">INDEX($AE$9:$AE$294,MATCH($A377&amp;$B377,$T$9:$T$294&amp;$U$9:$U$294,0))</f>
        <v>0</v>
      </c>
      <c r="O377" s="50">
        <f t="array" ref="O377">INDEX($AG$9:$AG$294,MATCH($A377&amp;$B377,$T$9:$T$294&amp;$U$9:$U$294,0))</f>
        <v>0</v>
      </c>
      <c r="P377" s="50"/>
      <c r="Q377" s="50">
        <f t="array" ref="Q377">INDEX($AJ$9:$AJ$294,MATCH($A377&amp;$B377,$T$9:$T$294&amp;$U$9:$U$294,0))</f>
        <v>0</v>
      </c>
      <c r="R377" s="50">
        <f t="array" ref="R377">INDEX($AL$9:$AL$294,MATCH($A377&amp;$B377,$T$9:$T$294&amp;$U$9:$U$294,0))</f>
        <v>0</v>
      </c>
    </row>
    <row r="378" spans="1:18">
      <c r="A378" s="32" t="s">
        <v>16</v>
      </c>
      <c r="B378" s="47" t="s">
        <v>1739</v>
      </c>
      <c r="C378" s="48" t="s">
        <v>1740</v>
      </c>
      <c r="D378" s="49">
        <v>180</v>
      </c>
      <c r="E378" s="50" t="e">
        <f t="array" ref="E378">INDEX(Y$9:Y$294,MATCH($A378&amp;$B378,$T$9:$T$294&amp;$U$9:$U$294,0))</f>
        <v>#REF!</v>
      </c>
      <c r="F378" s="50">
        <f t="array" ref="F378">INDEX($Z$9:$Z$294,MATCH($A378&amp;$B378,$T$9:$T$294&amp;$U$9:$U$294,0))</f>
        <v>0</v>
      </c>
      <c r="G378" s="50">
        <f t="array" ref="G378">INDEX($AA$9:$AA$294,MATCH($A378&amp;$B378,$T$9:$T$294&amp;$U$9:$U$294,0))</f>
        <v>0</v>
      </c>
      <c r="H378" s="50" t="e">
        <f t="array" ref="H378">INDEX($AH$9:$AH$294,MATCH($A378&amp;$B378,$T$9:$T$294&amp;$U$9:$U$294,0))</f>
        <v>#REF!</v>
      </c>
      <c r="I378" s="50">
        <f t="array" ref="I378">INDEX($AI$9:$AI$294,MATCH($A378&amp;$B378,$T$9:$T$294&amp;$U$9:$U$294,0))</f>
        <v>0</v>
      </c>
      <c r="J378" s="50"/>
      <c r="K378" s="50">
        <f t="array" ref="K378">INDEX($AB$9:$AB$294,MATCH($A378&amp;$B378,$T$9:$T$294&amp;$U$9:$U$294,0))</f>
        <v>0</v>
      </c>
      <c r="L378" s="50">
        <f t="array" ref="L378">INDEX($AD$9:$AD$294,MATCH($A378&amp;$B378,$T$9:$T$294&amp;$U$9:$U$294,0))</f>
        <v>0</v>
      </c>
      <c r="M378" s="50"/>
      <c r="N378" s="50">
        <f t="array" ref="N378">INDEX($AE$9:$AE$294,MATCH($A378&amp;$B378,$T$9:$T$294&amp;$U$9:$U$294,0))</f>
        <v>0</v>
      </c>
      <c r="O378" s="50">
        <f t="array" ref="O378">INDEX($AG$9:$AG$294,MATCH($A378&amp;$B378,$T$9:$T$294&amp;$U$9:$U$294,0))</f>
        <v>0</v>
      </c>
      <c r="P378" s="50"/>
      <c r="Q378" s="50">
        <f t="array" ref="Q378">INDEX($AJ$9:$AJ$294,MATCH($A378&amp;$B378,$T$9:$T$294&amp;$U$9:$U$294,0))</f>
        <v>0</v>
      </c>
      <c r="R378" s="50">
        <f t="array" ref="R378">INDEX($AL$9:$AL$294,MATCH($A378&amp;$B378,$T$9:$T$294&amp;$U$9:$U$294,0))</f>
        <v>0</v>
      </c>
    </row>
    <row r="379" spans="1:18">
      <c r="A379" s="32" t="s">
        <v>16</v>
      </c>
      <c r="B379" s="47" t="s">
        <v>1748</v>
      </c>
      <c r="C379" s="48" t="s">
        <v>1749</v>
      </c>
      <c r="D379" s="49">
        <v>108</v>
      </c>
      <c r="E379" s="50" t="e">
        <f t="array" ref="E379">INDEX(Y$9:Y$294,MATCH($A379&amp;$B379,$T$9:$T$294&amp;$U$9:$U$294,0))</f>
        <v>#REF!</v>
      </c>
      <c r="F379" s="50">
        <f t="array" ref="F379">INDEX($Z$9:$Z$294,MATCH($A379&amp;$B379,$T$9:$T$294&amp;$U$9:$U$294,0))</f>
        <v>0</v>
      </c>
      <c r="G379" s="50">
        <f t="array" ref="G379">INDEX($AA$9:$AA$294,MATCH($A379&amp;$B379,$T$9:$T$294&amp;$U$9:$U$294,0))</f>
        <v>0</v>
      </c>
      <c r="H379" s="50" t="e">
        <f t="array" ref="H379">INDEX($AH$9:$AH$294,MATCH($A379&amp;$B379,$T$9:$T$294&amp;$U$9:$U$294,0))</f>
        <v>#REF!</v>
      </c>
      <c r="I379" s="50">
        <f t="array" ref="I379">INDEX($AI$9:$AI$294,MATCH($A379&amp;$B379,$T$9:$T$294&amp;$U$9:$U$294,0))</f>
        <v>0</v>
      </c>
      <c r="J379" s="50"/>
      <c r="K379" s="50">
        <f t="array" ref="K379">INDEX($AB$9:$AB$294,MATCH($A379&amp;$B379,$T$9:$T$294&amp;$U$9:$U$294,0))</f>
        <v>0</v>
      </c>
      <c r="L379" s="50">
        <f t="array" ref="L379">INDEX($AD$9:$AD$294,MATCH($A379&amp;$B379,$T$9:$T$294&amp;$U$9:$U$294,0))</f>
        <v>0</v>
      </c>
      <c r="M379" s="50"/>
      <c r="N379" s="50">
        <f t="array" ref="N379">INDEX($AE$9:$AE$294,MATCH($A379&amp;$B379,$T$9:$T$294&amp;$U$9:$U$294,0))</f>
        <v>0</v>
      </c>
      <c r="O379" s="50">
        <f t="array" ref="O379">INDEX($AG$9:$AG$294,MATCH($A379&amp;$B379,$T$9:$T$294&amp;$U$9:$U$294,0))</f>
        <v>0</v>
      </c>
      <c r="P379" s="50"/>
      <c r="Q379" s="50">
        <f t="array" ref="Q379">INDEX($AJ$9:$AJ$294,MATCH($A379&amp;$B379,$T$9:$T$294&amp;$U$9:$U$294,0))</f>
        <v>0</v>
      </c>
      <c r="R379" s="50">
        <f t="array" ref="R379">INDEX($AL$9:$AL$294,MATCH($A379&amp;$B379,$T$9:$T$294&amp;$U$9:$U$294,0))</f>
        <v>0</v>
      </c>
    </row>
    <row r="380" spans="1:18">
      <c r="A380" s="32" t="s">
        <v>16</v>
      </c>
      <c r="B380" s="47" t="s">
        <v>1755</v>
      </c>
      <c r="C380" s="48" t="s">
        <v>1756</v>
      </c>
      <c r="D380" s="49">
        <v>334</v>
      </c>
      <c r="E380" s="50" t="e">
        <f t="array" ref="E380">INDEX(Y$9:Y$294,MATCH($A380&amp;$B380,$T$9:$T$294&amp;$U$9:$U$294,0))</f>
        <v>#REF!</v>
      </c>
      <c r="F380" s="50">
        <f t="array" ref="F380">INDEX($Z$9:$Z$294,MATCH($A380&amp;$B380,$T$9:$T$294&amp;$U$9:$U$294,0))</f>
        <v>0</v>
      </c>
      <c r="G380" s="50">
        <f t="array" ref="G380">INDEX($AA$9:$AA$294,MATCH($A380&amp;$B380,$T$9:$T$294&amp;$U$9:$U$294,0))</f>
        <v>0</v>
      </c>
      <c r="H380" s="50" t="e">
        <f t="array" ref="H380">INDEX($AH$9:$AH$294,MATCH($A380&amp;$B380,$T$9:$T$294&amp;$U$9:$U$294,0))</f>
        <v>#REF!</v>
      </c>
      <c r="I380" s="50">
        <f t="array" ref="I380">INDEX($AI$9:$AI$294,MATCH($A380&amp;$B380,$T$9:$T$294&amp;$U$9:$U$294,0))</f>
        <v>0</v>
      </c>
      <c r="J380" s="50"/>
      <c r="K380" s="50">
        <f t="array" ref="K380">INDEX($AB$9:$AB$294,MATCH($A380&amp;$B380,$T$9:$T$294&amp;$U$9:$U$294,0))</f>
        <v>0</v>
      </c>
      <c r="L380" s="50">
        <f t="array" ref="L380">INDEX($AD$9:$AD$294,MATCH($A380&amp;$B380,$T$9:$T$294&amp;$U$9:$U$294,0))</f>
        <v>0</v>
      </c>
      <c r="M380" s="50"/>
      <c r="N380" s="50">
        <f t="array" ref="N380">INDEX($AE$9:$AE$294,MATCH($A380&amp;$B380,$T$9:$T$294&amp;$U$9:$U$294,0))</f>
        <v>0</v>
      </c>
      <c r="O380" s="50">
        <f t="array" ref="O380">INDEX($AG$9:$AG$294,MATCH($A380&amp;$B380,$T$9:$T$294&amp;$U$9:$U$294,0))</f>
        <v>0</v>
      </c>
      <c r="P380" s="50"/>
      <c r="Q380" s="50">
        <f t="array" ref="Q380">INDEX($AJ$9:$AJ$294,MATCH($A380&amp;$B380,$T$9:$T$294&amp;$U$9:$U$294,0))</f>
        <v>0</v>
      </c>
      <c r="R380" s="50">
        <f t="array" ref="R380">INDEX($AL$9:$AL$294,MATCH($A380&amp;$B380,$T$9:$T$294&amp;$U$9:$U$294,0))</f>
        <v>0</v>
      </c>
    </row>
    <row r="381" spans="1:18">
      <c r="A381" s="32"/>
      <c r="B381" s="47"/>
      <c r="D381" s="49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</row>
    <row r="382" spans="1:18">
      <c r="A382" s="32" t="s">
        <v>10</v>
      </c>
      <c r="B382" s="47" t="s">
        <v>1761</v>
      </c>
      <c r="C382" s="48" t="s">
        <v>1762</v>
      </c>
      <c r="D382" s="49">
        <v>44</v>
      </c>
      <c r="E382" s="50" t="e">
        <f t="array" ref="E382">INDEX(Y$9:Y$294,MATCH($A382&amp;$B382,$T$9:$T$294&amp;$U$9:$U$294,0))</f>
        <v>#REF!</v>
      </c>
      <c r="F382" s="50">
        <f t="array" ref="F382">INDEX($Z$9:$Z$294,MATCH($A382&amp;$B382,$T$9:$T$294&amp;$U$9:$U$294,0))</f>
        <v>0</v>
      </c>
      <c r="G382" s="50">
        <f t="array" ref="G382">INDEX($AA$9:$AA$294,MATCH($A382&amp;$B382,$T$9:$T$294&amp;$U$9:$U$294,0))</f>
        <v>0</v>
      </c>
      <c r="H382" s="50" t="e">
        <f t="array" ref="H382">INDEX($AH$9:$AH$294,MATCH($A382&amp;$B382,$T$9:$T$294&amp;$U$9:$U$294,0))</f>
        <v>#REF!</v>
      </c>
      <c r="I382" s="50">
        <f t="array" ref="I382">INDEX($AI$9:$AI$294,MATCH($A382&amp;$B382,$T$9:$T$294&amp;$U$9:$U$294,0))</f>
        <v>0</v>
      </c>
      <c r="J382" s="50"/>
      <c r="K382" s="50">
        <f t="array" ref="K382">INDEX($AB$9:$AB$294,MATCH($A382&amp;$B382,$T$9:$T$294&amp;$U$9:$U$294,0))</f>
        <v>0</v>
      </c>
      <c r="L382" s="50">
        <f t="array" ref="L382">INDEX($AD$9:$AD$294,MATCH($A382&amp;$B382,$T$9:$T$294&amp;$U$9:$U$294,0))</f>
        <v>0</v>
      </c>
      <c r="M382" s="50"/>
      <c r="N382" s="50">
        <f t="array" ref="N382">INDEX($AE$9:$AE$294,MATCH($A382&amp;$B382,$T$9:$T$294&amp;$U$9:$U$294,0))</f>
        <v>0</v>
      </c>
      <c r="O382" s="50">
        <f t="array" ref="O382">INDEX($AG$9:$AG$294,MATCH($A382&amp;$B382,$T$9:$T$294&amp;$U$9:$U$294,0))</f>
        <v>0</v>
      </c>
      <c r="P382" s="50"/>
      <c r="Q382" s="50">
        <f t="array" ref="Q382">INDEX($AJ$9:$AJ$294,MATCH($A382&amp;$B382,$T$9:$T$294&amp;$U$9:$U$294,0))</f>
        <v>0</v>
      </c>
      <c r="R382" s="50">
        <f t="array" ref="R382">INDEX($AL$9:$AL$294,MATCH($A382&amp;$B382,$T$9:$T$294&amp;$U$9:$U$294,0))</f>
        <v>0</v>
      </c>
    </row>
    <row r="383" spans="1:18">
      <c r="A383" s="32"/>
      <c r="B383" s="47"/>
      <c r="D383" s="49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</row>
    <row r="384" spans="1:18">
      <c r="A384" s="32" t="s">
        <v>13</v>
      </c>
      <c r="B384" s="47" t="s">
        <v>1763</v>
      </c>
      <c r="C384" s="48" t="s">
        <v>1762</v>
      </c>
      <c r="D384" s="49">
        <v>44</v>
      </c>
      <c r="E384" s="50" t="e">
        <f t="array" ref="E384">INDEX(Y$9:Y$294,MATCH($A384&amp;$B384,$T$9:$T$294&amp;$U$9:$U$294,0))</f>
        <v>#REF!</v>
      </c>
      <c r="F384" s="50">
        <f t="array" ref="F384">INDEX($Z$9:$Z$294,MATCH($A384&amp;$B384,$T$9:$T$294&amp;$U$9:$U$294,0))</f>
        <v>0</v>
      </c>
      <c r="G384" s="50">
        <f t="array" ref="G384">INDEX($AA$9:$AA$294,MATCH($A384&amp;$B384,$T$9:$T$294&amp;$U$9:$U$294,0))</f>
        <v>0</v>
      </c>
      <c r="H384" s="50" t="e">
        <f t="array" ref="H384">INDEX($AH$9:$AH$294,MATCH($A384&amp;$B384,$T$9:$T$294&amp;$U$9:$U$294,0))</f>
        <v>#REF!</v>
      </c>
      <c r="I384" s="50">
        <f t="array" ref="I384">INDEX($AI$9:$AI$294,MATCH($A384&amp;$B384,$T$9:$T$294&amp;$U$9:$U$294,0))</f>
        <v>0</v>
      </c>
      <c r="J384" s="50"/>
      <c r="K384" s="50">
        <f t="array" ref="K384">INDEX($AB$9:$AB$294,MATCH($A384&amp;$B384,$T$9:$T$294&amp;$U$9:$U$294,0))</f>
        <v>0</v>
      </c>
      <c r="L384" s="50">
        <f t="array" ref="L384">INDEX($AD$9:$AD$294,MATCH($A384&amp;$B384,$T$9:$T$294&amp;$U$9:$U$294,0))</f>
        <v>0</v>
      </c>
      <c r="M384" s="50"/>
      <c r="N384" s="50">
        <f t="array" ref="N384">INDEX($AE$9:$AE$294,MATCH($A384&amp;$B384,$T$9:$T$294&amp;$U$9:$U$294,0))</f>
        <v>0</v>
      </c>
      <c r="O384" s="50">
        <f t="array" ref="O384">INDEX($AG$9:$AG$294,MATCH($A384&amp;$B384,$T$9:$T$294&amp;$U$9:$U$294,0))</f>
        <v>0</v>
      </c>
      <c r="P384" s="50"/>
      <c r="Q384" s="50">
        <f t="array" ref="Q384">INDEX($AJ$9:$AJ$294,MATCH($A384&amp;$B384,$T$9:$T$294&amp;$U$9:$U$294,0))</f>
        <v>0</v>
      </c>
      <c r="R384" s="50">
        <f t="array" ref="R384">INDEX($AL$9:$AL$294,MATCH($A384&amp;$B384,$T$9:$T$294&amp;$U$9:$U$294,0))</f>
        <v>0</v>
      </c>
    </row>
    <row r="385" spans="1:18">
      <c r="A385" s="32" t="s">
        <v>16</v>
      </c>
      <c r="B385" s="47" t="s">
        <v>1764</v>
      </c>
      <c r="C385" s="48" t="s">
        <v>1762</v>
      </c>
      <c r="D385" s="49">
        <v>44</v>
      </c>
      <c r="E385" s="50" t="e">
        <f t="array" ref="E385">INDEX(Y$9:Y$294,MATCH($A385&amp;$B385,$T$9:$T$294&amp;$U$9:$U$294,0))</f>
        <v>#REF!</v>
      </c>
      <c r="F385" s="50">
        <f t="array" ref="F385">INDEX($Z$9:$Z$294,MATCH($A385&amp;$B385,$T$9:$T$294&amp;$U$9:$U$294,0))</f>
        <v>0</v>
      </c>
      <c r="G385" s="50">
        <f t="array" ref="G385">INDEX($AA$9:$AA$294,MATCH($A385&amp;$B385,$T$9:$T$294&amp;$U$9:$U$294,0))</f>
        <v>0</v>
      </c>
      <c r="H385" s="50" t="e">
        <f t="array" ref="H385">INDEX($AH$9:$AH$294,MATCH($A385&amp;$B385,$T$9:$T$294&amp;$U$9:$U$294,0))</f>
        <v>#REF!</v>
      </c>
      <c r="I385" s="50">
        <f t="array" ref="I385">INDEX($AI$9:$AI$294,MATCH($A385&amp;$B385,$T$9:$T$294&amp;$U$9:$U$294,0))</f>
        <v>0</v>
      </c>
      <c r="J385" s="50"/>
      <c r="K385" s="50">
        <f t="array" ref="K385">INDEX($AB$9:$AB$294,MATCH($A385&amp;$B385,$T$9:$T$294&amp;$U$9:$U$294,0))</f>
        <v>0</v>
      </c>
      <c r="L385" s="50">
        <f t="array" ref="L385">INDEX($AD$9:$AD$294,MATCH($A385&amp;$B385,$T$9:$T$294&amp;$U$9:$U$294,0))</f>
        <v>0</v>
      </c>
      <c r="M385" s="50"/>
      <c r="N385" s="50">
        <f t="array" ref="N385">INDEX($AE$9:$AE$294,MATCH($A385&amp;$B385,$T$9:$T$294&amp;$U$9:$U$294,0))</f>
        <v>0</v>
      </c>
      <c r="O385" s="50">
        <f t="array" ref="O385">INDEX($AG$9:$AG$294,MATCH($A385&amp;$B385,$T$9:$T$294&amp;$U$9:$U$294,0))</f>
        <v>0</v>
      </c>
      <c r="P385" s="50"/>
      <c r="Q385" s="50">
        <f t="array" ref="Q385">INDEX($AJ$9:$AJ$294,MATCH($A385&amp;$B385,$T$9:$T$294&amp;$U$9:$U$294,0))</f>
        <v>0</v>
      </c>
      <c r="R385" s="50">
        <f t="array" ref="R385">INDEX($AL$9:$AL$294,MATCH($A385&amp;$B385,$T$9:$T$294&amp;$U$9:$U$294,0))</f>
        <v>0</v>
      </c>
    </row>
    <row r="386" spans="1:18">
      <c r="A386" s="32"/>
      <c r="B386" s="47"/>
      <c r="D386" s="49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</row>
    <row r="387" spans="1:18">
      <c r="A387" s="32" t="s">
        <v>7</v>
      </c>
      <c r="B387" s="47" t="s">
        <v>1768</v>
      </c>
      <c r="C387" s="48" t="s">
        <v>1769</v>
      </c>
      <c r="D387" s="49">
        <v>767</v>
      </c>
      <c r="E387" s="50" t="e">
        <f t="array" ref="E387">INDEX(Y$9:Y$294,MATCH($A387&amp;$B387,$T$9:$T$294&amp;$U$9:$U$294,0))</f>
        <v>#REF!</v>
      </c>
      <c r="F387" s="50">
        <f t="array" ref="F387">INDEX($Z$9:$Z$294,MATCH($A387&amp;$B387,$T$9:$T$294&amp;$U$9:$U$294,0))</f>
        <v>0</v>
      </c>
      <c r="G387" s="50">
        <f t="array" ref="G387">INDEX($AA$9:$AA$294,MATCH($A387&amp;$B387,$T$9:$T$294&amp;$U$9:$U$294,0))</f>
        <v>0</v>
      </c>
      <c r="H387" s="50" t="e">
        <f t="array" ref="H387">INDEX($AH$9:$AH$294,MATCH($A387&amp;$B387,$T$9:$T$294&amp;$U$9:$U$294,0))</f>
        <v>#REF!</v>
      </c>
      <c r="I387" s="50">
        <f t="array" ref="I387">INDEX($AI$9:$AI$294,MATCH($A387&amp;$B387,$T$9:$T$294&amp;$U$9:$U$294,0))</f>
        <v>0</v>
      </c>
      <c r="J387" s="50"/>
      <c r="K387" s="50">
        <f t="array" ref="K387">INDEX($AB$9:$AB$294,MATCH($A387&amp;$B387,$T$9:$T$294&amp;$U$9:$U$294,0))</f>
        <v>0</v>
      </c>
      <c r="L387" s="50">
        <f t="array" ref="L387">INDEX($AD$9:$AD$294,MATCH($A387&amp;$B387,$T$9:$T$294&amp;$U$9:$U$294,0))</f>
        <v>0</v>
      </c>
      <c r="M387" s="50"/>
      <c r="N387" s="50">
        <f t="array" ref="N387">INDEX($AE$9:$AE$294,MATCH($A387&amp;$B387,$T$9:$T$294&amp;$U$9:$U$294,0))</f>
        <v>0</v>
      </c>
      <c r="O387" s="50">
        <f t="array" ref="O387">INDEX($AG$9:$AG$294,MATCH($A387&amp;$B387,$T$9:$T$294&amp;$U$9:$U$294,0))</f>
        <v>0</v>
      </c>
      <c r="P387" s="50"/>
      <c r="Q387" s="50">
        <f t="array" ref="Q387">INDEX($AJ$9:$AJ$294,MATCH($A387&amp;$B387,$T$9:$T$294&amp;$U$9:$U$294,0))</f>
        <v>0</v>
      </c>
      <c r="R387" s="50">
        <f t="array" ref="R387">INDEX($AL$9:$AL$294,MATCH($A387&amp;$B387,$T$9:$T$294&amp;$U$9:$U$294,0))</f>
        <v>0</v>
      </c>
    </row>
    <row r="388" spans="1:18">
      <c r="A388" s="32"/>
      <c r="B388" s="47"/>
      <c r="D388" s="49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</row>
    <row r="389" spans="1:18">
      <c r="A389" s="32" t="s">
        <v>10</v>
      </c>
      <c r="B389" s="47" t="s">
        <v>1770</v>
      </c>
      <c r="C389" s="48" t="s">
        <v>1771</v>
      </c>
      <c r="D389" s="49">
        <v>235</v>
      </c>
      <c r="E389" s="50" t="e">
        <f t="array" ref="E389">INDEX(Y$9:Y$294,MATCH($A389&amp;$B389,$T$9:$T$294&amp;$U$9:$U$294,0))</f>
        <v>#REF!</v>
      </c>
      <c r="F389" s="50">
        <f t="array" ref="F389">INDEX($Z$9:$Z$294,MATCH($A389&amp;$B389,$T$9:$T$294&amp;$U$9:$U$294,0))</f>
        <v>0</v>
      </c>
      <c r="G389" s="50">
        <f t="array" ref="G389">INDEX($AA$9:$AA$294,MATCH($A389&amp;$B389,$T$9:$T$294&amp;$U$9:$U$294,0))</f>
        <v>0</v>
      </c>
      <c r="H389" s="50" t="e">
        <f t="array" ref="H389">INDEX($AH$9:$AH$294,MATCH($A389&amp;$B389,$T$9:$T$294&amp;$U$9:$U$294,0))</f>
        <v>#REF!</v>
      </c>
      <c r="I389" s="50">
        <f t="array" ref="I389">INDEX($AI$9:$AI$294,MATCH($A389&amp;$B389,$T$9:$T$294&amp;$U$9:$U$294,0))</f>
        <v>0</v>
      </c>
      <c r="J389" s="50"/>
      <c r="K389" s="50">
        <f t="array" ref="K389">INDEX($AB$9:$AB$294,MATCH($A389&amp;$B389,$T$9:$T$294&amp;$U$9:$U$294,0))</f>
        <v>0</v>
      </c>
      <c r="L389" s="50">
        <f t="array" ref="L389">INDEX($AD$9:$AD$294,MATCH($A389&amp;$B389,$T$9:$T$294&amp;$U$9:$U$294,0))</f>
        <v>0</v>
      </c>
      <c r="M389" s="50"/>
      <c r="N389" s="50">
        <f t="array" ref="N389">INDEX($AE$9:$AE$294,MATCH($A389&amp;$B389,$T$9:$T$294&amp;$U$9:$U$294,0))</f>
        <v>0</v>
      </c>
      <c r="O389" s="50">
        <f t="array" ref="O389">INDEX($AG$9:$AG$294,MATCH($A389&amp;$B389,$T$9:$T$294&amp;$U$9:$U$294,0))</f>
        <v>0</v>
      </c>
      <c r="P389" s="50"/>
      <c r="Q389" s="50">
        <f t="array" ref="Q389">INDEX($AJ$9:$AJ$294,MATCH($A389&amp;$B389,$T$9:$T$294&amp;$U$9:$U$294,0))</f>
        <v>0</v>
      </c>
      <c r="R389" s="50">
        <f t="array" ref="R389">INDEX($AL$9:$AL$294,MATCH($A389&amp;$B389,$T$9:$T$294&amp;$U$9:$U$294,0))</f>
        <v>0</v>
      </c>
    </row>
    <row r="390" spans="1:18">
      <c r="A390" s="32"/>
      <c r="B390" s="47"/>
      <c r="D390" s="49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</row>
    <row r="391" spans="1:18">
      <c r="A391" s="32" t="s">
        <v>13</v>
      </c>
      <c r="B391" s="47" t="s">
        <v>1772</v>
      </c>
      <c r="C391" s="48" t="s">
        <v>1773</v>
      </c>
      <c r="D391" s="49">
        <v>23</v>
      </c>
      <c r="E391" s="50" t="e">
        <f t="array" ref="E391">INDEX(Y$9:Y$294,MATCH($A391&amp;$B391,$T$9:$T$294&amp;$U$9:$U$294,0))</f>
        <v>#REF!</v>
      </c>
      <c r="F391" s="50">
        <f t="array" ref="F391">INDEX($Z$9:$Z$294,MATCH($A391&amp;$B391,$T$9:$T$294&amp;$U$9:$U$294,0))</f>
        <v>0</v>
      </c>
      <c r="G391" s="50">
        <f t="array" ref="G391">INDEX($AA$9:$AA$294,MATCH($A391&amp;$B391,$T$9:$T$294&amp;$U$9:$U$294,0))</f>
        <v>0</v>
      </c>
      <c r="H391" s="50" t="e">
        <f t="array" ref="H391">INDEX($AH$9:$AH$294,MATCH($A391&amp;$B391,$T$9:$T$294&amp;$U$9:$U$294,0))</f>
        <v>#REF!</v>
      </c>
      <c r="I391" s="50">
        <f t="array" ref="I391">INDEX($AI$9:$AI$294,MATCH($A391&amp;$B391,$T$9:$T$294&amp;$U$9:$U$294,0))</f>
        <v>0</v>
      </c>
      <c r="J391" s="50"/>
      <c r="K391" s="50">
        <f t="array" ref="K391">INDEX($AB$9:$AB$294,MATCH($A391&amp;$B391,$T$9:$T$294&amp;$U$9:$U$294,0))</f>
        <v>0</v>
      </c>
      <c r="L391" s="50">
        <f t="array" ref="L391">INDEX($AD$9:$AD$294,MATCH($A391&amp;$B391,$T$9:$T$294&amp;$U$9:$U$294,0))</f>
        <v>0</v>
      </c>
      <c r="M391" s="50"/>
      <c r="N391" s="50">
        <f t="array" ref="N391">INDEX($AE$9:$AE$294,MATCH($A391&amp;$B391,$T$9:$T$294&amp;$U$9:$U$294,0))</f>
        <v>0</v>
      </c>
      <c r="O391" s="50">
        <f t="array" ref="O391">INDEX($AG$9:$AG$294,MATCH($A391&amp;$B391,$T$9:$T$294&amp;$U$9:$U$294,0))</f>
        <v>0</v>
      </c>
      <c r="P391" s="50"/>
      <c r="Q391" s="50">
        <f t="array" ref="Q391">INDEX($AJ$9:$AJ$294,MATCH($A391&amp;$B391,$T$9:$T$294&amp;$U$9:$U$294,0))</f>
        <v>0</v>
      </c>
      <c r="R391" s="50">
        <f t="array" ref="R391">INDEX($AL$9:$AL$294,MATCH($A391&amp;$B391,$T$9:$T$294&amp;$U$9:$U$294,0))</f>
        <v>0</v>
      </c>
    </row>
    <row r="392" spans="1:18">
      <c r="A392" s="32" t="s">
        <v>16</v>
      </c>
      <c r="B392" s="47" t="s">
        <v>1774</v>
      </c>
      <c r="C392" s="48" t="s">
        <v>1775</v>
      </c>
      <c r="D392" s="49">
        <v>12</v>
      </c>
      <c r="E392" s="50" t="e">
        <f t="array" ref="E392">INDEX(Y$9:Y$294,MATCH($A392&amp;$B392,$T$9:$T$294&amp;$U$9:$U$294,0))</f>
        <v>#REF!</v>
      </c>
      <c r="F392" s="50">
        <f t="array" ref="F392">INDEX($Z$9:$Z$294,MATCH($A392&amp;$B392,$T$9:$T$294&amp;$U$9:$U$294,0))</f>
        <v>0</v>
      </c>
      <c r="G392" s="50">
        <f t="array" ref="G392">INDEX($AA$9:$AA$294,MATCH($A392&amp;$B392,$T$9:$T$294&amp;$U$9:$U$294,0))</f>
        <v>0</v>
      </c>
      <c r="H392" s="50" t="e">
        <f t="array" ref="H392">INDEX($AH$9:$AH$294,MATCH($A392&amp;$B392,$T$9:$T$294&amp;$U$9:$U$294,0))</f>
        <v>#REF!</v>
      </c>
      <c r="I392" s="50">
        <f t="array" ref="I392">INDEX($AI$9:$AI$294,MATCH($A392&amp;$B392,$T$9:$T$294&amp;$U$9:$U$294,0))</f>
        <v>0</v>
      </c>
      <c r="J392" s="50"/>
      <c r="K392" s="50">
        <f t="array" ref="K392">INDEX($AB$9:$AB$294,MATCH($A392&amp;$B392,$T$9:$T$294&amp;$U$9:$U$294,0))</f>
        <v>0</v>
      </c>
      <c r="L392" s="50">
        <f t="array" ref="L392">INDEX($AD$9:$AD$294,MATCH($A392&amp;$B392,$T$9:$T$294&amp;$U$9:$U$294,0))</f>
        <v>0</v>
      </c>
      <c r="M392" s="50"/>
      <c r="N392" s="50">
        <f t="array" ref="N392">INDEX($AE$9:$AE$294,MATCH($A392&amp;$B392,$T$9:$T$294&amp;$U$9:$U$294,0))</f>
        <v>0</v>
      </c>
      <c r="O392" s="50">
        <f t="array" ref="O392">INDEX($AG$9:$AG$294,MATCH($A392&amp;$B392,$T$9:$T$294&amp;$U$9:$U$294,0))</f>
        <v>0</v>
      </c>
      <c r="P392" s="50"/>
      <c r="Q392" s="50">
        <f t="array" ref="Q392">INDEX($AJ$9:$AJ$294,MATCH($A392&amp;$B392,$T$9:$T$294&amp;$U$9:$U$294,0))</f>
        <v>0</v>
      </c>
      <c r="R392" s="50">
        <f t="array" ref="R392">INDEX($AL$9:$AL$294,MATCH($A392&amp;$B392,$T$9:$T$294&amp;$U$9:$U$294,0))</f>
        <v>0</v>
      </c>
    </row>
    <row r="393" spans="1:18">
      <c r="A393" s="32" t="s">
        <v>16</v>
      </c>
      <c r="B393" s="47" t="s">
        <v>1780</v>
      </c>
      <c r="C393" s="48" t="s">
        <v>1781</v>
      </c>
      <c r="D393" s="49">
        <v>11</v>
      </c>
      <c r="E393" s="50" t="e">
        <f t="array" ref="E393">INDEX(Y$9:Y$294,MATCH($A393&amp;$B393,$T$9:$T$294&amp;$U$9:$U$294,0))</f>
        <v>#REF!</v>
      </c>
      <c r="F393" s="50">
        <f t="array" ref="F393">INDEX($Z$9:$Z$294,MATCH($A393&amp;$B393,$T$9:$T$294&amp;$U$9:$U$294,0))</f>
        <v>0</v>
      </c>
      <c r="G393" s="50">
        <f t="array" ref="G393">INDEX($AA$9:$AA$294,MATCH($A393&amp;$B393,$T$9:$T$294&amp;$U$9:$U$294,0))</f>
        <v>0</v>
      </c>
      <c r="H393" s="50" t="e">
        <f t="array" ref="H393">INDEX($AH$9:$AH$294,MATCH($A393&amp;$B393,$T$9:$T$294&amp;$U$9:$U$294,0))</f>
        <v>#REF!</v>
      </c>
      <c r="I393" s="50">
        <f t="array" ref="I393">INDEX($AI$9:$AI$294,MATCH($A393&amp;$B393,$T$9:$T$294&amp;$U$9:$U$294,0))</f>
        <v>0</v>
      </c>
      <c r="J393" s="50"/>
      <c r="K393" s="50">
        <f t="array" ref="K393">INDEX($AB$9:$AB$294,MATCH($A393&amp;$B393,$T$9:$T$294&amp;$U$9:$U$294,0))</f>
        <v>0</v>
      </c>
      <c r="L393" s="50">
        <f t="array" ref="L393">INDEX($AD$9:$AD$294,MATCH($A393&amp;$B393,$T$9:$T$294&amp;$U$9:$U$294,0))</f>
        <v>0</v>
      </c>
      <c r="M393" s="50"/>
      <c r="N393" s="50">
        <f t="array" ref="N393">INDEX($AE$9:$AE$294,MATCH($A393&amp;$B393,$T$9:$T$294&amp;$U$9:$U$294,0))</f>
        <v>0</v>
      </c>
      <c r="O393" s="50">
        <f t="array" ref="O393">INDEX($AG$9:$AG$294,MATCH($A393&amp;$B393,$T$9:$T$294&amp;$U$9:$U$294,0))</f>
        <v>0</v>
      </c>
      <c r="P393" s="50"/>
      <c r="Q393" s="50">
        <f t="array" ref="Q393">INDEX($AJ$9:$AJ$294,MATCH($A393&amp;$B393,$T$9:$T$294&amp;$U$9:$U$294,0))</f>
        <v>0</v>
      </c>
      <c r="R393" s="50">
        <f t="array" ref="R393">INDEX($AL$9:$AL$294,MATCH($A393&amp;$B393,$T$9:$T$294&amp;$U$9:$U$294,0))</f>
        <v>0</v>
      </c>
    </row>
    <row r="394" spans="1:18">
      <c r="A394" s="32"/>
      <c r="B394" s="47"/>
      <c r="D394" s="49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</row>
    <row r="395" spans="1:18">
      <c r="A395" s="32" t="s">
        <v>13</v>
      </c>
      <c r="B395" s="47" t="s">
        <v>1784</v>
      </c>
      <c r="C395" s="48" t="s">
        <v>1785</v>
      </c>
      <c r="D395" s="49">
        <v>212</v>
      </c>
      <c r="E395" s="50" t="e">
        <f t="array" ref="E395">INDEX(Y$9:Y$294,MATCH($A395&amp;$B395,$T$9:$T$294&amp;$U$9:$U$294,0))</f>
        <v>#REF!</v>
      </c>
      <c r="F395" s="50">
        <f t="array" ref="F395">INDEX($Z$9:$Z$294,MATCH($A395&amp;$B395,$T$9:$T$294&amp;$U$9:$U$294,0))</f>
        <v>0</v>
      </c>
      <c r="G395" s="50">
        <f t="array" ref="G395">INDEX($AA$9:$AA$294,MATCH($A395&amp;$B395,$T$9:$T$294&amp;$U$9:$U$294,0))</f>
        <v>0</v>
      </c>
      <c r="H395" s="50" t="e">
        <f t="array" ref="H395">INDEX($AH$9:$AH$294,MATCH($A395&amp;$B395,$T$9:$T$294&amp;$U$9:$U$294,0))</f>
        <v>#REF!</v>
      </c>
      <c r="I395" s="50">
        <f t="array" ref="I395">INDEX($AI$9:$AI$294,MATCH($A395&amp;$B395,$T$9:$T$294&amp;$U$9:$U$294,0))</f>
        <v>0</v>
      </c>
      <c r="J395" s="50"/>
      <c r="K395" s="50">
        <f t="array" ref="K395">INDEX($AB$9:$AB$294,MATCH($A395&amp;$B395,$T$9:$T$294&amp;$U$9:$U$294,0))</f>
        <v>0</v>
      </c>
      <c r="L395" s="50">
        <f t="array" ref="L395">INDEX($AD$9:$AD$294,MATCH($A395&amp;$B395,$T$9:$T$294&amp;$U$9:$U$294,0))</f>
        <v>0</v>
      </c>
      <c r="M395" s="50"/>
      <c r="N395" s="50">
        <f t="array" ref="N395">INDEX($AE$9:$AE$294,MATCH($A395&amp;$B395,$T$9:$T$294&amp;$U$9:$U$294,0))</f>
        <v>0</v>
      </c>
      <c r="O395" s="50">
        <f t="array" ref="O395">INDEX($AG$9:$AG$294,MATCH($A395&amp;$B395,$T$9:$T$294&amp;$U$9:$U$294,0))</f>
        <v>0</v>
      </c>
      <c r="P395" s="50"/>
      <c r="Q395" s="50">
        <f t="array" ref="Q395">INDEX($AJ$9:$AJ$294,MATCH($A395&amp;$B395,$T$9:$T$294&amp;$U$9:$U$294,0))</f>
        <v>0</v>
      </c>
      <c r="R395" s="50">
        <f t="array" ref="R395">INDEX($AL$9:$AL$294,MATCH($A395&amp;$B395,$T$9:$T$294&amp;$U$9:$U$294,0))</f>
        <v>0</v>
      </c>
    </row>
    <row r="396" spans="1:18">
      <c r="A396" s="32" t="s">
        <v>16</v>
      </c>
      <c r="B396" s="47" t="s">
        <v>1786</v>
      </c>
      <c r="C396" s="48" t="s">
        <v>1787</v>
      </c>
      <c r="D396" s="49">
        <v>7</v>
      </c>
      <c r="E396" s="50" t="e">
        <f t="array" ref="E396">INDEX(Y$9:Y$294,MATCH($A396&amp;$B396,$T$9:$T$294&amp;$U$9:$U$294,0))</f>
        <v>#REF!</v>
      </c>
      <c r="F396" s="50">
        <f t="array" ref="F396">INDEX($Z$9:$Z$294,MATCH($A396&amp;$B396,$T$9:$T$294&amp;$U$9:$U$294,0))</f>
        <v>0</v>
      </c>
      <c r="G396" s="50">
        <f t="array" ref="G396">INDEX($AA$9:$AA$294,MATCH($A396&amp;$B396,$T$9:$T$294&amp;$U$9:$U$294,0))</f>
        <v>0</v>
      </c>
      <c r="H396" s="50" t="e">
        <f t="array" ref="H396">INDEX($AH$9:$AH$294,MATCH($A396&amp;$B396,$T$9:$T$294&amp;$U$9:$U$294,0))</f>
        <v>#REF!</v>
      </c>
      <c r="I396" s="50">
        <f t="array" ref="I396">INDEX($AI$9:$AI$294,MATCH($A396&amp;$B396,$T$9:$T$294&amp;$U$9:$U$294,0))</f>
        <v>0</v>
      </c>
      <c r="J396" s="50"/>
      <c r="K396" s="50">
        <f t="array" ref="K396">INDEX($AB$9:$AB$294,MATCH($A396&amp;$B396,$T$9:$T$294&amp;$U$9:$U$294,0))</f>
        <v>0</v>
      </c>
      <c r="L396" s="50">
        <f t="array" ref="L396">INDEX($AD$9:$AD$294,MATCH($A396&amp;$B396,$T$9:$T$294&amp;$U$9:$U$294,0))</f>
        <v>0</v>
      </c>
      <c r="M396" s="50"/>
      <c r="N396" s="50">
        <f t="array" ref="N396">INDEX($AE$9:$AE$294,MATCH($A396&amp;$B396,$T$9:$T$294&amp;$U$9:$U$294,0))</f>
        <v>0</v>
      </c>
      <c r="O396" s="50">
        <f t="array" ref="O396">INDEX($AG$9:$AG$294,MATCH($A396&amp;$B396,$T$9:$T$294&amp;$U$9:$U$294,0))</f>
        <v>0</v>
      </c>
      <c r="P396" s="50"/>
      <c r="Q396" s="50">
        <f t="array" ref="Q396">INDEX($AJ$9:$AJ$294,MATCH($A396&amp;$B396,$T$9:$T$294&amp;$U$9:$U$294,0))</f>
        <v>0</v>
      </c>
      <c r="R396" s="50">
        <f t="array" ref="R396">INDEX($AL$9:$AL$294,MATCH($A396&amp;$B396,$T$9:$T$294&amp;$U$9:$U$294,0))</f>
        <v>0</v>
      </c>
    </row>
    <row r="397" spans="1:18">
      <c r="A397" s="32" t="s">
        <v>16</v>
      </c>
      <c r="B397" s="47" t="s">
        <v>1796</v>
      </c>
      <c r="C397" s="48" t="s">
        <v>1797</v>
      </c>
      <c r="D397" s="49">
        <v>83</v>
      </c>
      <c r="E397" s="50" t="e">
        <f t="array" ref="E397">INDEX(Y$9:Y$294,MATCH($A397&amp;$B397,$T$9:$T$294&amp;$U$9:$U$294,0))</f>
        <v>#REF!</v>
      </c>
      <c r="F397" s="50">
        <f t="array" ref="F397">INDEX($Z$9:$Z$294,MATCH($A397&amp;$B397,$T$9:$T$294&amp;$U$9:$U$294,0))</f>
        <v>0</v>
      </c>
      <c r="G397" s="50">
        <f t="array" ref="G397">INDEX($AA$9:$AA$294,MATCH($A397&amp;$B397,$T$9:$T$294&amp;$U$9:$U$294,0))</f>
        <v>0</v>
      </c>
      <c r="H397" s="50" t="e">
        <f t="array" ref="H397">INDEX($AH$9:$AH$294,MATCH($A397&amp;$B397,$T$9:$T$294&amp;$U$9:$U$294,0))</f>
        <v>#REF!</v>
      </c>
      <c r="I397" s="50">
        <f t="array" ref="I397">INDEX($AI$9:$AI$294,MATCH($A397&amp;$B397,$T$9:$T$294&amp;$U$9:$U$294,0))</f>
        <v>0</v>
      </c>
      <c r="J397" s="50"/>
      <c r="K397" s="50">
        <f t="array" ref="K397">INDEX($AB$9:$AB$294,MATCH($A397&amp;$B397,$T$9:$T$294&amp;$U$9:$U$294,0))</f>
        <v>0</v>
      </c>
      <c r="L397" s="50">
        <f t="array" ref="L397">INDEX($AD$9:$AD$294,MATCH($A397&amp;$B397,$T$9:$T$294&amp;$U$9:$U$294,0))</f>
        <v>0</v>
      </c>
      <c r="M397" s="50"/>
      <c r="N397" s="50">
        <f t="array" ref="N397">INDEX($AE$9:$AE$294,MATCH($A397&amp;$B397,$T$9:$T$294&amp;$U$9:$U$294,0))</f>
        <v>0</v>
      </c>
      <c r="O397" s="50">
        <f t="array" ref="O397">INDEX($AG$9:$AG$294,MATCH($A397&amp;$B397,$T$9:$T$294&amp;$U$9:$U$294,0))</f>
        <v>0</v>
      </c>
      <c r="P397" s="50"/>
      <c r="Q397" s="50">
        <f t="array" ref="Q397">INDEX($AJ$9:$AJ$294,MATCH($A397&amp;$B397,$T$9:$T$294&amp;$U$9:$U$294,0))</f>
        <v>0</v>
      </c>
      <c r="R397" s="50">
        <f t="array" ref="R397">INDEX($AL$9:$AL$294,MATCH($A397&amp;$B397,$T$9:$T$294&amp;$U$9:$U$294,0))</f>
        <v>0</v>
      </c>
    </row>
    <row r="398" spans="1:18">
      <c r="A398" s="32" t="s">
        <v>16</v>
      </c>
      <c r="B398" s="47" t="s">
        <v>1819</v>
      </c>
      <c r="C398" s="48" t="s">
        <v>1820</v>
      </c>
      <c r="D398" s="49">
        <v>49</v>
      </c>
      <c r="E398" s="50" t="e">
        <f t="array" ref="E398">INDEX(Y$9:Y$294,MATCH($A398&amp;$B398,$T$9:$T$294&amp;$U$9:$U$294,0))</f>
        <v>#REF!</v>
      </c>
      <c r="F398" s="50">
        <f t="array" ref="F398">INDEX($Z$9:$Z$294,MATCH($A398&amp;$B398,$T$9:$T$294&amp;$U$9:$U$294,0))</f>
        <v>0</v>
      </c>
      <c r="G398" s="50">
        <f t="array" ref="G398">INDEX($AA$9:$AA$294,MATCH($A398&amp;$B398,$T$9:$T$294&amp;$U$9:$U$294,0))</f>
        <v>0</v>
      </c>
      <c r="H398" s="50" t="e">
        <f t="array" ref="H398">INDEX($AH$9:$AH$294,MATCH($A398&amp;$B398,$T$9:$T$294&amp;$U$9:$U$294,0))</f>
        <v>#REF!</v>
      </c>
      <c r="I398" s="50">
        <f t="array" ref="I398">INDEX($AI$9:$AI$294,MATCH($A398&amp;$B398,$T$9:$T$294&amp;$U$9:$U$294,0))</f>
        <v>0</v>
      </c>
      <c r="J398" s="50"/>
      <c r="K398" s="50">
        <f t="array" ref="K398">INDEX($AB$9:$AB$294,MATCH($A398&amp;$B398,$T$9:$T$294&amp;$U$9:$U$294,0))</f>
        <v>0</v>
      </c>
      <c r="L398" s="50">
        <f t="array" ref="L398">INDEX($AD$9:$AD$294,MATCH($A398&amp;$B398,$T$9:$T$294&amp;$U$9:$U$294,0))</f>
        <v>0</v>
      </c>
      <c r="M398" s="50"/>
      <c r="N398" s="50">
        <f t="array" ref="N398">INDEX($AE$9:$AE$294,MATCH($A398&amp;$B398,$T$9:$T$294&amp;$U$9:$U$294,0))</f>
        <v>0</v>
      </c>
      <c r="O398" s="50">
        <f t="array" ref="O398">INDEX($AG$9:$AG$294,MATCH($A398&amp;$B398,$T$9:$T$294&amp;$U$9:$U$294,0))</f>
        <v>0</v>
      </c>
      <c r="P398" s="50"/>
      <c r="Q398" s="50">
        <f t="array" ref="Q398">INDEX($AJ$9:$AJ$294,MATCH($A398&amp;$B398,$T$9:$T$294&amp;$U$9:$U$294,0))</f>
        <v>0</v>
      </c>
      <c r="R398" s="50">
        <f t="array" ref="R398">INDEX($AL$9:$AL$294,MATCH($A398&amp;$B398,$T$9:$T$294&amp;$U$9:$U$294,0))</f>
        <v>0</v>
      </c>
    </row>
    <row r="399" spans="1:18">
      <c r="A399" s="32" t="s">
        <v>16</v>
      </c>
      <c r="B399" s="47" t="s">
        <v>1847</v>
      </c>
      <c r="C399" s="48" t="s">
        <v>1848</v>
      </c>
      <c r="D399" s="49">
        <v>73</v>
      </c>
      <c r="E399" s="50" t="e">
        <f t="array" ref="E399">INDEX(Y$9:Y$294,MATCH($A399&amp;$B399,$T$9:$T$294&amp;$U$9:$U$294,0))</f>
        <v>#REF!</v>
      </c>
      <c r="F399" s="50">
        <f t="array" ref="F399">INDEX($Z$9:$Z$294,MATCH($A399&amp;$B399,$T$9:$T$294&amp;$U$9:$U$294,0))</f>
        <v>0</v>
      </c>
      <c r="G399" s="50">
        <f t="array" ref="G399">INDEX($AA$9:$AA$294,MATCH($A399&amp;$B399,$T$9:$T$294&amp;$U$9:$U$294,0))</f>
        <v>0</v>
      </c>
      <c r="H399" s="50" t="e">
        <f t="array" ref="H399">INDEX($AH$9:$AH$294,MATCH($A399&amp;$B399,$T$9:$T$294&amp;$U$9:$U$294,0))</f>
        <v>#REF!</v>
      </c>
      <c r="I399" s="50">
        <f t="array" ref="I399">INDEX($AI$9:$AI$294,MATCH($A399&amp;$B399,$T$9:$T$294&amp;$U$9:$U$294,0))</f>
        <v>0</v>
      </c>
      <c r="J399" s="50"/>
      <c r="K399" s="50">
        <f t="array" ref="K399">INDEX($AB$9:$AB$294,MATCH($A399&amp;$B399,$T$9:$T$294&amp;$U$9:$U$294,0))</f>
        <v>0</v>
      </c>
      <c r="L399" s="50">
        <f t="array" ref="L399">INDEX($AD$9:$AD$294,MATCH($A399&amp;$B399,$T$9:$T$294&amp;$U$9:$U$294,0))</f>
        <v>0</v>
      </c>
      <c r="M399" s="50"/>
      <c r="N399" s="50">
        <f t="array" ref="N399">INDEX($AE$9:$AE$294,MATCH($A399&amp;$B399,$T$9:$T$294&amp;$U$9:$U$294,0))</f>
        <v>0</v>
      </c>
      <c r="O399" s="50">
        <f t="array" ref="O399">INDEX($AG$9:$AG$294,MATCH($A399&amp;$B399,$T$9:$T$294&amp;$U$9:$U$294,0))</f>
        <v>0</v>
      </c>
      <c r="P399" s="50"/>
      <c r="Q399" s="50">
        <f t="array" ref="Q399">INDEX($AJ$9:$AJ$294,MATCH($A399&amp;$B399,$T$9:$T$294&amp;$U$9:$U$294,0))</f>
        <v>0</v>
      </c>
      <c r="R399" s="50">
        <f t="array" ref="R399">INDEX($AL$9:$AL$294,MATCH($A399&amp;$B399,$T$9:$T$294&amp;$U$9:$U$294,0))</f>
        <v>0</v>
      </c>
    </row>
    <row r="400" spans="1:18">
      <c r="A400" s="32"/>
      <c r="B400" s="47"/>
      <c r="D400" s="49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</row>
    <row r="401" spans="1:18">
      <c r="A401" s="32" t="s">
        <v>10</v>
      </c>
      <c r="B401" s="47" t="s">
        <v>1871</v>
      </c>
      <c r="C401" s="48" t="s">
        <v>1872</v>
      </c>
      <c r="D401" s="49">
        <v>55</v>
      </c>
      <c r="E401" s="50" t="e">
        <f t="array" ref="E401">INDEX(Y$9:Y$294,MATCH($A401&amp;$B401,$T$9:$T$294&amp;$U$9:$U$294,0))</f>
        <v>#REF!</v>
      </c>
      <c r="F401" s="50">
        <f t="array" ref="F401">INDEX($Z$9:$Z$294,MATCH($A401&amp;$B401,$T$9:$T$294&amp;$U$9:$U$294,0))</f>
        <v>0</v>
      </c>
      <c r="G401" s="50">
        <f t="array" ref="G401">INDEX($AA$9:$AA$294,MATCH($A401&amp;$B401,$T$9:$T$294&amp;$U$9:$U$294,0))</f>
        <v>0</v>
      </c>
      <c r="H401" s="50" t="e">
        <f t="array" ref="H401">INDEX($AH$9:$AH$294,MATCH($A401&amp;$B401,$T$9:$T$294&amp;$U$9:$U$294,0))</f>
        <v>#REF!</v>
      </c>
      <c r="I401" s="50">
        <f t="array" ref="I401">INDEX($AI$9:$AI$294,MATCH($A401&amp;$B401,$T$9:$T$294&amp;$U$9:$U$294,0))</f>
        <v>0</v>
      </c>
      <c r="J401" s="50"/>
      <c r="K401" s="50">
        <f t="array" ref="K401">INDEX($AB$9:$AB$294,MATCH($A401&amp;$B401,$T$9:$T$294&amp;$U$9:$U$294,0))</f>
        <v>0</v>
      </c>
      <c r="L401" s="50">
        <f t="array" ref="L401">INDEX($AD$9:$AD$294,MATCH($A401&amp;$B401,$T$9:$T$294&amp;$U$9:$U$294,0))</f>
        <v>0</v>
      </c>
      <c r="M401" s="50"/>
      <c r="N401" s="50">
        <f t="array" ref="N401">INDEX($AE$9:$AE$294,MATCH($A401&amp;$B401,$T$9:$T$294&amp;$U$9:$U$294,0))</f>
        <v>0</v>
      </c>
      <c r="O401" s="50">
        <f t="array" ref="O401">INDEX($AG$9:$AG$294,MATCH($A401&amp;$B401,$T$9:$T$294&amp;$U$9:$U$294,0))</f>
        <v>0</v>
      </c>
      <c r="P401" s="50"/>
      <c r="Q401" s="50">
        <f t="array" ref="Q401">INDEX($AJ$9:$AJ$294,MATCH($A401&amp;$B401,$T$9:$T$294&amp;$U$9:$U$294,0))</f>
        <v>0</v>
      </c>
      <c r="R401" s="50">
        <f t="array" ref="R401">INDEX($AL$9:$AL$294,MATCH($A401&amp;$B401,$T$9:$T$294&amp;$U$9:$U$294,0))</f>
        <v>0</v>
      </c>
    </row>
    <row r="402" spans="1:18">
      <c r="A402" s="32"/>
      <c r="B402" s="47"/>
      <c r="D402" s="49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</row>
    <row r="403" spans="1:18">
      <c r="A403" s="32" t="s">
        <v>13</v>
      </c>
      <c r="B403" s="47" t="s">
        <v>1873</v>
      </c>
      <c r="C403" s="48" t="s">
        <v>1874</v>
      </c>
      <c r="D403" s="49">
        <v>7</v>
      </c>
      <c r="E403" s="50" t="e">
        <f t="array" ref="E403">INDEX(Y$9:Y$294,MATCH($A403&amp;$B403,$T$9:$T$294&amp;$U$9:$U$294,0))</f>
        <v>#REF!</v>
      </c>
      <c r="F403" s="50">
        <f t="array" ref="F403">INDEX($Z$9:$Z$294,MATCH($A403&amp;$B403,$T$9:$T$294&amp;$U$9:$U$294,0))</f>
        <v>0</v>
      </c>
      <c r="G403" s="50">
        <f t="array" ref="G403">INDEX($AA$9:$AA$294,MATCH($A403&amp;$B403,$T$9:$T$294&amp;$U$9:$U$294,0))</f>
        <v>0</v>
      </c>
      <c r="H403" s="50" t="e">
        <f t="array" ref="H403">INDEX($AH$9:$AH$294,MATCH($A403&amp;$B403,$T$9:$T$294&amp;$U$9:$U$294,0))</f>
        <v>#REF!</v>
      </c>
      <c r="I403" s="50">
        <f t="array" ref="I403">INDEX($AI$9:$AI$294,MATCH($A403&amp;$B403,$T$9:$T$294&amp;$U$9:$U$294,0))</f>
        <v>0</v>
      </c>
      <c r="J403" s="50"/>
      <c r="K403" s="50">
        <f t="array" ref="K403">INDEX($AB$9:$AB$294,MATCH($A403&amp;$B403,$T$9:$T$294&amp;$U$9:$U$294,0))</f>
        <v>0</v>
      </c>
      <c r="L403" s="50">
        <f t="array" ref="L403">INDEX($AD$9:$AD$294,MATCH($A403&amp;$B403,$T$9:$T$294&amp;$U$9:$U$294,0))</f>
        <v>0</v>
      </c>
      <c r="M403" s="50"/>
      <c r="N403" s="50">
        <f t="array" ref="N403">INDEX($AE$9:$AE$294,MATCH($A403&amp;$B403,$T$9:$T$294&amp;$U$9:$U$294,0))</f>
        <v>0</v>
      </c>
      <c r="O403" s="50">
        <f t="array" ref="O403">INDEX($AG$9:$AG$294,MATCH($A403&amp;$B403,$T$9:$T$294&amp;$U$9:$U$294,0))</f>
        <v>0</v>
      </c>
      <c r="P403" s="50"/>
      <c r="Q403" s="50">
        <f t="array" ref="Q403">INDEX($AJ$9:$AJ$294,MATCH($A403&amp;$B403,$T$9:$T$294&amp;$U$9:$U$294,0))</f>
        <v>0</v>
      </c>
      <c r="R403" s="50">
        <f t="array" ref="R403">INDEX($AL$9:$AL$294,MATCH($A403&amp;$B403,$T$9:$T$294&amp;$U$9:$U$294,0))</f>
        <v>0</v>
      </c>
    </row>
    <row r="404" spans="1:18">
      <c r="A404" s="32" t="s">
        <v>16</v>
      </c>
      <c r="B404" s="47" t="s">
        <v>1875</v>
      </c>
      <c r="C404" s="48" t="s">
        <v>1876</v>
      </c>
      <c r="D404" s="49">
        <v>4</v>
      </c>
      <c r="E404" s="50" t="e">
        <f t="array" ref="E404">INDEX(Y$9:Y$294,MATCH($A404&amp;$B404,$T$9:$T$294&amp;$U$9:$U$294,0))</f>
        <v>#REF!</v>
      </c>
      <c r="F404" s="50">
        <f t="array" ref="F404">INDEX($Z$9:$Z$294,MATCH($A404&amp;$B404,$T$9:$T$294&amp;$U$9:$U$294,0))</f>
        <v>0</v>
      </c>
      <c r="G404" s="50">
        <f t="array" ref="G404">INDEX($AA$9:$AA$294,MATCH($A404&amp;$B404,$T$9:$T$294&amp;$U$9:$U$294,0))</f>
        <v>0</v>
      </c>
      <c r="H404" s="50" t="e">
        <f t="array" ref="H404">INDEX($AH$9:$AH$294,MATCH($A404&amp;$B404,$T$9:$T$294&amp;$U$9:$U$294,0))</f>
        <v>#REF!</v>
      </c>
      <c r="I404" s="50">
        <f t="array" ref="I404">INDEX($AI$9:$AI$294,MATCH($A404&amp;$B404,$T$9:$T$294&amp;$U$9:$U$294,0))</f>
        <v>0</v>
      </c>
      <c r="J404" s="50"/>
      <c r="K404" s="50">
        <f t="array" ref="K404">INDEX($AB$9:$AB$294,MATCH($A404&amp;$B404,$T$9:$T$294&amp;$U$9:$U$294,0))</f>
        <v>0</v>
      </c>
      <c r="L404" s="50">
        <f t="array" ref="L404">INDEX($AD$9:$AD$294,MATCH($A404&amp;$B404,$T$9:$T$294&amp;$U$9:$U$294,0))</f>
        <v>0</v>
      </c>
      <c r="M404" s="50"/>
      <c r="N404" s="50">
        <f t="array" ref="N404">INDEX($AE$9:$AE$294,MATCH($A404&amp;$B404,$T$9:$T$294&amp;$U$9:$U$294,0))</f>
        <v>0</v>
      </c>
      <c r="O404" s="50">
        <f t="array" ref="O404">INDEX($AG$9:$AG$294,MATCH($A404&amp;$B404,$T$9:$T$294&amp;$U$9:$U$294,0))</f>
        <v>0</v>
      </c>
      <c r="P404" s="50"/>
      <c r="Q404" s="50">
        <f t="array" ref="Q404">INDEX($AJ$9:$AJ$294,MATCH($A404&amp;$B404,$T$9:$T$294&amp;$U$9:$U$294,0))</f>
        <v>0</v>
      </c>
      <c r="R404" s="50">
        <f t="array" ref="R404">INDEX($AL$9:$AL$294,MATCH($A404&amp;$B404,$T$9:$T$294&amp;$U$9:$U$294,0))</f>
        <v>0</v>
      </c>
    </row>
    <row r="405" spans="1:18">
      <c r="A405" s="32" t="s">
        <v>16</v>
      </c>
      <c r="B405" s="47" t="s">
        <v>1881</v>
      </c>
      <c r="C405" s="48" t="s">
        <v>1882</v>
      </c>
      <c r="D405" s="49">
        <v>3</v>
      </c>
      <c r="E405" s="50" t="e">
        <f t="array" ref="E405">INDEX(Y$9:Y$294,MATCH($A405&amp;$B405,$T$9:$T$294&amp;$U$9:$U$294,0))</f>
        <v>#REF!</v>
      </c>
      <c r="F405" s="50">
        <f t="array" ref="F405">INDEX($Z$9:$Z$294,MATCH($A405&amp;$B405,$T$9:$T$294&amp;$U$9:$U$294,0))</f>
        <v>0</v>
      </c>
      <c r="G405" s="50">
        <f t="array" ref="G405">INDEX($AA$9:$AA$294,MATCH($A405&amp;$B405,$T$9:$T$294&amp;$U$9:$U$294,0))</f>
        <v>0</v>
      </c>
      <c r="H405" s="50" t="e">
        <f t="array" ref="H405">INDEX($AH$9:$AH$294,MATCH($A405&amp;$B405,$T$9:$T$294&amp;$U$9:$U$294,0))</f>
        <v>#REF!</v>
      </c>
      <c r="I405" s="50">
        <f t="array" ref="I405">INDEX($AI$9:$AI$294,MATCH($A405&amp;$B405,$T$9:$T$294&amp;$U$9:$U$294,0))</f>
        <v>0</v>
      </c>
      <c r="J405" s="50"/>
      <c r="K405" s="50">
        <f t="array" ref="K405">INDEX($AB$9:$AB$294,MATCH($A405&amp;$B405,$T$9:$T$294&amp;$U$9:$U$294,0))</f>
        <v>0</v>
      </c>
      <c r="L405" s="50">
        <f t="array" ref="L405">INDEX($AD$9:$AD$294,MATCH($A405&amp;$B405,$T$9:$T$294&amp;$U$9:$U$294,0))</f>
        <v>0</v>
      </c>
      <c r="M405" s="50"/>
      <c r="N405" s="50">
        <f t="array" ref="N405">INDEX($AE$9:$AE$294,MATCH($A405&amp;$B405,$T$9:$T$294&amp;$U$9:$U$294,0))</f>
        <v>0</v>
      </c>
      <c r="O405" s="50">
        <f t="array" ref="O405">INDEX($AG$9:$AG$294,MATCH($A405&amp;$B405,$T$9:$T$294&amp;$U$9:$U$294,0))</f>
        <v>0</v>
      </c>
      <c r="P405" s="50"/>
      <c r="Q405" s="50">
        <f t="array" ref="Q405">INDEX($AJ$9:$AJ$294,MATCH($A405&amp;$B405,$T$9:$T$294&amp;$U$9:$U$294,0))</f>
        <v>0</v>
      </c>
      <c r="R405" s="50">
        <f t="array" ref="R405">INDEX($AL$9:$AL$294,MATCH($A405&amp;$B405,$T$9:$T$294&amp;$U$9:$U$294,0))</f>
        <v>0</v>
      </c>
    </row>
    <row r="406" spans="1:18">
      <c r="A406" s="32"/>
      <c r="B406" s="47"/>
      <c r="D406" s="49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</row>
    <row r="407" spans="1:18">
      <c r="A407" s="32" t="s">
        <v>13</v>
      </c>
      <c r="B407" s="47" t="s">
        <v>1886</v>
      </c>
      <c r="C407" s="48" t="s">
        <v>1887</v>
      </c>
      <c r="D407" s="49">
        <v>48</v>
      </c>
      <c r="E407" s="50" t="e">
        <f t="array" ref="E407">INDEX(Y$9:Y$294,MATCH($A407&amp;$B407,$T$9:$T$294&amp;$U$9:$U$294,0))</f>
        <v>#REF!</v>
      </c>
      <c r="F407" s="50">
        <f t="array" ref="F407">INDEX($Z$9:$Z$294,MATCH($A407&amp;$B407,$T$9:$T$294&amp;$U$9:$U$294,0))</f>
        <v>0</v>
      </c>
      <c r="G407" s="50">
        <f t="array" ref="G407">INDEX($AA$9:$AA$294,MATCH($A407&amp;$B407,$T$9:$T$294&amp;$U$9:$U$294,0))</f>
        <v>0</v>
      </c>
      <c r="H407" s="50" t="e">
        <f t="array" ref="H407">INDEX($AH$9:$AH$294,MATCH($A407&amp;$B407,$T$9:$T$294&amp;$U$9:$U$294,0))</f>
        <v>#REF!</v>
      </c>
      <c r="I407" s="50">
        <f t="array" ref="I407">INDEX($AI$9:$AI$294,MATCH($A407&amp;$B407,$T$9:$T$294&amp;$U$9:$U$294,0))</f>
        <v>0</v>
      </c>
      <c r="J407" s="50"/>
      <c r="K407" s="50">
        <f t="array" ref="K407">INDEX($AB$9:$AB$294,MATCH($A407&amp;$B407,$T$9:$T$294&amp;$U$9:$U$294,0))</f>
        <v>0</v>
      </c>
      <c r="L407" s="50">
        <f t="array" ref="L407">INDEX($AD$9:$AD$294,MATCH($A407&amp;$B407,$T$9:$T$294&amp;$U$9:$U$294,0))</f>
        <v>0</v>
      </c>
      <c r="M407" s="50"/>
      <c r="N407" s="50">
        <f t="array" ref="N407">INDEX($AE$9:$AE$294,MATCH($A407&amp;$B407,$T$9:$T$294&amp;$U$9:$U$294,0))</f>
        <v>0</v>
      </c>
      <c r="O407" s="50">
        <f t="array" ref="O407">INDEX($AG$9:$AG$294,MATCH($A407&amp;$B407,$T$9:$T$294&amp;$U$9:$U$294,0))</f>
        <v>0</v>
      </c>
      <c r="P407" s="50"/>
      <c r="Q407" s="50">
        <f t="array" ref="Q407">INDEX($AJ$9:$AJ$294,MATCH($A407&amp;$B407,$T$9:$T$294&amp;$U$9:$U$294,0))</f>
        <v>0</v>
      </c>
      <c r="R407" s="50">
        <f t="array" ref="R407">INDEX($AL$9:$AL$294,MATCH($A407&amp;$B407,$T$9:$T$294&amp;$U$9:$U$294,0))</f>
        <v>0</v>
      </c>
    </row>
    <row r="408" spans="1:18">
      <c r="A408" s="32" t="s">
        <v>16</v>
      </c>
      <c r="B408" s="47" t="s">
        <v>1888</v>
      </c>
      <c r="C408" s="48" t="s">
        <v>1889</v>
      </c>
      <c r="D408" s="49">
        <v>37</v>
      </c>
      <c r="E408" s="50" t="e">
        <f t="array" ref="E408">INDEX(Y$9:Y$294,MATCH($A408&amp;$B408,$T$9:$T$294&amp;$U$9:$U$294,0))</f>
        <v>#REF!</v>
      </c>
      <c r="F408" s="50">
        <f t="array" ref="F408">INDEX($Z$9:$Z$294,MATCH($A408&amp;$B408,$T$9:$T$294&amp;$U$9:$U$294,0))</f>
        <v>0</v>
      </c>
      <c r="G408" s="50">
        <f t="array" ref="G408">INDEX($AA$9:$AA$294,MATCH($A408&amp;$B408,$T$9:$T$294&amp;$U$9:$U$294,0))</f>
        <v>0</v>
      </c>
      <c r="H408" s="50" t="e">
        <f t="array" ref="H408">INDEX($AH$9:$AH$294,MATCH($A408&amp;$B408,$T$9:$T$294&amp;$U$9:$U$294,0))</f>
        <v>#REF!</v>
      </c>
      <c r="I408" s="50">
        <f t="array" ref="I408">INDEX($AI$9:$AI$294,MATCH($A408&amp;$B408,$T$9:$T$294&amp;$U$9:$U$294,0))</f>
        <v>0</v>
      </c>
      <c r="J408" s="50"/>
      <c r="K408" s="50">
        <f t="array" ref="K408">INDEX($AB$9:$AB$294,MATCH($A408&amp;$B408,$T$9:$T$294&amp;$U$9:$U$294,0))</f>
        <v>0</v>
      </c>
      <c r="L408" s="50">
        <f t="array" ref="L408">INDEX($AD$9:$AD$294,MATCH($A408&amp;$B408,$T$9:$T$294&amp;$U$9:$U$294,0))</f>
        <v>0</v>
      </c>
      <c r="M408" s="50"/>
      <c r="N408" s="50">
        <f t="array" ref="N408">INDEX($AE$9:$AE$294,MATCH($A408&amp;$B408,$T$9:$T$294&amp;$U$9:$U$294,0))</f>
        <v>0</v>
      </c>
      <c r="O408" s="50">
        <f t="array" ref="O408">INDEX($AG$9:$AG$294,MATCH($A408&amp;$B408,$T$9:$T$294&amp;$U$9:$U$294,0))</f>
        <v>0</v>
      </c>
      <c r="P408" s="50"/>
      <c r="Q408" s="50">
        <f t="array" ref="Q408">INDEX($AJ$9:$AJ$294,MATCH($A408&amp;$B408,$T$9:$T$294&amp;$U$9:$U$294,0))</f>
        <v>0</v>
      </c>
      <c r="R408" s="50">
        <f t="array" ref="R408">INDEX($AL$9:$AL$294,MATCH($A408&amp;$B408,$T$9:$T$294&amp;$U$9:$U$294,0))</f>
        <v>0</v>
      </c>
    </row>
    <row r="409" spans="1:18">
      <c r="A409" s="32" t="s">
        <v>16</v>
      </c>
      <c r="B409" s="47" t="s">
        <v>1903</v>
      </c>
      <c r="C409" s="48" t="s">
        <v>1904</v>
      </c>
      <c r="D409" s="49">
        <v>11</v>
      </c>
      <c r="E409" s="50" t="e">
        <f t="array" ref="E409">INDEX(Y$9:Y$294,MATCH($A409&amp;$B409,$T$9:$T$294&amp;$U$9:$U$294,0))</f>
        <v>#REF!</v>
      </c>
      <c r="F409" s="50">
        <f t="array" ref="F409">INDEX($Z$9:$Z$294,MATCH($A409&amp;$B409,$T$9:$T$294&amp;$U$9:$U$294,0))</f>
        <v>0</v>
      </c>
      <c r="G409" s="50">
        <f t="array" ref="G409">INDEX($AA$9:$AA$294,MATCH($A409&amp;$B409,$T$9:$T$294&amp;$U$9:$U$294,0))</f>
        <v>0</v>
      </c>
      <c r="H409" s="50" t="e">
        <f t="array" ref="H409">INDEX($AH$9:$AH$294,MATCH($A409&amp;$B409,$T$9:$T$294&amp;$U$9:$U$294,0))</f>
        <v>#REF!</v>
      </c>
      <c r="I409" s="50">
        <f t="array" ref="I409">INDEX($AI$9:$AI$294,MATCH($A409&amp;$B409,$T$9:$T$294&amp;$U$9:$U$294,0))</f>
        <v>0</v>
      </c>
      <c r="J409" s="50"/>
      <c r="K409" s="50">
        <f t="array" ref="K409">INDEX($AB$9:$AB$294,MATCH($A409&amp;$B409,$T$9:$T$294&amp;$U$9:$U$294,0))</f>
        <v>0</v>
      </c>
      <c r="L409" s="50">
        <f t="array" ref="L409">INDEX($AD$9:$AD$294,MATCH($A409&amp;$B409,$T$9:$T$294&amp;$U$9:$U$294,0))</f>
        <v>0</v>
      </c>
      <c r="M409" s="50"/>
      <c r="N409" s="50">
        <f t="array" ref="N409">INDEX($AE$9:$AE$294,MATCH($A409&amp;$B409,$T$9:$T$294&amp;$U$9:$U$294,0))</f>
        <v>0</v>
      </c>
      <c r="O409" s="50">
        <f t="array" ref="O409">INDEX($AG$9:$AG$294,MATCH($A409&amp;$B409,$T$9:$T$294&amp;$U$9:$U$294,0))</f>
        <v>0</v>
      </c>
      <c r="P409" s="50"/>
      <c r="Q409" s="50">
        <f t="array" ref="Q409">INDEX($AJ$9:$AJ$294,MATCH($A409&amp;$B409,$T$9:$T$294&amp;$U$9:$U$294,0))</f>
        <v>0</v>
      </c>
      <c r="R409" s="50">
        <f t="array" ref="R409">INDEX($AL$9:$AL$294,MATCH($A409&amp;$B409,$T$9:$T$294&amp;$U$9:$U$294,0))</f>
        <v>0</v>
      </c>
    </row>
    <row r="410" spans="1:18">
      <c r="A410" s="32"/>
      <c r="B410" s="47"/>
      <c r="D410" s="49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</row>
    <row r="411" spans="1:18">
      <c r="A411" s="32" t="s">
        <v>10</v>
      </c>
      <c r="B411" s="47" t="s">
        <v>1907</v>
      </c>
      <c r="C411" s="48" t="s">
        <v>1908</v>
      </c>
      <c r="D411" s="49">
        <v>422</v>
      </c>
      <c r="E411" s="50" t="e">
        <f t="array" ref="E411">INDEX(Y$9:Y$294,MATCH($A411&amp;$B411,$T$9:$T$294&amp;$U$9:$U$294,0))</f>
        <v>#REF!</v>
      </c>
      <c r="F411" s="50">
        <f t="array" ref="F411">INDEX($Z$9:$Z$294,MATCH($A411&amp;$B411,$T$9:$T$294&amp;$U$9:$U$294,0))</f>
        <v>0</v>
      </c>
      <c r="G411" s="50">
        <f t="array" ref="G411">INDEX($AA$9:$AA$294,MATCH($A411&amp;$B411,$T$9:$T$294&amp;$U$9:$U$294,0))</f>
        <v>0</v>
      </c>
      <c r="H411" s="50" t="e">
        <f t="array" ref="H411">INDEX($AH$9:$AH$294,MATCH($A411&amp;$B411,$T$9:$T$294&amp;$U$9:$U$294,0))</f>
        <v>#REF!</v>
      </c>
      <c r="I411" s="50">
        <f t="array" ref="I411">INDEX($AI$9:$AI$294,MATCH($A411&amp;$B411,$T$9:$T$294&amp;$U$9:$U$294,0))</f>
        <v>0</v>
      </c>
      <c r="J411" s="50"/>
      <c r="K411" s="50">
        <f t="array" ref="K411">INDEX($AB$9:$AB$294,MATCH($A411&amp;$B411,$T$9:$T$294&amp;$U$9:$U$294,0))</f>
        <v>0</v>
      </c>
      <c r="L411" s="50">
        <f t="array" ref="L411">INDEX($AD$9:$AD$294,MATCH($A411&amp;$B411,$T$9:$T$294&amp;$U$9:$U$294,0))</f>
        <v>0</v>
      </c>
      <c r="M411" s="50"/>
      <c r="N411" s="50">
        <f t="array" ref="N411">INDEX($AE$9:$AE$294,MATCH($A411&amp;$B411,$T$9:$T$294&amp;$U$9:$U$294,0))</f>
        <v>0</v>
      </c>
      <c r="O411" s="50">
        <f t="array" ref="O411">INDEX($AG$9:$AG$294,MATCH($A411&amp;$B411,$T$9:$T$294&amp;$U$9:$U$294,0))</f>
        <v>0</v>
      </c>
      <c r="P411" s="50"/>
      <c r="Q411" s="50">
        <f t="array" ref="Q411">INDEX($AJ$9:$AJ$294,MATCH($A411&amp;$B411,$T$9:$T$294&amp;$U$9:$U$294,0))</f>
        <v>0</v>
      </c>
      <c r="R411" s="50">
        <f t="array" ref="R411">INDEX($AL$9:$AL$294,MATCH($A411&amp;$B411,$T$9:$T$294&amp;$U$9:$U$294,0))</f>
        <v>0</v>
      </c>
    </row>
    <row r="412" spans="1:18">
      <c r="A412" s="32"/>
      <c r="B412" s="47"/>
      <c r="D412" s="49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</row>
    <row r="413" spans="1:18">
      <c r="A413" s="32" t="s">
        <v>13</v>
      </c>
      <c r="B413" s="47" t="s">
        <v>1909</v>
      </c>
      <c r="C413" s="48" t="s">
        <v>1908</v>
      </c>
      <c r="D413" s="49">
        <v>422</v>
      </c>
      <c r="E413" s="50" t="e">
        <f t="array" ref="E413">INDEX(Y$9:Y$294,MATCH($A413&amp;$B413,$T$9:$T$294&amp;$U$9:$U$294,0))</f>
        <v>#REF!</v>
      </c>
      <c r="F413" s="50">
        <f t="array" ref="F413">INDEX($Z$9:$Z$294,MATCH($A413&amp;$B413,$T$9:$T$294&amp;$U$9:$U$294,0))</f>
        <v>0</v>
      </c>
      <c r="G413" s="50">
        <f t="array" ref="G413">INDEX($AA$9:$AA$294,MATCH($A413&amp;$B413,$T$9:$T$294&amp;$U$9:$U$294,0))</f>
        <v>0</v>
      </c>
      <c r="H413" s="50" t="e">
        <f t="array" ref="H413">INDEX($AH$9:$AH$294,MATCH($A413&amp;$B413,$T$9:$T$294&amp;$U$9:$U$294,0))</f>
        <v>#REF!</v>
      </c>
      <c r="I413" s="50">
        <f t="array" ref="I413">INDEX($AI$9:$AI$294,MATCH($A413&amp;$B413,$T$9:$T$294&amp;$U$9:$U$294,0))</f>
        <v>0</v>
      </c>
      <c r="J413" s="50"/>
      <c r="K413" s="50">
        <f t="array" ref="K413">INDEX($AB$9:$AB$294,MATCH($A413&amp;$B413,$T$9:$T$294&amp;$U$9:$U$294,0))</f>
        <v>0</v>
      </c>
      <c r="L413" s="50">
        <f t="array" ref="L413">INDEX($AD$9:$AD$294,MATCH($A413&amp;$B413,$T$9:$T$294&amp;$U$9:$U$294,0))</f>
        <v>0</v>
      </c>
      <c r="M413" s="50"/>
      <c r="N413" s="50">
        <f t="array" ref="N413">INDEX($AE$9:$AE$294,MATCH($A413&amp;$B413,$T$9:$T$294&amp;$U$9:$U$294,0))</f>
        <v>0</v>
      </c>
      <c r="O413" s="50">
        <f t="array" ref="O413">INDEX($AG$9:$AG$294,MATCH($A413&amp;$B413,$T$9:$T$294&amp;$U$9:$U$294,0))</f>
        <v>0</v>
      </c>
      <c r="P413" s="50"/>
      <c r="Q413" s="50">
        <f t="array" ref="Q413">INDEX($AJ$9:$AJ$294,MATCH($A413&amp;$B413,$T$9:$T$294&amp;$U$9:$U$294,0))</f>
        <v>0</v>
      </c>
      <c r="R413" s="50">
        <f t="array" ref="R413">INDEX($AL$9:$AL$294,MATCH($A413&amp;$B413,$T$9:$T$294&amp;$U$9:$U$294,0))</f>
        <v>0</v>
      </c>
    </row>
    <row r="414" spans="1:18">
      <c r="A414" s="32" t="s">
        <v>16</v>
      </c>
      <c r="B414" s="47" t="s">
        <v>1910</v>
      </c>
      <c r="C414" s="48" t="s">
        <v>1908</v>
      </c>
      <c r="D414" s="49">
        <v>422</v>
      </c>
      <c r="E414" s="50" t="e">
        <f t="array" ref="E414">INDEX(Y$9:Y$294,MATCH($A414&amp;$B414,$T$9:$T$294&amp;$U$9:$U$294,0))</f>
        <v>#REF!</v>
      </c>
      <c r="F414" s="50">
        <f t="array" ref="F414">INDEX($Z$9:$Z$294,MATCH($A414&amp;$B414,$T$9:$T$294&amp;$U$9:$U$294,0))</f>
        <v>0</v>
      </c>
      <c r="G414" s="50">
        <f t="array" ref="G414">INDEX($AA$9:$AA$294,MATCH($A414&amp;$B414,$T$9:$T$294&amp;$U$9:$U$294,0))</f>
        <v>0</v>
      </c>
      <c r="H414" s="50" t="e">
        <f t="array" ref="H414">INDEX($AH$9:$AH$294,MATCH($A414&amp;$B414,$T$9:$T$294&amp;$U$9:$U$294,0))</f>
        <v>#REF!</v>
      </c>
      <c r="I414" s="50">
        <f t="array" ref="I414">INDEX($AI$9:$AI$294,MATCH($A414&amp;$B414,$T$9:$T$294&amp;$U$9:$U$294,0))</f>
        <v>0</v>
      </c>
      <c r="J414" s="50"/>
      <c r="K414" s="50">
        <f t="array" ref="K414">INDEX($AB$9:$AB$294,MATCH($A414&amp;$B414,$T$9:$T$294&amp;$U$9:$U$294,0))</f>
        <v>0</v>
      </c>
      <c r="L414" s="50">
        <f t="array" ref="L414">INDEX($AD$9:$AD$294,MATCH($A414&amp;$B414,$T$9:$T$294&amp;$U$9:$U$294,0))</f>
        <v>0</v>
      </c>
      <c r="M414" s="50"/>
      <c r="N414" s="50">
        <f t="array" ref="N414">INDEX($AE$9:$AE$294,MATCH($A414&amp;$B414,$T$9:$T$294&amp;$U$9:$U$294,0))</f>
        <v>0</v>
      </c>
      <c r="O414" s="50">
        <f t="array" ref="O414">INDEX($AG$9:$AG$294,MATCH($A414&amp;$B414,$T$9:$T$294&amp;$U$9:$U$294,0))</f>
        <v>0</v>
      </c>
      <c r="P414" s="50"/>
      <c r="Q414" s="50">
        <f t="array" ref="Q414">INDEX($AJ$9:$AJ$294,MATCH($A414&amp;$B414,$T$9:$T$294&amp;$U$9:$U$294,0))</f>
        <v>0</v>
      </c>
      <c r="R414" s="50">
        <f t="array" ref="R414">INDEX($AL$9:$AL$294,MATCH($A414&amp;$B414,$T$9:$T$294&amp;$U$9:$U$294,0))</f>
        <v>0</v>
      </c>
    </row>
    <row r="415" spans="1:18">
      <c r="A415" s="32"/>
      <c r="B415" s="47"/>
      <c r="D415" s="49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</row>
    <row r="416" spans="1:18">
      <c r="A416" s="32" t="s">
        <v>10</v>
      </c>
      <c r="B416" s="47" t="s">
        <v>1918</v>
      </c>
      <c r="C416" s="48" t="s">
        <v>1919</v>
      </c>
      <c r="D416" s="49">
        <v>2</v>
      </c>
      <c r="E416" s="50" t="e">
        <f t="array" ref="E416">INDEX(Y$9:Y$294,MATCH($A416&amp;$B416,$T$9:$T$294&amp;$U$9:$U$294,0))</f>
        <v>#REF!</v>
      </c>
      <c r="F416" s="50">
        <f t="array" ref="F416">INDEX($Z$9:$Z$294,MATCH($A416&amp;$B416,$T$9:$T$294&amp;$U$9:$U$294,0))</f>
        <v>0</v>
      </c>
      <c r="G416" s="50">
        <f t="array" ref="G416">INDEX($AA$9:$AA$294,MATCH($A416&amp;$B416,$T$9:$T$294&amp;$U$9:$U$294,0))</f>
        <v>0</v>
      </c>
      <c r="H416" s="50" t="e">
        <f t="array" ref="H416">INDEX($AH$9:$AH$294,MATCH($A416&amp;$B416,$T$9:$T$294&amp;$U$9:$U$294,0))</f>
        <v>#REF!</v>
      </c>
      <c r="I416" s="50">
        <f t="array" ref="I416">INDEX($AI$9:$AI$294,MATCH($A416&amp;$B416,$T$9:$T$294&amp;$U$9:$U$294,0))</f>
        <v>0</v>
      </c>
      <c r="J416" s="50"/>
      <c r="K416" s="50">
        <f t="array" ref="K416">INDEX($AB$9:$AB$294,MATCH($A416&amp;$B416,$T$9:$T$294&amp;$U$9:$U$294,0))</f>
        <v>0</v>
      </c>
      <c r="L416" s="50">
        <f t="array" ref="L416">INDEX($AD$9:$AD$294,MATCH($A416&amp;$B416,$T$9:$T$294&amp;$U$9:$U$294,0))</f>
        <v>0</v>
      </c>
      <c r="M416" s="50"/>
      <c r="N416" s="50">
        <f t="array" ref="N416">INDEX($AE$9:$AE$294,MATCH($A416&amp;$B416,$T$9:$T$294&amp;$U$9:$U$294,0))</f>
        <v>0</v>
      </c>
      <c r="O416" s="50">
        <f t="array" ref="O416">INDEX($AG$9:$AG$294,MATCH($A416&amp;$B416,$T$9:$T$294&amp;$U$9:$U$294,0))</f>
        <v>0</v>
      </c>
      <c r="P416" s="50"/>
      <c r="Q416" s="50">
        <f t="array" ref="Q416">INDEX($AJ$9:$AJ$294,MATCH($A416&amp;$B416,$T$9:$T$294&amp;$U$9:$U$294,0))</f>
        <v>0</v>
      </c>
      <c r="R416" s="50">
        <f t="array" ref="R416">INDEX($AL$9:$AL$294,MATCH($A416&amp;$B416,$T$9:$T$294&amp;$U$9:$U$294,0))</f>
        <v>0</v>
      </c>
    </row>
    <row r="417" spans="1:18">
      <c r="A417" s="32"/>
      <c r="B417" s="47"/>
      <c r="D417" s="49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</row>
    <row r="418" spans="1:18">
      <c r="A418" s="32" t="s">
        <v>13</v>
      </c>
      <c r="B418" s="47" t="s">
        <v>1920</v>
      </c>
      <c r="C418" s="48" t="s">
        <v>1919</v>
      </c>
      <c r="D418" s="49">
        <v>2</v>
      </c>
      <c r="E418" s="50" t="e">
        <f t="array" ref="E418">INDEX(Y$9:Y$294,MATCH($A418&amp;$B418,$T$9:$T$294&amp;$U$9:$U$294,0))</f>
        <v>#REF!</v>
      </c>
      <c r="F418" s="50">
        <f t="array" ref="F418">INDEX($Z$9:$Z$294,MATCH($A418&amp;$B418,$T$9:$T$294&amp;$U$9:$U$294,0))</f>
        <v>0</v>
      </c>
      <c r="G418" s="50">
        <f t="array" ref="G418">INDEX($AA$9:$AA$294,MATCH($A418&amp;$B418,$T$9:$T$294&amp;$U$9:$U$294,0))</f>
        <v>0</v>
      </c>
      <c r="H418" s="50" t="e">
        <f t="array" ref="H418">INDEX($AH$9:$AH$294,MATCH($A418&amp;$B418,$T$9:$T$294&amp;$U$9:$U$294,0))</f>
        <v>#REF!</v>
      </c>
      <c r="I418" s="50">
        <f t="array" ref="I418">INDEX($AI$9:$AI$294,MATCH($A418&amp;$B418,$T$9:$T$294&amp;$U$9:$U$294,0))</f>
        <v>0</v>
      </c>
      <c r="J418" s="50"/>
      <c r="K418" s="50">
        <f t="array" ref="K418">INDEX($AB$9:$AB$294,MATCH($A418&amp;$B418,$T$9:$T$294&amp;$U$9:$U$294,0))</f>
        <v>0</v>
      </c>
      <c r="L418" s="50">
        <f t="array" ref="L418">INDEX($AD$9:$AD$294,MATCH($A418&amp;$B418,$T$9:$T$294&amp;$U$9:$U$294,0))</f>
        <v>0</v>
      </c>
      <c r="M418" s="50"/>
      <c r="N418" s="50">
        <f t="array" ref="N418">INDEX($AE$9:$AE$294,MATCH($A418&amp;$B418,$T$9:$T$294&amp;$U$9:$U$294,0))</f>
        <v>0</v>
      </c>
      <c r="O418" s="50">
        <f t="array" ref="O418">INDEX($AG$9:$AG$294,MATCH($A418&amp;$B418,$T$9:$T$294&amp;$U$9:$U$294,0))</f>
        <v>0</v>
      </c>
      <c r="P418" s="50"/>
      <c r="Q418" s="50">
        <f t="array" ref="Q418">INDEX($AJ$9:$AJ$294,MATCH($A418&amp;$B418,$T$9:$T$294&amp;$U$9:$U$294,0))</f>
        <v>0</v>
      </c>
      <c r="R418" s="50">
        <f t="array" ref="R418">INDEX($AL$9:$AL$294,MATCH($A418&amp;$B418,$T$9:$T$294&amp;$U$9:$U$294,0))</f>
        <v>0</v>
      </c>
    </row>
    <row r="419" spans="1:18">
      <c r="A419" s="32" t="s">
        <v>16</v>
      </c>
      <c r="B419" s="47" t="s">
        <v>1921</v>
      </c>
      <c r="C419" s="48" t="s">
        <v>1919</v>
      </c>
      <c r="D419" s="49">
        <v>2</v>
      </c>
      <c r="E419" s="50" t="e">
        <f t="array" ref="E419">INDEX(Y$9:Y$294,MATCH($A419&amp;$B419,$T$9:$T$294&amp;$U$9:$U$294,0))</f>
        <v>#REF!</v>
      </c>
      <c r="F419" s="50">
        <f t="array" ref="F419">INDEX($Z$9:$Z$294,MATCH($A419&amp;$B419,$T$9:$T$294&amp;$U$9:$U$294,0))</f>
        <v>0</v>
      </c>
      <c r="G419" s="50">
        <f t="array" ref="G419">INDEX($AA$9:$AA$294,MATCH($A419&amp;$B419,$T$9:$T$294&amp;$U$9:$U$294,0))</f>
        <v>0</v>
      </c>
      <c r="H419" s="50" t="e">
        <f t="array" ref="H419">INDEX($AH$9:$AH$294,MATCH($A419&amp;$B419,$T$9:$T$294&amp;$U$9:$U$294,0))</f>
        <v>#REF!</v>
      </c>
      <c r="I419" s="50">
        <f t="array" ref="I419">INDEX($AI$9:$AI$294,MATCH($A419&amp;$B419,$T$9:$T$294&amp;$U$9:$U$294,0))</f>
        <v>0</v>
      </c>
      <c r="J419" s="50"/>
      <c r="K419" s="50">
        <f t="array" ref="K419">INDEX($AB$9:$AB$294,MATCH($A419&amp;$B419,$T$9:$T$294&amp;$U$9:$U$294,0))</f>
        <v>0</v>
      </c>
      <c r="L419" s="50">
        <f t="array" ref="L419">INDEX($AD$9:$AD$294,MATCH($A419&amp;$B419,$T$9:$T$294&amp;$U$9:$U$294,0))</f>
        <v>0</v>
      </c>
      <c r="M419" s="50"/>
      <c r="N419" s="50">
        <f t="array" ref="N419">INDEX($AE$9:$AE$294,MATCH($A419&amp;$B419,$T$9:$T$294&amp;$U$9:$U$294,0))</f>
        <v>0</v>
      </c>
      <c r="O419" s="50">
        <f t="array" ref="O419">INDEX($AG$9:$AG$294,MATCH($A419&amp;$B419,$T$9:$T$294&amp;$U$9:$U$294,0))</f>
        <v>0</v>
      </c>
      <c r="P419" s="50"/>
      <c r="Q419" s="50">
        <f t="array" ref="Q419">INDEX($AJ$9:$AJ$294,MATCH($A419&amp;$B419,$T$9:$T$294&amp;$U$9:$U$294,0))</f>
        <v>0</v>
      </c>
      <c r="R419" s="50">
        <f t="array" ref="R419">INDEX($AL$9:$AL$294,MATCH($A419&amp;$B419,$T$9:$T$294&amp;$U$9:$U$294,0))</f>
        <v>0</v>
      </c>
    </row>
    <row r="420" spans="1:18">
      <c r="A420" s="32"/>
      <c r="B420" s="47"/>
      <c r="D420" s="49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</row>
    <row r="421" spans="1:18">
      <c r="A421" s="32" t="s">
        <v>10</v>
      </c>
      <c r="B421" s="47" t="s">
        <v>1927</v>
      </c>
      <c r="C421" s="48" t="s">
        <v>1928</v>
      </c>
      <c r="D421" s="49">
        <v>47</v>
      </c>
      <c r="E421" s="50" t="e">
        <f t="array" ref="E421">INDEX(Y$9:Y$294,MATCH($A421&amp;$B421,$T$9:$T$294&amp;$U$9:$U$294,0))</f>
        <v>#REF!</v>
      </c>
      <c r="F421" s="50">
        <f t="array" ref="F421">INDEX($Z$9:$Z$294,MATCH($A421&amp;$B421,$T$9:$T$294&amp;$U$9:$U$294,0))</f>
        <v>0</v>
      </c>
      <c r="G421" s="50">
        <f t="array" ref="G421">INDEX($AA$9:$AA$294,MATCH($A421&amp;$B421,$T$9:$T$294&amp;$U$9:$U$294,0))</f>
        <v>0</v>
      </c>
      <c r="H421" s="50" t="e">
        <f t="array" ref="H421">INDEX($AH$9:$AH$294,MATCH($A421&amp;$B421,$T$9:$T$294&amp;$U$9:$U$294,0))</f>
        <v>#REF!</v>
      </c>
      <c r="I421" s="50">
        <f t="array" ref="I421">INDEX($AI$9:$AI$294,MATCH($A421&amp;$B421,$T$9:$T$294&amp;$U$9:$U$294,0))</f>
        <v>0</v>
      </c>
      <c r="J421" s="50"/>
      <c r="K421" s="50">
        <f t="array" ref="K421">INDEX($AB$9:$AB$294,MATCH($A421&amp;$B421,$T$9:$T$294&amp;$U$9:$U$294,0))</f>
        <v>0</v>
      </c>
      <c r="L421" s="50">
        <f t="array" ref="L421">INDEX($AD$9:$AD$294,MATCH($A421&amp;$B421,$T$9:$T$294&amp;$U$9:$U$294,0))</f>
        <v>0</v>
      </c>
      <c r="M421" s="50"/>
      <c r="N421" s="50">
        <f t="array" ref="N421">INDEX($AE$9:$AE$294,MATCH($A421&amp;$B421,$T$9:$T$294&amp;$U$9:$U$294,0))</f>
        <v>0</v>
      </c>
      <c r="O421" s="50">
        <f t="array" ref="O421">INDEX($AG$9:$AG$294,MATCH($A421&amp;$B421,$T$9:$T$294&amp;$U$9:$U$294,0))</f>
        <v>0</v>
      </c>
      <c r="P421" s="50"/>
      <c r="Q421" s="50">
        <f t="array" ref="Q421">INDEX($AJ$9:$AJ$294,MATCH($A421&amp;$B421,$T$9:$T$294&amp;$U$9:$U$294,0))</f>
        <v>0</v>
      </c>
      <c r="R421" s="50">
        <f t="array" ref="R421">INDEX($AL$9:$AL$294,MATCH($A421&amp;$B421,$T$9:$T$294&amp;$U$9:$U$294,0))</f>
        <v>0</v>
      </c>
    </row>
    <row r="422" spans="1:18">
      <c r="A422" s="32"/>
      <c r="B422" s="47"/>
      <c r="D422" s="49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</row>
    <row r="423" spans="1:18">
      <c r="A423" s="32" t="s">
        <v>13</v>
      </c>
      <c r="B423" s="47" t="s">
        <v>1929</v>
      </c>
      <c r="C423" s="48" t="s">
        <v>1928</v>
      </c>
      <c r="D423" s="49">
        <v>47</v>
      </c>
      <c r="E423" s="50" t="e">
        <f t="array" ref="E423">INDEX(Y$9:Y$294,MATCH($A423&amp;$B423,$T$9:$T$294&amp;$U$9:$U$294,0))</f>
        <v>#REF!</v>
      </c>
      <c r="F423" s="50">
        <f t="array" ref="F423">INDEX($Z$9:$Z$294,MATCH($A423&amp;$B423,$T$9:$T$294&amp;$U$9:$U$294,0))</f>
        <v>0</v>
      </c>
      <c r="G423" s="50">
        <f t="array" ref="G423">INDEX($AA$9:$AA$294,MATCH($A423&amp;$B423,$T$9:$T$294&amp;$U$9:$U$294,0))</f>
        <v>0</v>
      </c>
      <c r="H423" s="50" t="e">
        <f t="array" ref="H423">INDEX($AH$9:$AH$294,MATCH($A423&amp;$B423,$T$9:$T$294&amp;$U$9:$U$294,0))</f>
        <v>#REF!</v>
      </c>
      <c r="I423" s="50">
        <f t="array" ref="I423">INDEX($AI$9:$AI$294,MATCH($A423&amp;$B423,$T$9:$T$294&amp;$U$9:$U$294,0))</f>
        <v>0</v>
      </c>
      <c r="J423" s="50"/>
      <c r="K423" s="50">
        <f t="array" ref="K423">INDEX($AB$9:$AB$294,MATCH($A423&amp;$B423,$T$9:$T$294&amp;$U$9:$U$294,0))</f>
        <v>0</v>
      </c>
      <c r="L423" s="50">
        <f t="array" ref="L423">INDEX($AD$9:$AD$294,MATCH($A423&amp;$B423,$T$9:$T$294&amp;$U$9:$U$294,0))</f>
        <v>0</v>
      </c>
      <c r="M423" s="50"/>
      <c r="N423" s="50">
        <f t="array" ref="N423">INDEX($AE$9:$AE$294,MATCH($A423&amp;$B423,$T$9:$T$294&amp;$U$9:$U$294,0))</f>
        <v>0</v>
      </c>
      <c r="O423" s="50">
        <f t="array" ref="O423">INDEX($AG$9:$AG$294,MATCH($A423&amp;$B423,$T$9:$T$294&amp;$U$9:$U$294,0))</f>
        <v>0</v>
      </c>
      <c r="P423" s="50"/>
      <c r="Q423" s="50">
        <f t="array" ref="Q423">INDEX($AJ$9:$AJ$294,MATCH($A423&amp;$B423,$T$9:$T$294&amp;$U$9:$U$294,0))</f>
        <v>0</v>
      </c>
      <c r="R423" s="50">
        <f t="array" ref="R423">INDEX($AL$9:$AL$294,MATCH($A423&amp;$B423,$T$9:$T$294&amp;$U$9:$U$294,0))</f>
        <v>0</v>
      </c>
    </row>
    <row r="424" spans="1:18">
      <c r="A424" s="32" t="s">
        <v>16</v>
      </c>
      <c r="B424" s="47" t="s">
        <v>1930</v>
      </c>
      <c r="C424" s="48" t="s">
        <v>1928</v>
      </c>
      <c r="D424" s="49">
        <v>47</v>
      </c>
      <c r="E424" s="50" t="e">
        <f t="array" ref="E424">INDEX(Y$9:Y$294,MATCH($A424&amp;$B424,$T$9:$T$294&amp;$U$9:$U$294,0))</f>
        <v>#REF!</v>
      </c>
      <c r="F424" s="50">
        <f t="array" ref="F424">INDEX($Z$9:$Z$294,MATCH($A424&amp;$B424,$T$9:$T$294&amp;$U$9:$U$294,0))</f>
        <v>0</v>
      </c>
      <c r="G424" s="50">
        <f t="array" ref="G424">INDEX($AA$9:$AA$294,MATCH($A424&amp;$B424,$T$9:$T$294&amp;$U$9:$U$294,0))</f>
        <v>0</v>
      </c>
      <c r="H424" s="50" t="e">
        <f t="array" ref="H424">INDEX($AH$9:$AH$294,MATCH($A424&amp;$B424,$T$9:$T$294&amp;$U$9:$U$294,0))</f>
        <v>#REF!</v>
      </c>
      <c r="I424" s="50">
        <f t="array" ref="I424">INDEX($AI$9:$AI$294,MATCH($A424&amp;$B424,$T$9:$T$294&amp;$U$9:$U$294,0))</f>
        <v>0</v>
      </c>
      <c r="J424" s="50"/>
      <c r="K424" s="50">
        <f t="array" ref="K424">INDEX($AB$9:$AB$294,MATCH($A424&amp;$B424,$T$9:$T$294&amp;$U$9:$U$294,0))</f>
        <v>0</v>
      </c>
      <c r="L424" s="50">
        <f t="array" ref="L424">INDEX($AD$9:$AD$294,MATCH($A424&amp;$B424,$T$9:$T$294&amp;$U$9:$U$294,0))</f>
        <v>0</v>
      </c>
      <c r="M424" s="50"/>
      <c r="N424" s="50">
        <f t="array" ref="N424">INDEX($AE$9:$AE$294,MATCH($A424&amp;$B424,$T$9:$T$294&amp;$U$9:$U$294,0))</f>
        <v>0</v>
      </c>
      <c r="O424" s="50">
        <f t="array" ref="O424">INDEX($AG$9:$AG$294,MATCH($A424&amp;$B424,$T$9:$T$294&amp;$U$9:$U$294,0))</f>
        <v>0</v>
      </c>
      <c r="P424" s="50"/>
      <c r="Q424" s="50">
        <f t="array" ref="Q424">INDEX($AJ$9:$AJ$294,MATCH($A424&amp;$B424,$T$9:$T$294&amp;$U$9:$U$294,0))</f>
        <v>0</v>
      </c>
      <c r="R424" s="50">
        <f t="array" ref="R424">INDEX($AL$9:$AL$294,MATCH($A424&amp;$B424,$T$9:$T$294&amp;$U$9:$U$294,0))</f>
        <v>0</v>
      </c>
    </row>
    <row r="425" spans="1:18">
      <c r="A425" s="32"/>
      <c r="B425" s="47"/>
      <c r="D425" s="49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</row>
    <row r="426" spans="1:18">
      <c r="A426" s="32" t="s">
        <v>10</v>
      </c>
      <c r="B426" s="47" t="s">
        <v>1947</v>
      </c>
      <c r="C426" s="48" t="s">
        <v>1948</v>
      </c>
      <c r="D426" s="49">
        <v>6</v>
      </c>
      <c r="E426" s="50" t="e">
        <f t="array" ref="E426">INDEX(Y$9:Y$294,MATCH($A426&amp;$B426,$T$9:$T$294&amp;$U$9:$U$294,0))</f>
        <v>#REF!</v>
      </c>
      <c r="F426" s="50">
        <f t="array" ref="F426">INDEX($Z$9:$Z$294,MATCH($A426&amp;$B426,$T$9:$T$294&amp;$U$9:$U$294,0))</f>
        <v>0</v>
      </c>
      <c r="G426" s="50">
        <f t="array" ref="G426">INDEX($AA$9:$AA$294,MATCH($A426&amp;$B426,$T$9:$T$294&amp;$U$9:$U$294,0))</f>
        <v>0</v>
      </c>
      <c r="H426" s="50" t="e">
        <f t="array" ref="H426">INDEX($AH$9:$AH$294,MATCH($A426&amp;$B426,$T$9:$T$294&amp;$U$9:$U$294,0))</f>
        <v>#REF!</v>
      </c>
      <c r="I426" s="50">
        <f t="array" ref="I426">INDEX($AI$9:$AI$294,MATCH($A426&amp;$B426,$T$9:$T$294&amp;$U$9:$U$294,0))</f>
        <v>0</v>
      </c>
      <c r="J426" s="50"/>
      <c r="K426" s="50">
        <f t="array" ref="K426">INDEX($AB$9:$AB$294,MATCH($A426&amp;$B426,$T$9:$T$294&amp;$U$9:$U$294,0))</f>
        <v>0</v>
      </c>
      <c r="L426" s="50">
        <f t="array" ref="L426">INDEX($AD$9:$AD$294,MATCH($A426&amp;$B426,$T$9:$T$294&amp;$U$9:$U$294,0))</f>
        <v>0</v>
      </c>
      <c r="M426" s="50"/>
      <c r="N426" s="50">
        <f t="array" ref="N426">INDEX($AE$9:$AE$294,MATCH($A426&amp;$B426,$T$9:$T$294&amp;$U$9:$U$294,0))</f>
        <v>0</v>
      </c>
      <c r="O426" s="50">
        <f t="array" ref="O426">INDEX($AG$9:$AG$294,MATCH($A426&amp;$B426,$T$9:$T$294&amp;$U$9:$U$294,0))</f>
        <v>0</v>
      </c>
      <c r="P426" s="50"/>
      <c r="Q426" s="50">
        <f t="array" ref="Q426">INDEX($AJ$9:$AJ$294,MATCH($A426&amp;$B426,$T$9:$T$294&amp;$U$9:$U$294,0))</f>
        <v>0</v>
      </c>
      <c r="R426" s="50">
        <f t="array" ref="R426">INDEX($AL$9:$AL$294,MATCH($A426&amp;$B426,$T$9:$T$294&amp;$U$9:$U$294,0))</f>
        <v>0</v>
      </c>
    </row>
    <row r="427" spans="1:18">
      <c r="A427" s="32"/>
      <c r="B427" s="47"/>
      <c r="D427" s="49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</row>
    <row r="428" spans="1:18">
      <c r="A428" s="32" t="s">
        <v>13</v>
      </c>
      <c r="B428" s="47" t="s">
        <v>1949</v>
      </c>
      <c r="C428" s="48" t="s">
        <v>1948</v>
      </c>
      <c r="D428" s="49">
        <v>6</v>
      </c>
      <c r="E428" s="50" t="e">
        <f t="array" ref="E428">INDEX(Y$9:Y$294,MATCH($A428&amp;$B428,$T$9:$T$294&amp;$U$9:$U$294,0))</f>
        <v>#REF!</v>
      </c>
      <c r="F428" s="50">
        <f t="array" ref="F428">INDEX($Z$9:$Z$294,MATCH($A428&amp;$B428,$T$9:$T$294&amp;$U$9:$U$294,0))</f>
        <v>0</v>
      </c>
      <c r="G428" s="50">
        <f t="array" ref="G428">INDEX($AA$9:$AA$294,MATCH($A428&amp;$B428,$T$9:$T$294&amp;$U$9:$U$294,0))</f>
        <v>0</v>
      </c>
      <c r="H428" s="50" t="e">
        <f t="array" ref="H428">INDEX($AH$9:$AH$294,MATCH($A428&amp;$B428,$T$9:$T$294&amp;$U$9:$U$294,0))</f>
        <v>#REF!</v>
      </c>
      <c r="I428" s="50">
        <f t="array" ref="I428">INDEX($AI$9:$AI$294,MATCH($A428&amp;$B428,$T$9:$T$294&amp;$U$9:$U$294,0))</f>
        <v>0</v>
      </c>
      <c r="J428" s="50"/>
      <c r="K428" s="50">
        <f t="array" ref="K428">INDEX($AB$9:$AB$294,MATCH($A428&amp;$B428,$T$9:$T$294&amp;$U$9:$U$294,0))</f>
        <v>0</v>
      </c>
      <c r="L428" s="50">
        <f t="array" ref="L428">INDEX($AD$9:$AD$294,MATCH($A428&amp;$B428,$T$9:$T$294&amp;$U$9:$U$294,0))</f>
        <v>0</v>
      </c>
      <c r="M428" s="50"/>
      <c r="N428" s="50">
        <f t="array" ref="N428">INDEX($AE$9:$AE$294,MATCH($A428&amp;$B428,$T$9:$T$294&amp;$U$9:$U$294,0))</f>
        <v>0</v>
      </c>
      <c r="O428" s="50">
        <f t="array" ref="O428">INDEX($AG$9:$AG$294,MATCH($A428&amp;$B428,$T$9:$T$294&amp;$U$9:$U$294,0))</f>
        <v>0</v>
      </c>
      <c r="P428" s="50"/>
      <c r="Q428" s="50">
        <f t="array" ref="Q428">INDEX($AJ$9:$AJ$294,MATCH($A428&amp;$B428,$T$9:$T$294&amp;$U$9:$U$294,0))</f>
        <v>0</v>
      </c>
      <c r="R428" s="50">
        <f t="array" ref="R428">INDEX($AL$9:$AL$294,MATCH($A428&amp;$B428,$T$9:$T$294&amp;$U$9:$U$294,0))</f>
        <v>0</v>
      </c>
    </row>
    <row r="429" spans="1:18">
      <c r="A429" s="32" t="s">
        <v>16</v>
      </c>
      <c r="B429" s="47" t="s">
        <v>1950</v>
      </c>
      <c r="C429" s="48" t="s">
        <v>1948</v>
      </c>
      <c r="D429" s="49">
        <v>6</v>
      </c>
      <c r="E429" s="50" t="e">
        <f t="array" ref="E429">INDEX(Y$9:Y$294,MATCH($A429&amp;$B429,$T$9:$T$294&amp;$U$9:$U$294,0))</f>
        <v>#REF!</v>
      </c>
      <c r="F429" s="50">
        <f t="array" ref="F429">INDEX($Z$9:$Z$294,MATCH($A429&amp;$B429,$T$9:$T$294&amp;$U$9:$U$294,0))</f>
        <v>0</v>
      </c>
      <c r="G429" s="50">
        <f t="array" ref="G429">INDEX($AA$9:$AA$294,MATCH($A429&amp;$B429,$T$9:$T$294&amp;$U$9:$U$294,0))</f>
        <v>0</v>
      </c>
      <c r="H429" s="50" t="e">
        <f t="array" ref="H429">INDEX($AH$9:$AH$294,MATCH($A429&amp;$B429,$T$9:$T$294&amp;$U$9:$U$294,0))</f>
        <v>#REF!</v>
      </c>
      <c r="I429" s="50">
        <f t="array" ref="I429">INDEX($AI$9:$AI$294,MATCH($A429&amp;$B429,$T$9:$T$294&amp;$U$9:$U$294,0))</f>
        <v>0</v>
      </c>
      <c r="J429" s="50"/>
      <c r="K429" s="50">
        <f t="array" ref="K429">INDEX($AB$9:$AB$294,MATCH($A429&amp;$B429,$T$9:$T$294&amp;$U$9:$U$294,0))</f>
        <v>0</v>
      </c>
      <c r="L429" s="50">
        <f t="array" ref="L429">INDEX($AD$9:$AD$294,MATCH($A429&amp;$B429,$T$9:$T$294&amp;$U$9:$U$294,0))</f>
        <v>0</v>
      </c>
      <c r="M429" s="50"/>
      <c r="N429" s="50">
        <f t="array" ref="N429">INDEX($AE$9:$AE$294,MATCH($A429&amp;$B429,$T$9:$T$294&amp;$U$9:$U$294,0))</f>
        <v>0</v>
      </c>
      <c r="O429" s="50">
        <f t="array" ref="O429">INDEX($AG$9:$AG$294,MATCH($A429&amp;$B429,$T$9:$T$294&amp;$U$9:$U$294,0))</f>
        <v>0</v>
      </c>
      <c r="P429" s="50"/>
      <c r="Q429" s="50">
        <f t="array" ref="Q429">INDEX($AJ$9:$AJ$294,MATCH($A429&amp;$B429,$T$9:$T$294&amp;$U$9:$U$294,0))</f>
        <v>0</v>
      </c>
      <c r="R429" s="50">
        <f t="array" ref="R429">INDEX($AL$9:$AL$294,MATCH($A429&amp;$B429,$T$9:$T$294&amp;$U$9:$U$294,0))</f>
        <v>0</v>
      </c>
    </row>
  </sheetData>
  <autoFilter ref="A7:AL429" xr:uid="{00000000-0009-0000-0000-00001A000000}"/>
  <mergeCells count="3">
    <mergeCell ref="K4:L4"/>
    <mergeCell ref="N4:O4"/>
    <mergeCell ref="Q4:R4"/>
  </mergeCells>
  <conditionalFormatting sqref="H9:R429">
    <cfRule type="cellIs" dxfId="7" priority="5" operator="lessThan">
      <formula>0</formula>
    </cfRule>
    <cfRule type="cellIs" dxfId="6" priority="6" operator="equal">
      <formula>0</formula>
    </cfRule>
  </conditionalFormatting>
  <conditionalFormatting sqref="AB9:AL294">
    <cfRule type="cellIs" dxfId="5" priority="1" operator="less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orientation="portrait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582AC-D1F5-456E-B46F-1D89642D3E91}">
  <sheetPr codeName="Sheet19">
    <tabColor rgb="FF00B0F0"/>
  </sheetPr>
  <dimension ref="A2:Z18"/>
  <sheetViews>
    <sheetView showGridLines="0" zoomScale="68" zoomScaleNormal="111" workbookViewId="0">
      <selection sqref="A1:A2"/>
    </sheetView>
  </sheetViews>
  <sheetFormatPr defaultColWidth="9.140625" defaultRowHeight="15"/>
  <cols>
    <col min="1" max="1" width="73.28515625" bestFit="1" customWidth="1"/>
    <col min="5" max="5" width="11.5703125" customWidth="1"/>
    <col min="6" max="6" width="13.7109375" customWidth="1"/>
  </cols>
  <sheetData>
    <row r="2" spans="1:26" ht="18.75">
      <c r="A2" s="295" t="s">
        <v>2168</v>
      </c>
      <c r="H2" s="429" t="s">
        <v>2134</v>
      </c>
      <c r="I2" s="429"/>
      <c r="J2" s="429"/>
      <c r="K2" s="429"/>
      <c r="L2" s="429"/>
    </row>
    <row r="3" spans="1:26" ht="15.75" thickBot="1"/>
    <row r="4" spans="1:26" ht="15.75" thickBot="1">
      <c r="A4" s="296"/>
      <c r="B4" s="430" t="s">
        <v>2164</v>
      </c>
      <c r="C4" s="431"/>
      <c r="D4" s="432"/>
      <c r="E4" s="430" t="s">
        <v>2165</v>
      </c>
      <c r="F4" s="431"/>
      <c r="G4" s="432"/>
      <c r="H4" s="433" t="s">
        <v>1957</v>
      </c>
      <c r="I4" s="434"/>
      <c r="J4" s="434"/>
      <c r="K4" s="434"/>
      <c r="L4" s="435"/>
    </row>
    <row r="5" spans="1:26" ht="30">
      <c r="A5" s="297" t="s">
        <v>1959</v>
      </c>
      <c r="B5" s="298" t="s">
        <v>1961</v>
      </c>
      <c r="C5" s="299" t="s">
        <v>2</v>
      </c>
      <c r="D5" s="300" t="s">
        <v>1962</v>
      </c>
      <c r="E5" s="298" t="s">
        <v>1961</v>
      </c>
      <c r="F5" s="299" t="s">
        <v>2</v>
      </c>
      <c r="G5" s="300" t="s">
        <v>1962</v>
      </c>
      <c r="H5" s="301" t="s">
        <v>2166</v>
      </c>
      <c r="I5" s="302" t="s">
        <v>2167</v>
      </c>
      <c r="J5" s="303" t="s">
        <v>1988</v>
      </c>
      <c r="K5" s="303" t="s">
        <v>2</v>
      </c>
      <c r="L5" s="300" t="s">
        <v>1989</v>
      </c>
    </row>
    <row r="6" spans="1:26" ht="15.75" thickBot="1">
      <c r="A6" s="296"/>
      <c r="B6" s="304"/>
      <c r="C6" s="305"/>
      <c r="D6" s="306"/>
      <c r="E6" s="304"/>
      <c r="F6" s="305"/>
      <c r="G6" s="306"/>
      <c r="H6" s="307"/>
      <c r="I6" s="308"/>
      <c r="J6" s="309"/>
      <c r="K6" s="309"/>
      <c r="L6" s="310"/>
    </row>
    <row r="7" spans="1:26">
      <c r="A7" s="311" t="s">
        <v>1769</v>
      </c>
      <c r="B7" s="219" cm="1">
        <f t="array" ref="B7:L7">Sheet1!B12:L12</f>
        <v>-1.00183</v>
      </c>
      <c r="C7" s="102">
        <v>-9.1590000000000005E-2</v>
      </c>
      <c r="D7" s="220">
        <v>-397.28102999999999</v>
      </c>
      <c r="E7" s="219">
        <v>-0.40784999999999999</v>
      </c>
      <c r="F7" s="102">
        <v>-3.6999999999999998E-2</v>
      </c>
      <c r="G7" s="220">
        <v>24.071169999999999</v>
      </c>
      <c r="H7" s="219">
        <v>126.25218</v>
      </c>
      <c r="I7" s="102">
        <v>125.6544</v>
      </c>
      <c r="J7" s="219">
        <v>-0.47348000000000001</v>
      </c>
      <c r="K7" s="102">
        <v>-4.3249999999999997E-2</v>
      </c>
      <c r="L7" s="220">
        <v>277.15374000000003</v>
      </c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</row>
    <row r="8" spans="1:26">
      <c r="A8" s="313" t="s">
        <v>1691</v>
      </c>
      <c r="B8" s="219" cm="1">
        <f t="array" ref="B8:L8">Sheet1!B11:L11</f>
        <v>0.56750999999999996</v>
      </c>
      <c r="C8" s="102">
        <v>6.3320000000000001E-2</v>
      </c>
      <c r="D8" s="220">
        <v>274.65568999999999</v>
      </c>
      <c r="E8" s="219">
        <v>0.11527</v>
      </c>
      <c r="F8" s="102">
        <v>1.29E-2</v>
      </c>
      <c r="G8" s="220">
        <v>-8.3902900000000002</v>
      </c>
      <c r="H8" s="219">
        <v>110.5835</v>
      </c>
      <c r="I8" s="102">
        <v>111.15434</v>
      </c>
      <c r="J8" s="219">
        <v>0.51619999999999999</v>
      </c>
      <c r="K8" s="102">
        <v>5.756E-2</v>
      </c>
      <c r="L8" s="220">
        <v>-368.87042000000002</v>
      </c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</row>
    <row r="9" spans="1:26">
      <c r="A9" s="313" t="s">
        <v>1639</v>
      </c>
      <c r="B9" s="219" cm="1">
        <f t="array" ref="B9:L9">Sheet1!B10:L10</f>
        <v>0.26641999999999999</v>
      </c>
      <c r="C9" s="102">
        <v>1.8630000000000001E-2</v>
      </c>
      <c r="D9" s="220">
        <v>80.819130000000001</v>
      </c>
      <c r="E9" s="219">
        <v>0</v>
      </c>
      <c r="F9" s="102">
        <v>0</v>
      </c>
      <c r="G9" s="220">
        <v>0</v>
      </c>
      <c r="H9" s="219">
        <v>106.59202000000001</v>
      </c>
      <c r="I9" s="102">
        <v>106.86727</v>
      </c>
      <c r="J9" s="219">
        <v>0.25823000000000002</v>
      </c>
      <c r="K9" s="102">
        <v>1.8069999999999999E-2</v>
      </c>
      <c r="L9" s="220">
        <v>-115.80253</v>
      </c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</row>
    <row r="10" spans="1:26">
      <c r="A10" s="313" t="s">
        <v>1426</v>
      </c>
      <c r="B10" s="219" cm="1">
        <f t="array" ref="B10:L10">Sheet1!B9:L9</f>
        <v>0.73560999999999999</v>
      </c>
      <c r="C10" s="102">
        <v>4.8320000000000002E-2</v>
      </c>
      <c r="D10" s="220">
        <v>209.57109</v>
      </c>
      <c r="E10" s="219">
        <v>4.3860000000000003E-2</v>
      </c>
      <c r="F10" s="102">
        <v>2.8999999999999998E-3</v>
      </c>
      <c r="G10" s="220">
        <v>-1.8839699999999999</v>
      </c>
      <c r="H10" s="219">
        <v>105.89716</v>
      </c>
      <c r="I10" s="102">
        <v>104.65179000000001</v>
      </c>
      <c r="J10" s="219">
        <v>-1.1760200000000001</v>
      </c>
      <c r="K10" s="102">
        <v>-7.8E-2</v>
      </c>
      <c r="L10" s="220">
        <v>499.86439000000001</v>
      </c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</row>
    <row r="11" spans="1:26">
      <c r="A11" s="313" t="s">
        <v>1384</v>
      </c>
      <c r="B11" s="219" cm="1">
        <f t="array" ref="B11:L11">Sheet1!B8:L8</f>
        <v>-3.5053999999999998</v>
      </c>
      <c r="C11" s="102">
        <v>-0.18371999999999999</v>
      </c>
      <c r="D11" s="220">
        <v>-796.89895999999999</v>
      </c>
      <c r="E11" s="219">
        <v>-3.4110000000000001E-2</v>
      </c>
      <c r="F11" s="102">
        <v>-1.72E-3</v>
      </c>
      <c r="G11" s="220">
        <v>1.1205799999999999</v>
      </c>
      <c r="H11" s="219">
        <v>93.653130000000004</v>
      </c>
      <c r="I11" s="102">
        <v>90.402150000000006</v>
      </c>
      <c r="J11" s="219">
        <v>-3.4712900000000002</v>
      </c>
      <c r="K11" s="102">
        <v>-0.18215999999999999</v>
      </c>
      <c r="L11" s="220">
        <v>1167.30339</v>
      </c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</row>
    <row r="12" spans="1:26">
      <c r="A12" s="313" t="s">
        <v>1241</v>
      </c>
      <c r="B12" s="391" cm="1">
        <f t="array" ref="B12:L12">Sheet1!B7:L7</f>
        <v>0.15051</v>
      </c>
      <c r="C12" s="102">
        <v>2.8129999999999999E-2</v>
      </c>
      <c r="D12" s="220">
        <v>122.01367999999999</v>
      </c>
      <c r="E12" s="219">
        <v>0.41421000000000002</v>
      </c>
      <c r="F12" s="102">
        <v>7.7079999999999996E-2</v>
      </c>
      <c r="G12" s="220">
        <v>-50.144590000000001</v>
      </c>
      <c r="H12" s="219">
        <v>100.98567</v>
      </c>
      <c r="I12" s="102">
        <v>101.01935</v>
      </c>
      <c r="J12" s="219">
        <v>3.3349999999999998E-2</v>
      </c>
      <c r="K12" s="102">
        <v>6.2300000000000003E-3</v>
      </c>
      <c r="L12" s="220">
        <v>-39.921939999999999</v>
      </c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</row>
    <row r="13" spans="1:26">
      <c r="A13" s="313" t="s">
        <v>1162</v>
      </c>
      <c r="B13" s="219" cm="1">
        <f t="array" ref="B13:L13">Sheet1!B6:L6</f>
        <v>0.64497000000000004</v>
      </c>
      <c r="C13" s="102">
        <v>5.7800000000000004E-3</v>
      </c>
      <c r="D13" s="220">
        <v>25.08587</v>
      </c>
      <c r="E13" s="219">
        <v>8.3899999999999999E-3</v>
      </c>
      <c r="F13" s="102">
        <v>8.0000000000000007E-5</v>
      </c>
      <c r="G13" s="220">
        <v>-4.9189999999999998E-2</v>
      </c>
      <c r="H13" s="219">
        <v>104.51887000000001</v>
      </c>
      <c r="I13" s="102">
        <v>104.89296</v>
      </c>
      <c r="J13" s="219">
        <v>0.35792000000000002</v>
      </c>
      <c r="K13" s="102">
        <v>3.2100000000000002E-3</v>
      </c>
      <c r="L13" s="220">
        <v>-20.578250000000001</v>
      </c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</row>
    <row r="14" spans="1:26">
      <c r="A14" s="313" t="s">
        <v>914</v>
      </c>
      <c r="B14" s="219" cm="1">
        <f t="array" ref="B14:L14">Sheet1!B5:L5</f>
        <v>0.31789000000000001</v>
      </c>
      <c r="C14" s="102">
        <v>2.1229999999999999E-2</v>
      </c>
      <c r="D14" s="220">
        <v>92.081729999999993</v>
      </c>
      <c r="E14" s="219">
        <v>-0.19545000000000001</v>
      </c>
      <c r="F14" s="102">
        <v>-1.3100000000000001E-2</v>
      </c>
      <c r="G14" s="220">
        <v>8.5202500000000008</v>
      </c>
      <c r="H14" s="219">
        <v>100.59130999999999</v>
      </c>
      <c r="I14" s="102">
        <v>100.87423</v>
      </c>
      <c r="J14" s="219">
        <v>0.28126000000000001</v>
      </c>
      <c r="K14" s="102">
        <v>1.873E-2</v>
      </c>
      <c r="L14" s="220">
        <v>-120.05565</v>
      </c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</row>
    <row r="15" spans="1:26">
      <c r="A15" s="313" t="s">
        <v>829</v>
      </c>
      <c r="B15" s="219" cm="1">
        <f t="array" ref="B15:L15">Sheet1!B4:L4</f>
        <v>2.4389999999999998E-2</v>
      </c>
      <c r="C15" s="102">
        <v>2.5300000000000001E-3</v>
      </c>
      <c r="D15" s="220">
        <v>10.976900000000001</v>
      </c>
      <c r="E15" s="219">
        <v>-3.2499999999999999E-3</v>
      </c>
      <c r="F15" s="102">
        <v>-3.4000000000000002E-4</v>
      </c>
      <c r="G15" s="220">
        <v>0.21915000000000001</v>
      </c>
      <c r="H15" s="219">
        <v>94.045450000000002</v>
      </c>
      <c r="I15" s="102">
        <v>93.899280000000005</v>
      </c>
      <c r="J15" s="219">
        <v>-0.15543000000000001</v>
      </c>
      <c r="K15" s="102">
        <v>-1.6129999999999999E-2</v>
      </c>
      <c r="L15" s="220">
        <v>103.3814</v>
      </c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</row>
    <row r="16" spans="1:26">
      <c r="A16" s="313" t="s">
        <v>640</v>
      </c>
      <c r="B16" s="219" cm="1">
        <f t="array" ref="B16:L16">Sheet1!B3:L3</f>
        <v>-3.8018299999999998</v>
      </c>
      <c r="C16" s="102">
        <v>-0.14371</v>
      </c>
      <c r="D16" s="220">
        <v>-623.34032999999999</v>
      </c>
      <c r="E16" s="219">
        <v>-4.4333099999999996</v>
      </c>
      <c r="F16" s="102">
        <v>-0.16839000000000001</v>
      </c>
      <c r="G16" s="220">
        <v>109.54931000000001</v>
      </c>
      <c r="H16" s="219">
        <v>96.770570000000006</v>
      </c>
      <c r="I16" s="102">
        <v>97.187950000000001</v>
      </c>
      <c r="J16" s="219">
        <v>0.43131000000000003</v>
      </c>
      <c r="K16" s="102">
        <v>1.5869999999999999E-2</v>
      </c>
      <c r="L16" s="220">
        <v>-101.67652</v>
      </c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</row>
    <row r="17" spans="1:26">
      <c r="A17" s="313" t="s">
        <v>9</v>
      </c>
      <c r="B17" s="219" cm="1">
        <f t="array" ref="B17:L17">Sheet1!B2:L2</f>
        <v>1.24122</v>
      </c>
      <c r="C17" s="102">
        <v>0.25413000000000002</v>
      </c>
      <c r="D17" s="220">
        <v>1102.3162400000001</v>
      </c>
      <c r="E17" s="219">
        <v>-0.12603</v>
      </c>
      <c r="F17" s="102">
        <v>-2.6110000000000001E-2</v>
      </c>
      <c r="G17" s="220">
        <v>16.987570000000002</v>
      </c>
      <c r="H17" s="219">
        <v>115.62757000000001</v>
      </c>
      <c r="I17" s="102">
        <v>116.66495</v>
      </c>
      <c r="J17" s="219">
        <v>0.89717999999999998</v>
      </c>
      <c r="K17" s="102">
        <v>0.18426999999999999</v>
      </c>
      <c r="L17" s="220">
        <v>-1180.7976000000001</v>
      </c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</row>
    <row r="18" spans="1:26" ht="15.75" thickBot="1">
      <c r="A18" s="314" t="s">
        <v>1963</v>
      </c>
      <c r="B18" s="219" cm="1">
        <f t="array" ref="B18:L18">Sheet1!B1:L1</f>
        <v>2.3050000000000001E-2</v>
      </c>
      <c r="C18" s="102">
        <v>2.3050000000000001E-2</v>
      </c>
      <c r="D18" s="220">
        <v>100</v>
      </c>
      <c r="E18" s="219">
        <v>-0.15371000000000001</v>
      </c>
      <c r="F18" s="102">
        <v>-0.15371000000000001</v>
      </c>
      <c r="G18" s="220">
        <v>100</v>
      </c>
      <c r="H18" s="219">
        <v>106.01005000000001</v>
      </c>
      <c r="I18" s="102">
        <v>105.99351</v>
      </c>
      <c r="J18" s="219">
        <v>-1.5610000000000001E-2</v>
      </c>
      <c r="K18" s="102">
        <v>-1.5610000000000001E-2</v>
      </c>
      <c r="L18" s="220">
        <v>100</v>
      </c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</row>
  </sheetData>
  <mergeCells count="4">
    <mergeCell ref="H2:L2"/>
    <mergeCell ref="B4:D4"/>
    <mergeCell ref="E4:G4"/>
    <mergeCell ref="H4:L4"/>
  </mergeCells>
  <conditionalFormatting sqref="B7:L18">
    <cfRule type="cellIs" dxfId="3" priority="1" operator="equal">
      <formula>0</formula>
    </cfRule>
    <cfRule type="cellIs" dxfId="2" priority="2" operator="lessThan">
      <formula>0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849F-B768-4083-9203-21F1E829E1F8}">
  <sheetPr codeName="Sheet20"/>
  <dimension ref="A1:L18"/>
  <sheetViews>
    <sheetView zoomScale="85" zoomScaleNormal="85" workbookViewId="0">
      <selection sqref="A1:A2"/>
    </sheetView>
  </sheetViews>
  <sheetFormatPr defaultRowHeight="15"/>
  <sheetData>
    <row r="1" spans="1:12">
      <c r="A1" s="312">
        <v>1</v>
      </c>
      <c r="B1" s="219" cm="1">
        <f t="array" ref="B1:L12">'M07(2026) Detail'!G7:Q18</f>
        <v>2.3050000000000001E-2</v>
      </c>
      <c r="C1" s="102">
        <v>2.3050000000000001E-2</v>
      </c>
      <c r="D1" s="220">
        <v>100</v>
      </c>
      <c r="E1" s="219">
        <v>-0.15371000000000001</v>
      </c>
      <c r="F1" s="102">
        <v>-0.15371000000000001</v>
      </c>
      <c r="G1" s="220">
        <v>100</v>
      </c>
      <c r="H1" s="219">
        <v>106.01005000000001</v>
      </c>
      <c r="I1" s="102">
        <v>105.99351</v>
      </c>
      <c r="J1" s="219">
        <v>-1.5610000000000001E-2</v>
      </c>
      <c r="K1" s="102">
        <v>-1.5610000000000001E-2</v>
      </c>
      <c r="L1" s="220">
        <v>100</v>
      </c>
    </row>
    <row r="2" spans="1:12">
      <c r="A2" s="312">
        <v>2</v>
      </c>
      <c r="B2" s="219">
        <v>1.24122</v>
      </c>
      <c r="C2" s="102">
        <v>0.25413000000000002</v>
      </c>
      <c r="D2" s="220">
        <v>1102.3162400000001</v>
      </c>
      <c r="E2" s="219">
        <v>-0.12603</v>
      </c>
      <c r="F2" s="102">
        <v>-2.6110000000000001E-2</v>
      </c>
      <c r="G2" s="220">
        <v>16.987570000000002</v>
      </c>
      <c r="H2" s="219">
        <v>115.62757000000001</v>
      </c>
      <c r="I2" s="102">
        <v>116.66495</v>
      </c>
      <c r="J2" s="219">
        <v>0.89717999999999998</v>
      </c>
      <c r="K2" s="102">
        <v>0.18426999999999999</v>
      </c>
      <c r="L2" s="220">
        <v>-1180.7976000000001</v>
      </c>
    </row>
    <row r="3" spans="1:12">
      <c r="A3" s="312">
        <v>3</v>
      </c>
      <c r="B3" s="219">
        <v>-3.8018299999999998</v>
      </c>
      <c r="C3" s="102">
        <v>-0.14371</v>
      </c>
      <c r="D3" s="220">
        <v>-623.34032999999999</v>
      </c>
      <c r="E3" s="219">
        <v>-4.4333099999999996</v>
      </c>
      <c r="F3" s="102">
        <v>-0.16839000000000001</v>
      </c>
      <c r="G3" s="220">
        <v>109.54931000000001</v>
      </c>
      <c r="H3" s="219">
        <v>96.770570000000006</v>
      </c>
      <c r="I3" s="102">
        <v>97.187950000000001</v>
      </c>
      <c r="J3" s="219">
        <v>0.43131000000000003</v>
      </c>
      <c r="K3" s="102">
        <v>1.5869999999999999E-2</v>
      </c>
      <c r="L3" s="220">
        <v>-101.67652</v>
      </c>
    </row>
    <row r="4" spans="1:12">
      <c r="A4" s="312">
        <v>4</v>
      </c>
      <c r="B4" s="219">
        <v>2.4389999999999998E-2</v>
      </c>
      <c r="C4" s="102">
        <v>2.5300000000000001E-3</v>
      </c>
      <c r="D4" s="220">
        <v>10.976900000000001</v>
      </c>
      <c r="E4" s="219">
        <v>-3.2499999999999999E-3</v>
      </c>
      <c r="F4" s="102">
        <v>-3.4000000000000002E-4</v>
      </c>
      <c r="G4" s="220">
        <v>0.21915000000000001</v>
      </c>
      <c r="H4" s="219">
        <v>94.045450000000002</v>
      </c>
      <c r="I4" s="102">
        <v>93.899280000000005</v>
      </c>
      <c r="J4" s="219">
        <v>-0.15543000000000001</v>
      </c>
      <c r="K4" s="102">
        <v>-1.6129999999999999E-2</v>
      </c>
      <c r="L4" s="220">
        <v>103.3814</v>
      </c>
    </row>
    <row r="5" spans="1:12">
      <c r="A5" s="312">
        <v>5</v>
      </c>
      <c r="B5" s="219">
        <v>0.31789000000000001</v>
      </c>
      <c r="C5" s="102">
        <v>2.1229999999999999E-2</v>
      </c>
      <c r="D5" s="220">
        <v>92.081729999999993</v>
      </c>
      <c r="E5" s="219">
        <v>-0.19545000000000001</v>
      </c>
      <c r="F5" s="102">
        <v>-1.3100000000000001E-2</v>
      </c>
      <c r="G5" s="220">
        <v>8.5202500000000008</v>
      </c>
      <c r="H5" s="219">
        <v>100.59130999999999</v>
      </c>
      <c r="I5" s="102">
        <v>100.87423</v>
      </c>
      <c r="J5" s="219">
        <v>0.28126000000000001</v>
      </c>
      <c r="K5" s="102">
        <v>1.873E-2</v>
      </c>
      <c r="L5" s="220">
        <v>-120.05565</v>
      </c>
    </row>
    <row r="6" spans="1:12">
      <c r="A6" s="312">
        <v>6</v>
      </c>
      <c r="B6" s="219">
        <v>0.64497000000000004</v>
      </c>
      <c r="C6" s="102">
        <v>5.7800000000000004E-3</v>
      </c>
      <c r="D6" s="220">
        <v>25.08587</v>
      </c>
      <c r="E6" s="219">
        <v>8.3899999999999999E-3</v>
      </c>
      <c r="F6" s="102">
        <v>8.0000000000000007E-5</v>
      </c>
      <c r="G6" s="220">
        <v>-4.9189999999999998E-2</v>
      </c>
      <c r="H6" s="219">
        <v>104.51887000000001</v>
      </c>
      <c r="I6" s="102">
        <v>104.89296</v>
      </c>
      <c r="J6" s="219">
        <v>0.35792000000000002</v>
      </c>
      <c r="K6" s="102">
        <v>3.2100000000000002E-3</v>
      </c>
      <c r="L6" s="220">
        <v>-20.578250000000001</v>
      </c>
    </row>
    <row r="7" spans="1:12">
      <c r="A7" s="312">
        <v>7</v>
      </c>
      <c r="B7" s="219">
        <v>0.15051</v>
      </c>
      <c r="C7" s="102">
        <v>2.8129999999999999E-2</v>
      </c>
      <c r="D7" s="220">
        <v>122.01367999999999</v>
      </c>
      <c r="E7" s="219">
        <v>0.41421000000000002</v>
      </c>
      <c r="F7" s="102">
        <v>7.7079999999999996E-2</v>
      </c>
      <c r="G7" s="220">
        <v>-50.144590000000001</v>
      </c>
      <c r="H7" s="219">
        <v>100.98567</v>
      </c>
      <c r="I7" s="102">
        <v>101.01935</v>
      </c>
      <c r="J7" s="219">
        <v>3.3349999999999998E-2</v>
      </c>
      <c r="K7" s="102">
        <v>6.2300000000000003E-3</v>
      </c>
      <c r="L7" s="220">
        <v>-39.921939999999999</v>
      </c>
    </row>
    <row r="8" spans="1:12">
      <c r="A8" s="312">
        <v>8</v>
      </c>
      <c r="B8" s="219">
        <v>-3.5053999999999998</v>
      </c>
      <c r="C8" s="102">
        <v>-0.18371999999999999</v>
      </c>
      <c r="D8" s="220">
        <v>-796.89895999999999</v>
      </c>
      <c r="E8" s="219">
        <v>-3.4110000000000001E-2</v>
      </c>
      <c r="F8" s="102">
        <v>-1.72E-3</v>
      </c>
      <c r="G8" s="220">
        <v>1.1205799999999999</v>
      </c>
      <c r="H8" s="219">
        <v>93.653130000000004</v>
      </c>
      <c r="I8" s="102">
        <v>90.402150000000006</v>
      </c>
      <c r="J8" s="219">
        <v>-3.4712900000000002</v>
      </c>
      <c r="K8" s="102">
        <v>-0.18215999999999999</v>
      </c>
      <c r="L8" s="220">
        <v>1167.30339</v>
      </c>
    </row>
    <row r="9" spans="1:12">
      <c r="A9" s="312">
        <v>9</v>
      </c>
      <c r="B9" s="219">
        <v>0.73560999999999999</v>
      </c>
      <c r="C9" s="102">
        <v>4.8320000000000002E-2</v>
      </c>
      <c r="D9" s="220">
        <v>209.57109</v>
      </c>
      <c r="E9" s="219">
        <v>4.3860000000000003E-2</v>
      </c>
      <c r="F9" s="102">
        <v>2.8999999999999998E-3</v>
      </c>
      <c r="G9" s="220">
        <v>-1.8839699999999999</v>
      </c>
      <c r="H9" s="219">
        <v>105.89716</v>
      </c>
      <c r="I9" s="102">
        <v>104.65179000000001</v>
      </c>
      <c r="J9" s="219">
        <v>-1.1760200000000001</v>
      </c>
      <c r="K9" s="102">
        <v>-7.8E-2</v>
      </c>
      <c r="L9" s="220">
        <v>499.86439000000001</v>
      </c>
    </row>
    <row r="10" spans="1:12">
      <c r="A10" s="312">
        <v>10</v>
      </c>
      <c r="B10" s="219">
        <v>0.26641999999999999</v>
      </c>
      <c r="C10" s="102">
        <v>1.8630000000000001E-2</v>
      </c>
      <c r="D10" s="220">
        <v>80.819130000000001</v>
      </c>
      <c r="E10" s="219">
        <v>0</v>
      </c>
      <c r="F10" s="102">
        <v>0</v>
      </c>
      <c r="G10" s="220">
        <v>0</v>
      </c>
      <c r="H10" s="219">
        <v>106.59202000000001</v>
      </c>
      <c r="I10" s="102">
        <v>106.86727</v>
      </c>
      <c r="J10" s="219">
        <v>0.25823000000000002</v>
      </c>
      <c r="K10" s="102">
        <v>1.8069999999999999E-2</v>
      </c>
      <c r="L10" s="220">
        <v>-115.80253</v>
      </c>
    </row>
    <row r="11" spans="1:12">
      <c r="A11" s="312">
        <v>11</v>
      </c>
      <c r="B11" s="219">
        <v>0.56750999999999996</v>
      </c>
      <c r="C11" s="102">
        <v>6.3320000000000001E-2</v>
      </c>
      <c r="D11" s="220">
        <v>274.65568999999999</v>
      </c>
      <c r="E11" s="219">
        <v>0.11527</v>
      </c>
      <c r="F11" s="102">
        <v>1.29E-2</v>
      </c>
      <c r="G11" s="220">
        <v>-8.3902900000000002</v>
      </c>
      <c r="H11" s="219">
        <v>110.5835</v>
      </c>
      <c r="I11" s="102">
        <v>111.15434</v>
      </c>
      <c r="J11" s="219">
        <v>0.51619999999999999</v>
      </c>
      <c r="K11" s="102">
        <v>5.756E-2</v>
      </c>
      <c r="L11" s="220">
        <v>-368.87042000000002</v>
      </c>
    </row>
    <row r="12" spans="1:12">
      <c r="A12" s="312">
        <v>12</v>
      </c>
      <c r="B12" s="219">
        <v>-1.00183</v>
      </c>
      <c r="C12" s="102">
        <v>-9.1590000000000005E-2</v>
      </c>
      <c r="D12" s="220">
        <v>-397.28102999999999</v>
      </c>
      <c r="E12" s="219">
        <v>-0.40784999999999999</v>
      </c>
      <c r="F12" s="102">
        <v>-3.6999999999999998E-2</v>
      </c>
      <c r="G12" s="220">
        <v>24.071169999999999</v>
      </c>
      <c r="H12" s="219">
        <v>126.25218</v>
      </c>
      <c r="I12" s="102">
        <v>125.6544</v>
      </c>
      <c r="J12" s="219">
        <v>-0.47348000000000001</v>
      </c>
      <c r="K12" s="102">
        <v>-4.3249999999999997E-2</v>
      </c>
      <c r="L12" s="220">
        <v>277.15374000000003</v>
      </c>
    </row>
    <row r="13" spans="1:12"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</row>
    <row r="14" spans="1:12"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</row>
    <row r="15" spans="1:12">
      <c r="B15" s="277"/>
      <c r="C15" s="277"/>
      <c r="D15" s="277"/>
      <c r="E15" s="384"/>
      <c r="F15" s="277"/>
      <c r="G15" s="277"/>
      <c r="H15" s="277"/>
      <c r="I15" s="277"/>
      <c r="J15" s="277"/>
      <c r="K15" s="277"/>
      <c r="L15" s="277"/>
    </row>
    <row r="16" spans="1:12"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</row>
    <row r="17" spans="2:12"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</row>
    <row r="18" spans="2:12">
      <c r="B18" s="277"/>
      <c r="C18" s="277"/>
      <c r="D18" s="277"/>
      <c r="E18" s="384"/>
      <c r="F18" s="277"/>
      <c r="G18" s="277"/>
      <c r="H18" s="277"/>
      <c r="I18" s="277"/>
      <c r="J18" s="277"/>
      <c r="K18" s="277"/>
      <c r="L18" s="277"/>
    </row>
  </sheetData>
  <sortState xmlns:xlrd2="http://schemas.microsoft.com/office/spreadsheetml/2017/richdata2" ref="A1:L12">
    <sortCondition ref="A12"/>
  </sortState>
  <conditionalFormatting sqref="B1:L12">
    <cfRule type="cellIs" dxfId="1" priority="1" operator="equal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01C2-8475-4098-B179-5E4FA945FDC8}">
  <sheetPr codeName="Sheet2"/>
  <dimension ref="A1:O10"/>
  <sheetViews>
    <sheetView topLeftCell="B1" zoomScale="99" zoomScaleNormal="99" workbookViewId="0">
      <selection activeCell="E4" sqref="E4"/>
    </sheetView>
  </sheetViews>
  <sheetFormatPr defaultColWidth="8.7109375" defaultRowHeight="12.75"/>
  <cols>
    <col min="1" max="1" width="2" style="35" bestFit="1" customWidth="1"/>
    <col min="2" max="2" width="71.7109375" style="35" bestFit="1" customWidth="1"/>
    <col min="3" max="3" width="5.85546875" style="35" bestFit="1" customWidth="1"/>
    <col min="4" max="4" width="8.7109375" style="35" customWidth="1"/>
    <col min="5" max="5" width="6.5703125" style="35" customWidth="1"/>
    <col min="6" max="6" width="10.28515625" style="35" bestFit="1" customWidth="1"/>
    <col min="7" max="7" width="9.28515625" style="35" bestFit="1" customWidth="1"/>
    <col min="8" max="10" width="6" style="35" bestFit="1" customWidth="1"/>
    <col min="11" max="12" width="5.28515625" style="35" bestFit="1" customWidth="1"/>
    <col min="13" max="14" width="4" style="35" bestFit="1" customWidth="1"/>
    <col min="15" max="15" width="5.28515625" style="35" bestFit="1" customWidth="1"/>
    <col min="16" max="16384" width="8.7109375" style="35"/>
  </cols>
  <sheetData>
    <row r="1" spans="1:15" ht="13.5" customHeight="1">
      <c r="A1" s="34" t="s">
        <v>2132</v>
      </c>
    </row>
    <row r="2" spans="1:15" s="237" customFormat="1">
      <c r="A2" s="237" t="s">
        <v>3</v>
      </c>
      <c r="B2" s="237" t="str" cm="1">
        <f t="array" ref="B2:G2">_xlfn.XLOOKUP(A2,'M07(2026) Detail'!A:A,'M07(2026) Detail'!B:G,"",0,1)</f>
        <v xml:space="preserve"> OVERALL INDEX</v>
      </c>
      <c r="C2" s="237">
        <v>10000</v>
      </c>
      <c r="D2" s="238">
        <v>106.08087</v>
      </c>
      <c r="E2" s="238">
        <v>106.26867</v>
      </c>
      <c r="F2" s="238">
        <v>106.10533</v>
      </c>
      <c r="G2" s="238">
        <v>2.3050000000000001E-2</v>
      </c>
      <c r="H2" s="238">
        <f>_xlfn.XLOOKUP(A2,'M07(2026) Detail'!A:A,'M07(2026) Detail'!J:J,"",0,1)</f>
        <v>-0.15371000000000001</v>
      </c>
      <c r="I2" s="238">
        <f>_xlfn.XLOOKUP(A2,'M07(2026) Detail'!A:A,'M07(2026) Detail'!O:O,"",0,1)</f>
        <v>-1.5610000000000001E-2</v>
      </c>
      <c r="J2" s="238"/>
      <c r="K2" s="238"/>
      <c r="L2" s="238"/>
      <c r="M2" s="238"/>
      <c r="N2" s="238"/>
      <c r="O2" s="238"/>
    </row>
    <row r="3" spans="1:15">
      <c r="A3" s="35" t="s">
        <v>1973</v>
      </c>
      <c r="B3" s="239" t="str" cm="1">
        <f t="array" ref="B3:G3">_xlfn.XLOOKUP(A3,'M07(2026) Detail'!A:A,'M07(2026) Detail'!B:G,"",0,1)</f>
        <v xml:space="preserve"> Food</v>
      </c>
      <c r="C3" s="239">
        <v>1883</v>
      </c>
      <c r="D3" s="240">
        <v>115.34564</v>
      </c>
      <c r="E3" s="240">
        <v>116.92469</v>
      </c>
      <c r="F3" s="240">
        <v>116.77733000000001</v>
      </c>
      <c r="G3" s="240">
        <v>1.24122</v>
      </c>
      <c r="H3" s="240">
        <f>_xlfn.XLOOKUP(A3,'M07(2026) Detail'!A:A,'M07(2026) Detail'!J:J,"",0,1)</f>
        <v>-0.12603</v>
      </c>
      <c r="I3" s="240">
        <f>_xlfn.XLOOKUP(A3,'M07(2026) Detail'!A:A,'M07(2026) Detail'!O:O,"",0,1)</f>
        <v>0.89717999999999998</v>
      </c>
      <c r="J3" s="36"/>
      <c r="K3" s="36"/>
      <c r="L3" s="36"/>
      <c r="M3" s="36"/>
      <c r="N3" s="36"/>
      <c r="O3" s="36"/>
    </row>
    <row r="4" spans="1:15">
      <c r="A4" s="35" t="s">
        <v>1975</v>
      </c>
      <c r="B4" s="239" t="str" cm="1">
        <f t="array" ref="B4:G4">_xlfn.XLOOKUP(A4,'M07(2026) Detail'!A:A,'M07(2026) Detail'!B:G,"",0,1)</f>
        <v xml:space="preserve"> Non-Food</v>
      </c>
      <c r="C4" s="239">
        <v>8117</v>
      </c>
      <c r="D4" s="240">
        <v>103.93161000000001</v>
      </c>
      <c r="E4" s="240">
        <v>103.79667000000001</v>
      </c>
      <c r="F4" s="268">
        <v>103.62961</v>
      </c>
      <c r="G4" s="268">
        <v>-0.29056999999999999</v>
      </c>
      <c r="H4" s="268">
        <f>_xlfn.XLOOKUP(A4,'M07(2026) Detail'!A:A,'M07(2026) Detail'!J:J,"",0,1)</f>
        <v>-0.16094</v>
      </c>
      <c r="I4" s="268">
        <f>_xlfn.XLOOKUP(A4,'M07(2026) Detail'!A:A,'M07(2026) Detail'!O:O,"",0,1)</f>
        <v>-0.25152999999999998</v>
      </c>
      <c r="J4" s="36"/>
      <c r="K4" s="36"/>
      <c r="L4" s="36"/>
      <c r="M4" s="36"/>
      <c r="N4" s="36"/>
      <c r="O4" s="36"/>
    </row>
    <row r="5" spans="1:15">
      <c r="A5" s="35" t="s">
        <v>10</v>
      </c>
      <c r="B5" s="239" t="str" cm="1">
        <f t="array" ref="B5:G5">_xlfn.XLOOKUP(A5,'M07(2026) Detail'!A:A,'M07(2026) Detail'!B:G,"",0,1)</f>
        <v>Goods</v>
      </c>
      <c r="C5" s="239">
        <v>5726</v>
      </c>
      <c r="D5" s="240">
        <v>105.62746</v>
      </c>
      <c r="E5" s="240">
        <v>106.32250999999999</v>
      </c>
      <c r="F5" s="240">
        <v>105.91981</v>
      </c>
      <c r="G5" s="240">
        <v>0.27678000000000003</v>
      </c>
      <c r="H5" s="240">
        <f>_xlfn.XLOOKUP(A5,'M07(2026) Detail'!A:A,'M07(2026) Detail'!J:J,"",0,1)</f>
        <v>-0.37874999999999998</v>
      </c>
      <c r="I5" s="240">
        <f>_xlfn.XLOOKUP(A5,'M07(2026) Detail'!A:A,'M07(2026) Detail'!O:O,"",0,1)</f>
        <v>0.40039000000000002</v>
      </c>
      <c r="J5" s="36"/>
      <c r="K5" s="36"/>
      <c r="L5" s="36"/>
      <c r="M5" s="36"/>
      <c r="N5" s="36"/>
      <c r="O5" s="36"/>
    </row>
    <row r="6" spans="1:15">
      <c r="A6" s="35" t="s">
        <v>16</v>
      </c>
      <c r="B6" s="239" t="str" cm="1">
        <f t="array" ref="B6:G6">_xlfn.XLOOKUP(A6,'M07(2026) Detail'!A:A,'M07(2026) Detail'!B:G,"",0,1)</f>
        <v xml:space="preserve"> Services</v>
      </c>
      <c r="C6" s="239">
        <v>4274</v>
      </c>
      <c r="D6" s="240">
        <v>106.68832999999999</v>
      </c>
      <c r="E6" s="240">
        <v>106.19654</v>
      </c>
      <c r="F6" s="240">
        <v>106.35387</v>
      </c>
      <c r="G6" s="240">
        <v>-0.31348999999999999</v>
      </c>
      <c r="H6" s="240">
        <f>_xlfn.XLOOKUP(A6,'M07(2026) Detail'!A:A,'M07(2026) Detail'!J:J,"",0,1)</f>
        <v>0.14815</v>
      </c>
      <c r="I6" s="240">
        <f>_xlfn.XLOOKUP(A6,'M07(2026) Detail'!A:A,'M07(2026) Detail'!O:O,"",0,1)</f>
        <v>-0.56552999999999998</v>
      </c>
      <c r="J6" s="36"/>
      <c r="K6" s="36"/>
      <c r="L6" s="36"/>
      <c r="M6" s="36"/>
      <c r="N6" s="36"/>
      <c r="O6" s="36"/>
    </row>
    <row r="7" spans="1:15"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90DA-0115-44F5-A82F-038ECF5F935B}">
  <sheetPr codeName="Sheet3"/>
  <dimension ref="A1:O65"/>
  <sheetViews>
    <sheetView zoomScaleNormal="105" workbookViewId="0">
      <selection activeCell="E4" sqref="E4"/>
    </sheetView>
  </sheetViews>
  <sheetFormatPr defaultColWidth="8.7109375" defaultRowHeight="12.75"/>
  <cols>
    <col min="1" max="1" width="2" style="35" bestFit="1" customWidth="1"/>
    <col min="2" max="2" width="2.85546875" style="35" bestFit="1" customWidth="1"/>
    <col min="3" max="3" width="71.7109375" style="35" bestFit="1" customWidth="1"/>
    <col min="4" max="4" width="5.85546875" style="35" bestFit="1" customWidth="1"/>
    <col min="5" max="5" width="8.7109375" style="35"/>
    <col min="6" max="7" width="5.42578125" style="36" bestFit="1" customWidth="1"/>
    <col min="8" max="8" width="6" style="36" bestFit="1" customWidth="1"/>
    <col min="9" max="9" width="4" style="36" hidden="1" customWidth="1"/>
    <col min="10" max="10" width="6.28515625" style="36" bestFit="1" customWidth="1"/>
    <col min="11" max="12" width="5.28515625" style="35" bestFit="1" customWidth="1"/>
    <col min="13" max="14" width="4" style="35" bestFit="1" customWidth="1"/>
    <col min="15" max="15" width="5.28515625" style="35" bestFit="1" customWidth="1"/>
    <col min="16" max="16384" width="8.7109375" style="35"/>
  </cols>
  <sheetData>
    <row r="1" spans="1:15" ht="13.5" customHeight="1">
      <c r="A1" s="34" t="s">
        <v>2133</v>
      </c>
    </row>
    <row r="2" spans="1:15" s="34" customFormat="1">
      <c r="A2" s="34" t="s">
        <v>3</v>
      </c>
      <c r="B2" s="34" t="s">
        <v>5</v>
      </c>
      <c r="C2" s="34" t="e" cm="1">
        <f t="array" ref="C2">_xlfn.XLOOKUP(B2,#REF!,#REF!,"",0,1)</f>
        <v>#REF!</v>
      </c>
      <c r="E2" s="37"/>
      <c r="F2" s="37"/>
      <c r="G2" s="37" t="e" cm="1">
        <f t="array" ref="G2">_xlfn.XLOOKUP(B2,#REF!,#REF!,"",0,1)</f>
        <v>#REF!</v>
      </c>
      <c r="H2" s="37"/>
      <c r="I2" s="38"/>
      <c r="J2" s="37"/>
      <c r="K2" s="37"/>
      <c r="L2" s="37"/>
      <c r="M2" s="37"/>
      <c r="N2" s="37"/>
      <c r="O2" s="37"/>
    </row>
    <row r="3" spans="1:15" s="34" customFormat="1">
      <c r="E3" s="37"/>
      <c r="F3" s="37"/>
      <c r="G3" s="37"/>
      <c r="H3" s="37"/>
      <c r="I3" s="38"/>
      <c r="J3" s="37"/>
      <c r="K3" s="37"/>
      <c r="L3" s="37"/>
      <c r="M3" s="37"/>
      <c r="N3" s="37"/>
      <c r="O3" s="37"/>
    </row>
    <row r="4" spans="1:15">
      <c r="A4" s="35" t="s">
        <v>7</v>
      </c>
      <c r="B4" s="35" t="s">
        <v>8</v>
      </c>
      <c r="C4" s="35" t="e" cm="1">
        <f t="array" ref="C4">_xlfn.XLOOKUP(B4,#REF!,#REF!,"",0,1)</f>
        <v>#REF!</v>
      </c>
      <c r="E4" s="36"/>
      <c r="G4" s="36" t="e" cm="1">
        <f t="array" ref="G4">_xlfn.XLOOKUP(B4,#REF!,#REF!,"",0,1)</f>
        <v>#REF!</v>
      </c>
      <c r="I4" s="39"/>
      <c r="K4" s="36"/>
      <c r="L4" s="36"/>
      <c r="M4" s="36"/>
      <c r="N4" s="36"/>
      <c r="O4" s="36"/>
    </row>
    <row r="5" spans="1:15">
      <c r="A5" s="35" t="s">
        <v>7</v>
      </c>
      <c r="B5" s="35" t="s">
        <v>639</v>
      </c>
      <c r="C5" s="35" t="e" cm="1">
        <f t="array" ref="C5">_xlfn.XLOOKUP(B5,#REF!,#REF!,"",0,1)</f>
        <v>#REF!</v>
      </c>
      <c r="E5" s="36"/>
      <c r="G5" s="36" t="e" cm="1">
        <f t="array" ref="G5">_xlfn.XLOOKUP(B5,#REF!,#REF!,"",0,1)</f>
        <v>#REF!</v>
      </c>
      <c r="I5" s="39"/>
      <c r="K5" s="36"/>
      <c r="L5" s="36"/>
      <c r="M5" s="36"/>
      <c r="N5" s="36"/>
      <c r="O5" s="36"/>
    </row>
    <row r="6" spans="1:15">
      <c r="A6" s="35" t="s">
        <v>7</v>
      </c>
      <c r="B6" s="35" t="s">
        <v>828</v>
      </c>
      <c r="C6" s="35" t="e" cm="1">
        <f t="array" ref="C6">_xlfn.XLOOKUP(B6,#REF!,#REF!,"",0,1)</f>
        <v>#REF!</v>
      </c>
      <c r="E6" s="36"/>
      <c r="G6" s="36" t="e" cm="1">
        <f t="array" ref="G6">_xlfn.XLOOKUP(B6,#REF!,#REF!,"",0,1)</f>
        <v>#REF!</v>
      </c>
      <c r="I6" s="39"/>
      <c r="K6" s="36"/>
      <c r="L6" s="36"/>
      <c r="M6" s="36"/>
      <c r="N6" s="36"/>
      <c r="O6" s="36"/>
    </row>
    <row r="7" spans="1:15">
      <c r="E7" s="36"/>
      <c r="I7" s="39"/>
      <c r="K7" s="36"/>
      <c r="L7" s="36"/>
      <c r="M7" s="36"/>
      <c r="N7" s="36"/>
      <c r="O7" s="36"/>
    </row>
    <row r="8" spans="1:15">
      <c r="A8" s="35" t="s">
        <v>7</v>
      </c>
      <c r="B8" s="35" t="s">
        <v>913</v>
      </c>
      <c r="C8" s="35" t="e" cm="1">
        <f t="array" ref="C8">_xlfn.XLOOKUP(B8,#REF!,#REF!,"",0,1)</f>
        <v>#REF!</v>
      </c>
      <c r="E8" s="36"/>
      <c r="G8" s="36" t="e" cm="1">
        <f t="array" ref="G8">_xlfn.XLOOKUP(B8,#REF!,#REF!,"",0,1)</f>
        <v>#REF!</v>
      </c>
      <c r="I8" s="39"/>
      <c r="K8" s="36"/>
      <c r="L8" s="36"/>
      <c r="M8" s="36"/>
      <c r="N8" s="36"/>
      <c r="O8" s="36"/>
    </row>
    <row r="9" spans="1:15">
      <c r="E9" s="36"/>
      <c r="I9" s="39"/>
      <c r="K9" s="36"/>
      <c r="L9" s="36"/>
      <c r="M9" s="36"/>
      <c r="N9" s="36"/>
      <c r="O9" s="36"/>
    </row>
    <row r="10" spans="1:15">
      <c r="E10" s="36"/>
      <c r="I10" s="39"/>
      <c r="K10" s="36"/>
      <c r="L10" s="36"/>
      <c r="M10" s="36"/>
      <c r="N10" s="36"/>
      <c r="O10" s="36"/>
    </row>
    <row r="11" spans="1:15">
      <c r="A11" s="35" t="s">
        <v>7</v>
      </c>
      <c r="B11" s="35" t="s">
        <v>1161</v>
      </c>
      <c r="C11" s="35" t="e" cm="1">
        <f t="array" ref="C11">_xlfn.XLOOKUP(B11,#REF!,#REF!,"",0,1)</f>
        <v>#REF!</v>
      </c>
      <c r="E11" s="36"/>
      <c r="G11" s="36" t="e" cm="1">
        <f t="array" ref="G11">_xlfn.XLOOKUP(B11,#REF!,#REF!,"",0,1)</f>
        <v>#REF!</v>
      </c>
      <c r="I11" s="39"/>
      <c r="K11" s="36"/>
      <c r="L11" s="36"/>
      <c r="M11" s="36"/>
      <c r="N11" s="36"/>
      <c r="O11" s="36"/>
    </row>
    <row r="12" spans="1:15">
      <c r="A12" s="35" t="s">
        <v>7</v>
      </c>
      <c r="B12" s="35" t="s">
        <v>1240</v>
      </c>
      <c r="C12" s="35" t="e" cm="1">
        <f t="array" ref="C12">_xlfn.XLOOKUP(B12,#REF!,#REF!,"",0,1)</f>
        <v>#REF!</v>
      </c>
      <c r="E12" s="36"/>
      <c r="G12" s="36" t="e" cm="1">
        <f t="array" ref="G12">_xlfn.XLOOKUP(B12,#REF!,#REF!,"",0,1)</f>
        <v>#REF!</v>
      </c>
      <c r="H12" s="287"/>
      <c r="I12" s="39"/>
      <c r="K12" s="36"/>
      <c r="L12" s="36"/>
      <c r="M12" s="36"/>
      <c r="N12" s="36"/>
      <c r="O12" s="36"/>
    </row>
    <row r="13" spans="1:15">
      <c r="A13" s="35" t="s">
        <v>7</v>
      </c>
      <c r="B13" s="35" t="s">
        <v>1383</v>
      </c>
      <c r="C13" s="35" t="e" cm="1">
        <f t="array" ref="C13">_xlfn.XLOOKUP(B13,#REF!,#REF!,"",0,1)</f>
        <v>#REF!</v>
      </c>
      <c r="E13" s="36"/>
      <c r="G13" s="36" t="e" cm="1">
        <f t="array" ref="G13">_xlfn.XLOOKUP(B13,#REF!,#REF!,"",0,1)</f>
        <v>#REF!</v>
      </c>
      <c r="I13" s="39"/>
      <c r="K13" s="36"/>
      <c r="L13" s="36"/>
      <c r="M13" s="36"/>
      <c r="N13" s="36"/>
      <c r="O13" s="36"/>
    </row>
    <row r="14" spans="1:15">
      <c r="A14" s="35" t="s">
        <v>7</v>
      </c>
      <c r="B14" s="35" t="s">
        <v>1425</v>
      </c>
      <c r="C14" s="35" t="e" cm="1">
        <f t="array" ref="C14">_xlfn.XLOOKUP(B14,#REF!,#REF!,"",0,1)</f>
        <v>#REF!</v>
      </c>
      <c r="E14" s="36"/>
      <c r="G14" s="36" t="e" cm="1">
        <f t="array" ref="G14">_xlfn.XLOOKUP(B14,#REF!,#REF!,"",0,1)</f>
        <v>#REF!</v>
      </c>
      <c r="I14" s="39"/>
      <c r="K14" s="36"/>
      <c r="L14" s="36"/>
      <c r="M14" s="36"/>
      <c r="N14" s="36"/>
      <c r="O14" s="36"/>
    </row>
    <row r="15" spans="1:15">
      <c r="A15" s="35" t="s">
        <v>7</v>
      </c>
      <c r="B15" s="35" t="s">
        <v>1638</v>
      </c>
      <c r="C15" s="35" t="e" cm="1">
        <f t="array" ref="C15">_xlfn.XLOOKUP(B15,#REF!,#REF!,"",0,1)</f>
        <v>#REF!</v>
      </c>
      <c r="E15" s="36"/>
      <c r="G15" s="36" t="e" cm="1">
        <f t="array" ref="G15">_xlfn.XLOOKUP(B15,#REF!,#REF!,"",0,1)</f>
        <v>#REF!</v>
      </c>
      <c r="I15" s="39"/>
      <c r="K15" s="36"/>
      <c r="L15" s="36"/>
      <c r="M15" s="36"/>
      <c r="N15" s="36"/>
      <c r="O15" s="36"/>
    </row>
    <row r="16" spans="1:15">
      <c r="A16" s="35" t="s">
        <v>7</v>
      </c>
      <c r="B16" s="35" t="s">
        <v>1690</v>
      </c>
      <c r="C16" s="35" t="e" cm="1">
        <f t="array" ref="C16">_xlfn.XLOOKUP(B16,#REF!,#REF!,"",0,1)</f>
        <v>#REF!</v>
      </c>
      <c r="E16" s="36"/>
      <c r="G16" s="36" t="e" cm="1">
        <f t="array" ref="G16">_xlfn.XLOOKUP(B16,#REF!,#REF!,"",0,1)</f>
        <v>#REF!</v>
      </c>
      <c r="I16" s="39"/>
      <c r="K16" s="36"/>
      <c r="L16" s="36"/>
      <c r="M16" s="36"/>
      <c r="N16" s="36"/>
      <c r="O16" s="36"/>
    </row>
    <row r="17" spans="1:15">
      <c r="A17" s="35" t="s">
        <v>7</v>
      </c>
      <c r="B17" s="35" t="s">
        <v>1768</v>
      </c>
      <c r="C17" s="35" t="e" cm="1">
        <f t="array" ref="C17">_xlfn.XLOOKUP(B17,#REF!,#REF!,"",0,1)</f>
        <v>#REF!</v>
      </c>
      <c r="E17" s="36"/>
      <c r="G17" s="36" t="e" cm="1">
        <f t="array" ref="G17">_xlfn.XLOOKUP(B17,#REF!,#REF!,"",0,1)</f>
        <v>#REF!</v>
      </c>
      <c r="I17" s="39"/>
      <c r="K17" s="36"/>
      <c r="L17" s="36"/>
      <c r="M17" s="36"/>
      <c r="N17" s="36"/>
      <c r="O17" s="36"/>
    </row>
    <row r="19" spans="1:15" hidden="1">
      <c r="A19" s="283" t="str" cm="1">
        <f t="array" ref="A19:J21">A4:J6</f>
        <v>D</v>
      </c>
      <c r="B19" s="283" t="str">
        <v>01</v>
      </c>
      <c r="C19" s="283" t="e">
        <v>#REF!</v>
      </c>
      <c r="D19" s="283">
        <v>0</v>
      </c>
      <c r="E19" s="283">
        <v>0</v>
      </c>
      <c r="F19" s="39">
        <v>0</v>
      </c>
      <c r="G19" s="39" t="e">
        <v>#REF!</v>
      </c>
      <c r="H19" s="39">
        <v>0</v>
      </c>
      <c r="I19" s="39">
        <v>0</v>
      </c>
      <c r="J19" s="39">
        <v>0</v>
      </c>
    </row>
    <row r="20" spans="1:15" hidden="1">
      <c r="A20" s="283" t="str">
        <v>D</v>
      </c>
      <c r="B20" s="283" t="str">
        <v>02</v>
      </c>
      <c r="C20" s="283" t="e">
        <v>#REF!</v>
      </c>
      <c r="D20" s="283">
        <v>0</v>
      </c>
      <c r="E20" s="283">
        <v>0</v>
      </c>
      <c r="F20" s="39">
        <v>0</v>
      </c>
      <c r="G20" s="39" t="e">
        <v>#REF!</v>
      </c>
      <c r="H20" s="39">
        <v>0</v>
      </c>
      <c r="I20" s="39">
        <v>0</v>
      </c>
      <c r="J20" s="39">
        <v>0</v>
      </c>
    </row>
    <row r="21" spans="1:15" hidden="1">
      <c r="A21" s="283" t="str">
        <v>D</v>
      </c>
      <c r="B21" s="283" t="str">
        <v>03</v>
      </c>
      <c r="C21" s="283" t="e">
        <v>#REF!</v>
      </c>
      <c r="D21" s="283">
        <v>0</v>
      </c>
      <c r="E21" s="283">
        <v>0</v>
      </c>
      <c r="F21" s="39">
        <v>0</v>
      </c>
      <c r="G21" s="39" t="e">
        <v>#REF!</v>
      </c>
      <c r="H21" s="39">
        <v>0</v>
      </c>
      <c r="I21" s="39">
        <v>0</v>
      </c>
      <c r="J21" s="39">
        <v>0</v>
      </c>
    </row>
    <row r="22" spans="1:15" hidden="1">
      <c r="A22" s="283" t="str" cm="1">
        <f t="array" ref="A22:J22">A8:J8</f>
        <v>D</v>
      </c>
      <c r="B22" s="283" t="str">
        <v>04</v>
      </c>
      <c r="C22" s="283" t="e">
        <v>#REF!</v>
      </c>
      <c r="D22" s="283">
        <v>0</v>
      </c>
      <c r="E22" s="283">
        <v>0</v>
      </c>
      <c r="F22" s="39">
        <v>0</v>
      </c>
      <c r="G22" s="39" t="e">
        <v>#REF!</v>
      </c>
      <c r="H22" s="39">
        <v>0</v>
      </c>
      <c r="I22" s="39">
        <v>0</v>
      </c>
      <c r="J22" s="39">
        <v>0</v>
      </c>
    </row>
    <row r="23" spans="1:15" hidden="1">
      <c r="A23" s="283" t="str" cm="1">
        <f t="array" ref="A23:J29">A11:J17</f>
        <v>D</v>
      </c>
      <c r="B23" s="283" t="str">
        <v>05</v>
      </c>
      <c r="C23" s="283" t="e">
        <v>#REF!</v>
      </c>
      <c r="D23" s="283">
        <v>0</v>
      </c>
      <c r="E23" s="283">
        <v>0</v>
      </c>
      <c r="F23" s="39">
        <v>0</v>
      </c>
      <c r="G23" s="39" t="e">
        <v>#REF!</v>
      </c>
      <c r="H23" s="39">
        <v>0</v>
      </c>
      <c r="I23" s="39">
        <v>0</v>
      </c>
      <c r="J23" s="39">
        <v>0</v>
      </c>
    </row>
    <row r="24" spans="1:15" hidden="1">
      <c r="A24" s="283" t="str">
        <v>D</v>
      </c>
      <c r="B24" s="283" t="str">
        <v>06</v>
      </c>
      <c r="C24" s="283" t="e">
        <v>#REF!</v>
      </c>
      <c r="D24" s="283">
        <v>0</v>
      </c>
      <c r="E24" s="283">
        <v>0</v>
      </c>
      <c r="F24" s="39">
        <v>0</v>
      </c>
      <c r="G24" s="39" t="e">
        <v>#REF!</v>
      </c>
      <c r="H24" s="39">
        <v>0</v>
      </c>
      <c r="I24" s="39">
        <v>0</v>
      </c>
      <c r="J24" s="39">
        <v>0</v>
      </c>
    </row>
    <row r="25" spans="1:15" hidden="1">
      <c r="A25" s="283" t="str">
        <v>D</v>
      </c>
      <c r="B25" s="283" t="str">
        <v>07</v>
      </c>
      <c r="C25" s="283" t="e">
        <v>#REF!</v>
      </c>
      <c r="D25" s="283">
        <v>0</v>
      </c>
      <c r="E25" s="283">
        <v>0</v>
      </c>
      <c r="F25" s="39">
        <v>0</v>
      </c>
      <c r="G25" s="39" t="e">
        <v>#REF!</v>
      </c>
      <c r="H25" s="39">
        <v>0</v>
      </c>
      <c r="I25" s="39">
        <v>0</v>
      </c>
      <c r="J25" s="39">
        <v>0</v>
      </c>
    </row>
    <row r="26" spans="1:15" hidden="1">
      <c r="A26" s="283" t="str">
        <v>D</v>
      </c>
      <c r="B26" s="283" t="str">
        <v>08</v>
      </c>
      <c r="C26" s="283" t="e">
        <v>#REF!</v>
      </c>
      <c r="D26" s="283">
        <v>0</v>
      </c>
      <c r="E26" s="283">
        <v>0</v>
      </c>
      <c r="F26" s="39">
        <v>0</v>
      </c>
      <c r="G26" s="39" t="e">
        <v>#REF!</v>
      </c>
      <c r="H26" s="39">
        <v>0</v>
      </c>
      <c r="I26" s="39">
        <v>0</v>
      </c>
      <c r="J26" s="39">
        <v>0</v>
      </c>
    </row>
    <row r="27" spans="1:15" hidden="1">
      <c r="A27" s="283" t="str">
        <v>D</v>
      </c>
      <c r="B27" s="283" t="str">
        <v>09</v>
      </c>
      <c r="C27" s="283" t="e">
        <v>#REF!</v>
      </c>
      <c r="D27" s="283">
        <v>0</v>
      </c>
      <c r="E27" s="283">
        <v>0</v>
      </c>
      <c r="F27" s="39">
        <v>0</v>
      </c>
      <c r="G27" s="39" t="e">
        <v>#REF!</v>
      </c>
      <c r="H27" s="39">
        <v>0</v>
      </c>
      <c r="I27" s="39">
        <v>0</v>
      </c>
      <c r="J27" s="39">
        <v>0</v>
      </c>
    </row>
    <row r="28" spans="1:15" hidden="1">
      <c r="A28" s="283" t="str">
        <v>D</v>
      </c>
      <c r="B28" s="283" t="str">
        <v>10</v>
      </c>
      <c r="C28" s="283" t="e">
        <v>#REF!</v>
      </c>
      <c r="D28" s="283">
        <v>0</v>
      </c>
      <c r="E28" s="283">
        <v>0</v>
      </c>
      <c r="F28" s="39">
        <v>0</v>
      </c>
      <c r="G28" s="39" t="e">
        <v>#REF!</v>
      </c>
      <c r="H28" s="39">
        <v>0</v>
      </c>
      <c r="I28" s="39">
        <v>0</v>
      </c>
      <c r="J28" s="39">
        <v>0</v>
      </c>
    </row>
    <row r="29" spans="1:15" hidden="1">
      <c r="A29" s="283" t="str">
        <v>D</v>
      </c>
      <c r="B29" s="283" t="str">
        <v>11</v>
      </c>
      <c r="C29" s="283" t="e">
        <v>#REF!</v>
      </c>
      <c r="D29" s="283">
        <v>0</v>
      </c>
      <c r="E29" s="283">
        <v>0</v>
      </c>
      <c r="F29" s="39">
        <v>0</v>
      </c>
      <c r="G29" s="39" t="e">
        <v>#REF!</v>
      </c>
      <c r="H29" s="39">
        <v>0</v>
      </c>
      <c r="I29" s="39">
        <v>0</v>
      </c>
      <c r="J29" s="39">
        <v>0</v>
      </c>
    </row>
    <row r="30" spans="1:15" hidden="1"/>
    <row r="31" spans="1:15">
      <c r="A31" s="284" t="str" cm="1">
        <f t="array" ref="A31:J41">_xlfn._xlws.SORT(A19:J29,10)</f>
        <v>D</v>
      </c>
      <c r="B31" s="284" t="str">
        <v>01</v>
      </c>
      <c r="C31" s="284" t="e">
        <v>#REF!</v>
      </c>
      <c r="D31" s="284">
        <v>0</v>
      </c>
      <c r="E31" s="284">
        <v>0</v>
      </c>
      <c r="F31" s="285">
        <v>0</v>
      </c>
      <c r="G31" s="285" t="e">
        <v>#REF!</v>
      </c>
      <c r="H31" s="285">
        <v>0</v>
      </c>
      <c r="I31" s="285">
        <v>0</v>
      </c>
      <c r="J31" s="285">
        <v>0</v>
      </c>
    </row>
    <row r="32" spans="1:15">
      <c r="A32" s="284" t="str">
        <v>D</v>
      </c>
      <c r="B32" s="284" t="str">
        <v>02</v>
      </c>
      <c r="C32" s="284" t="e">
        <v>#REF!</v>
      </c>
      <c r="D32" s="284">
        <v>0</v>
      </c>
      <c r="E32" s="284">
        <v>0</v>
      </c>
      <c r="F32" s="285">
        <v>0</v>
      </c>
      <c r="G32" s="285" t="e">
        <v>#REF!</v>
      </c>
      <c r="H32" s="285">
        <v>0</v>
      </c>
      <c r="I32" s="285">
        <v>0</v>
      </c>
      <c r="J32" s="285">
        <v>0</v>
      </c>
    </row>
    <row r="33" spans="1:10">
      <c r="A33" s="284" t="str">
        <v>D</v>
      </c>
      <c r="B33" s="284" t="str">
        <v>03</v>
      </c>
      <c r="C33" s="284" t="e">
        <v>#REF!</v>
      </c>
      <c r="D33" s="284">
        <v>0</v>
      </c>
      <c r="E33" s="284">
        <v>0</v>
      </c>
      <c r="F33" s="285">
        <v>0</v>
      </c>
      <c r="G33" s="285" t="e">
        <v>#REF!</v>
      </c>
      <c r="H33" s="285">
        <v>0</v>
      </c>
      <c r="I33" s="285">
        <v>0</v>
      </c>
      <c r="J33" s="285">
        <v>0</v>
      </c>
    </row>
    <row r="34" spans="1:10">
      <c r="A34" s="284" t="str">
        <v>D</v>
      </c>
      <c r="B34" s="284" t="str">
        <v>04</v>
      </c>
      <c r="C34" s="284" t="e">
        <v>#REF!</v>
      </c>
      <c r="D34" s="284">
        <v>0</v>
      </c>
      <c r="E34" s="284">
        <v>0</v>
      </c>
      <c r="F34" s="285">
        <v>0</v>
      </c>
      <c r="G34" s="285" t="e">
        <v>#REF!</v>
      </c>
      <c r="H34" s="285">
        <v>0</v>
      </c>
      <c r="I34" s="285">
        <v>0</v>
      </c>
      <c r="J34" s="285">
        <v>0</v>
      </c>
    </row>
    <row r="35" spans="1:10">
      <c r="A35" s="284" t="str">
        <v>D</v>
      </c>
      <c r="B35" s="284" t="str">
        <v>05</v>
      </c>
      <c r="C35" s="284" t="e">
        <v>#REF!</v>
      </c>
      <c r="D35" s="284">
        <v>0</v>
      </c>
      <c r="E35" s="284">
        <v>0</v>
      </c>
      <c r="F35" s="285">
        <v>0</v>
      </c>
      <c r="G35" s="285" t="e">
        <v>#REF!</v>
      </c>
      <c r="H35" s="285">
        <v>0</v>
      </c>
      <c r="I35" s="285">
        <v>0</v>
      </c>
      <c r="J35" s="285">
        <v>0</v>
      </c>
    </row>
    <row r="36" spans="1:10">
      <c r="A36" s="284" t="str">
        <v>D</v>
      </c>
      <c r="B36" s="284" t="str">
        <v>06</v>
      </c>
      <c r="C36" s="284" t="e">
        <v>#REF!</v>
      </c>
      <c r="D36" s="284">
        <v>0</v>
      </c>
      <c r="E36" s="284">
        <v>0</v>
      </c>
      <c r="F36" s="285">
        <v>0</v>
      </c>
      <c r="G36" s="285" t="e">
        <v>#REF!</v>
      </c>
      <c r="H36" s="285">
        <v>0</v>
      </c>
      <c r="I36" s="285">
        <v>0</v>
      </c>
      <c r="J36" s="285">
        <v>0</v>
      </c>
    </row>
    <row r="37" spans="1:10">
      <c r="A37" s="284" t="str">
        <v>D</v>
      </c>
      <c r="B37" s="284" t="str">
        <v>07</v>
      </c>
      <c r="C37" s="284" t="e">
        <v>#REF!</v>
      </c>
      <c r="D37" s="284">
        <v>0</v>
      </c>
      <c r="E37" s="284">
        <v>0</v>
      </c>
      <c r="F37" s="285">
        <v>0</v>
      </c>
      <c r="G37" s="285" t="e">
        <v>#REF!</v>
      </c>
      <c r="H37" s="285">
        <v>0</v>
      </c>
      <c r="I37" s="285">
        <v>0</v>
      </c>
      <c r="J37" s="285">
        <v>0</v>
      </c>
    </row>
    <row r="38" spans="1:10">
      <c r="A38" s="284" t="str">
        <v>D</v>
      </c>
      <c r="B38" s="284" t="str">
        <v>08</v>
      </c>
      <c r="C38" s="284" t="e">
        <v>#REF!</v>
      </c>
      <c r="D38" s="284">
        <v>0</v>
      </c>
      <c r="E38" s="284">
        <v>0</v>
      </c>
      <c r="F38" s="285">
        <v>0</v>
      </c>
      <c r="G38" s="285" t="e">
        <v>#REF!</v>
      </c>
      <c r="H38" s="285">
        <v>0</v>
      </c>
      <c r="I38" s="285">
        <v>0</v>
      </c>
      <c r="J38" s="285">
        <v>0</v>
      </c>
    </row>
    <row r="39" spans="1:10">
      <c r="A39" s="284" t="str">
        <v>D</v>
      </c>
      <c r="B39" s="284" t="str">
        <v>09</v>
      </c>
      <c r="C39" s="284" t="e">
        <v>#REF!</v>
      </c>
      <c r="D39" s="284">
        <v>0</v>
      </c>
      <c r="E39" s="284">
        <v>0</v>
      </c>
      <c r="F39" s="285">
        <v>0</v>
      </c>
      <c r="G39" s="285" t="e">
        <v>#REF!</v>
      </c>
      <c r="H39" s="285">
        <v>0</v>
      </c>
      <c r="I39" s="285">
        <v>0</v>
      </c>
      <c r="J39" s="285">
        <v>0</v>
      </c>
    </row>
    <row r="40" spans="1:10">
      <c r="A40" s="284" t="str">
        <v>D</v>
      </c>
      <c r="B40" s="284" t="str">
        <v>10</v>
      </c>
      <c r="C40" s="284" t="e">
        <v>#REF!</v>
      </c>
      <c r="D40" s="284">
        <v>0</v>
      </c>
      <c r="E40" s="284">
        <v>0</v>
      </c>
      <c r="F40" s="285">
        <v>0</v>
      </c>
      <c r="G40" s="285" t="e">
        <v>#REF!</v>
      </c>
      <c r="H40" s="285">
        <v>0</v>
      </c>
      <c r="I40" s="285">
        <v>0</v>
      </c>
      <c r="J40" s="285">
        <v>0</v>
      </c>
    </row>
    <row r="41" spans="1:10">
      <c r="A41" s="284" t="str">
        <v>D</v>
      </c>
      <c r="B41" s="284" t="str">
        <v>11</v>
      </c>
      <c r="C41" s="284" t="e">
        <v>#REF!</v>
      </c>
      <c r="D41" s="284">
        <v>0</v>
      </c>
      <c r="E41" s="284">
        <v>0</v>
      </c>
      <c r="F41" s="285">
        <v>0</v>
      </c>
      <c r="G41" s="285" t="e">
        <v>#REF!</v>
      </c>
      <c r="H41" s="285">
        <v>0</v>
      </c>
      <c r="I41" s="285">
        <v>0</v>
      </c>
      <c r="J41" s="285">
        <v>0</v>
      </c>
    </row>
    <row r="43" spans="1:10">
      <c r="A43" s="35" t="str" cm="1">
        <f t="array" ref="A43:B53">A31:B41</f>
        <v>D</v>
      </c>
      <c r="B43" s="35" t="str">
        <v>01</v>
      </c>
      <c r="C43" s="35" t="e" cm="1">
        <f t="array" ref="C43:C53">PROPER(C31:C41)</f>
        <v>#REF!</v>
      </c>
      <c r="D43" s="35" cm="1">
        <f t="array" ref="D43:J53">D31:J41</f>
        <v>0</v>
      </c>
      <c r="E43" s="35">
        <v>0</v>
      </c>
      <c r="F43" s="36">
        <v>0</v>
      </c>
      <c r="G43" s="36" t="e">
        <v>#REF!</v>
      </c>
      <c r="H43" s="36">
        <v>0</v>
      </c>
      <c r="I43" s="36">
        <v>0</v>
      </c>
      <c r="J43" s="36">
        <v>0</v>
      </c>
    </row>
    <row r="44" spans="1:10">
      <c r="A44" s="35" t="str">
        <v>D</v>
      </c>
      <c r="B44" s="35" t="str">
        <v>02</v>
      </c>
      <c r="C44" s="35" t="e">
        <v>#REF!</v>
      </c>
      <c r="D44" s="35">
        <v>0</v>
      </c>
      <c r="E44" s="35">
        <v>0</v>
      </c>
      <c r="F44" s="36">
        <v>0</v>
      </c>
      <c r="G44" s="36" t="e">
        <v>#REF!</v>
      </c>
      <c r="H44" s="36">
        <v>0</v>
      </c>
      <c r="I44" s="36">
        <v>0</v>
      </c>
      <c r="J44" s="36">
        <v>0</v>
      </c>
    </row>
    <row r="45" spans="1:10">
      <c r="A45" s="35" t="str">
        <v>D</v>
      </c>
      <c r="B45" s="35" t="str">
        <v>03</v>
      </c>
      <c r="C45" s="35" t="e">
        <v>#REF!</v>
      </c>
      <c r="D45" s="35">
        <v>0</v>
      </c>
      <c r="E45" s="35">
        <v>0</v>
      </c>
      <c r="F45" s="36">
        <v>0</v>
      </c>
      <c r="G45" s="36" t="e">
        <v>#REF!</v>
      </c>
      <c r="H45" s="36">
        <v>0</v>
      </c>
      <c r="I45" s="36">
        <v>0</v>
      </c>
      <c r="J45" s="36">
        <v>0</v>
      </c>
    </row>
    <row r="46" spans="1:10">
      <c r="A46" s="35" t="str">
        <v>D</v>
      </c>
      <c r="B46" s="35" t="str">
        <v>04</v>
      </c>
      <c r="C46" s="35" t="e">
        <v>#REF!</v>
      </c>
      <c r="D46" s="35">
        <v>0</v>
      </c>
      <c r="E46" s="35">
        <v>0</v>
      </c>
      <c r="F46" s="36">
        <v>0</v>
      </c>
      <c r="G46" s="36" t="e">
        <v>#REF!</v>
      </c>
      <c r="H46" s="36">
        <v>0</v>
      </c>
      <c r="I46" s="36">
        <v>0</v>
      </c>
      <c r="J46" s="36">
        <v>0</v>
      </c>
    </row>
    <row r="47" spans="1:10">
      <c r="A47" s="35" t="str">
        <v>D</v>
      </c>
      <c r="B47" s="35" t="str">
        <v>05</v>
      </c>
      <c r="C47" s="35" t="e">
        <v>#REF!</v>
      </c>
      <c r="D47" s="35">
        <v>0</v>
      </c>
      <c r="E47" s="35">
        <v>0</v>
      </c>
      <c r="F47" s="36">
        <v>0</v>
      </c>
      <c r="G47" s="36" t="e">
        <v>#REF!</v>
      </c>
      <c r="H47" s="36">
        <v>0</v>
      </c>
      <c r="I47" s="36">
        <v>0</v>
      </c>
      <c r="J47" s="36">
        <v>0</v>
      </c>
    </row>
    <row r="48" spans="1:10">
      <c r="A48" s="35" t="str">
        <v>D</v>
      </c>
      <c r="B48" s="35" t="str">
        <v>06</v>
      </c>
      <c r="C48" s="35" t="e">
        <v>#REF!</v>
      </c>
      <c r="D48" s="35">
        <v>0</v>
      </c>
      <c r="E48" s="35">
        <v>0</v>
      </c>
      <c r="F48" s="36">
        <v>0</v>
      </c>
      <c r="G48" s="36" t="e">
        <v>#REF!</v>
      </c>
      <c r="H48" s="36">
        <v>0</v>
      </c>
      <c r="I48" s="36">
        <v>0</v>
      </c>
      <c r="J48" s="36">
        <v>0</v>
      </c>
    </row>
    <row r="49" spans="1:10">
      <c r="A49" s="35" t="str">
        <v>D</v>
      </c>
      <c r="B49" s="35" t="str">
        <v>07</v>
      </c>
      <c r="C49" s="35" t="e">
        <v>#REF!</v>
      </c>
      <c r="D49" s="35">
        <v>0</v>
      </c>
      <c r="E49" s="35">
        <v>0</v>
      </c>
      <c r="F49" s="36">
        <v>0</v>
      </c>
      <c r="G49" s="36" t="e">
        <v>#REF!</v>
      </c>
      <c r="H49" s="36">
        <v>0</v>
      </c>
      <c r="I49" s="36">
        <v>0</v>
      </c>
      <c r="J49" s="36">
        <v>0</v>
      </c>
    </row>
    <row r="50" spans="1:10">
      <c r="A50" s="35" t="str">
        <v>D</v>
      </c>
      <c r="B50" s="35" t="str">
        <v>08</v>
      </c>
      <c r="C50" s="35" t="e">
        <v>#REF!</v>
      </c>
      <c r="D50" s="35">
        <v>0</v>
      </c>
      <c r="E50" s="35">
        <v>0</v>
      </c>
      <c r="F50" s="36">
        <v>0</v>
      </c>
      <c r="G50" s="36" t="e">
        <v>#REF!</v>
      </c>
      <c r="H50" s="36">
        <v>0</v>
      </c>
      <c r="I50" s="36">
        <v>0</v>
      </c>
      <c r="J50" s="36">
        <v>0</v>
      </c>
    </row>
    <row r="51" spans="1:10">
      <c r="A51" s="35" t="str">
        <v>D</v>
      </c>
      <c r="B51" s="35" t="str">
        <v>09</v>
      </c>
      <c r="C51" s="35" t="e">
        <v>#REF!</v>
      </c>
      <c r="D51" s="35">
        <v>0</v>
      </c>
      <c r="E51" s="35">
        <v>0</v>
      </c>
      <c r="F51" s="36">
        <v>0</v>
      </c>
      <c r="G51" s="36" t="e">
        <v>#REF!</v>
      </c>
      <c r="H51" s="36">
        <v>0</v>
      </c>
      <c r="I51" s="36">
        <v>0</v>
      </c>
      <c r="J51" s="36">
        <v>0</v>
      </c>
    </row>
    <row r="52" spans="1:10">
      <c r="A52" s="35" t="str">
        <v>D</v>
      </c>
      <c r="B52" s="35" t="str">
        <v>10</v>
      </c>
      <c r="C52" s="35" t="e">
        <v>#REF!</v>
      </c>
      <c r="D52" s="35">
        <v>0</v>
      </c>
      <c r="E52" s="35">
        <v>0</v>
      </c>
      <c r="F52" s="36">
        <v>0</v>
      </c>
      <c r="G52" s="36" t="e">
        <v>#REF!</v>
      </c>
      <c r="H52" s="36">
        <v>0</v>
      </c>
      <c r="I52" s="36">
        <v>0</v>
      </c>
      <c r="J52" s="36">
        <v>0</v>
      </c>
    </row>
    <row r="53" spans="1:10">
      <c r="A53" s="35" t="str">
        <v>D</v>
      </c>
      <c r="B53" s="35" t="str">
        <v>11</v>
      </c>
      <c r="C53" s="35" t="e">
        <v>#REF!</v>
      </c>
      <c r="D53" s="35">
        <v>0</v>
      </c>
      <c r="E53" s="35">
        <v>0</v>
      </c>
      <c r="F53" s="36">
        <v>0</v>
      </c>
      <c r="G53" s="36" t="e">
        <v>#REF!</v>
      </c>
      <c r="H53" s="36">
        <v>0</v>
      </c>
      <c r="I53" s="36">
        <v>0</v>
      </c>
      <c r="J53" s="36">
        <v>0</v>
      </c>
    </row>
    <row r="55" spans="1:10">
      <c r="A55" s="35" t="str" cm="1">
        <f t="array" ref="A55:J65">_xlfn._xlws.SORT(A43:J53,10,-1)</f>
        <v>D</v>
      </c>
      <c r="B55" s="35" t="str">
        <v>01</v>
      </c>
      <c r="C55" s="35" t="e">
        <v>#REF!</v>
      </c>
      <c r="D55" s="35">
        <v>0</v>
      </c>
      <c r="E55" s="35">
        <v>0</v>
      </c>
      <c r="F55" s="36">
        <v>0</v>
      </c>
      <c r="G55" s="36" t="e">
        <v>#REF!</v>
      </c>
      <c r="H55" s="36">
        <v>0</v>
      </c>
      <c r="I55" s="36">
        <v>0</v>
      </c>
      <c r="J55" s="36">
        <v>0</v>
      </c>
    </row>
    <row r="56" spans="1:10">
      <c r="A56" s="35" t="str">
        <v>D</v>
      </c>
      <c r="B56" s="35" t="str">
        <v>02</v>
      </c>
      <c r="C56" s="35" t="e">
        <v>#REF!</v>
      </c>
      <c r="D56" s="35">
        <v>0</v>
      </c>
      <c r="E56" s="35">
        <v>0</v>
      </c>
      <c r="F56" s="36">
        <v>0</v>
      </c>
      <c r="G56" s="36" t="e">
        <v>#REF!</v>
      </c>
      <c r="H56" s="36">
        <v>0</v>
      </c>
      <c r="I56" s="36">
        <v>0</v>
      </c>
      <c r="J56" s="36">
        <v>0</v>
      </c>
    </row>
    <row r="57" spans="1:10">
      <c r="A57" s="35" t="str">
        <v>D</v>
      </c>
      <c r="B57" s="35" t="str">
        <v>03</v>
      </c>
      <c r="C57" s="35" t="e">
        <v>#REF!</v>
      </c>
      <c r="D57" s="35">
        <v>0</v>
      </c>
      <c r="E57" s="35">
        <v>0</v>
      </c>
      <c r="F57" s="36">
        <v>0</v>
      </c>
      <c r="G57" s="36" t="e">
        <v>#REF!</v>
      </c>
      <c r="H57" s="36">
        <v>0</v>
      </c>
      <c r="I57" s="36">
        <v>0</v>
      </c>
      <c r="J57" s="36">
        <v>0</v>
      </c>
    </row>
    <row r="58" spans="1:10">
      <c r="A58" s="35" t="str">
        <v>D</v>
      </c>
      <c r="B58" s="35" t="str">
        <v>04</v>
      </c>
      <c r="C58" s="35" t="e">
        <v>#REF!</v>
      </c>
      <c r="D58" s="35">
        <v>0</v>
      </c>
      <c r="E58" s="35">
        <v>0</v>
      </c>
      <c r="F58" s="36">
        <v>0</v>
      </c>
      <c r="G58" s="36" t="e">
        <v>#REF!</v>
      </c>
      <c r="H58" s="36">
        <v>0</v>
      </c>
      <c r="I58" s="36">
        <v>0</v>
      </c>
      <c r="J58" s="36">
        <v>0</v>
      </c>
    </row>
    <row r="59" spans="1:10">
      <c r="A59" s="35" t="str">
        <v>D</v>
      </c>
      <c r="B59" s="35" t="str">
        <v>05</v>
      </c>
      <c r="C59" s="35" t="e">
        <v>#REF!</v>
      </c>
      <c r="D59" s="35">
        <v>0</v>
      </c>
      <c r="E59" s="35">
        <v>0</v>
      </c>
      <c r="F59" s="36">
        <v>0</v>
      </c>
      <c r="G59" s="36" t="e">
        <v>#REF!</v>
      </c>
      <c r="H59" s="36">
        <v>0</v>
      </c>
      <c r="I59" s="36">
        <v>0</v>
      </c>
      <c r="J59" s="36">
        <v>0</v>
      </c>
    </row>
    <row r="60" spans="1:10">
      <c r="A60" s="35" t="str">
        <v>D</v>
      </c>
      <c r="B60" s="35" t="str">
        <v>06</v>
      </c>
      <c r="C60" s="35" t="e">
        <v>#REF!</v>
      </c>
      <c r="D60" s="35">
        <v>0</v>
      </c>
      <c r="E60" s="35">
        <v>0</v>
      </c>
      <c r="F60" s="36">
        <v>0</v>
      </c>
      <c r="G60" s="36" t="e">
        <v>#REF!</v>
      </c>
      <c r="H60" s="36">
        <v>0</v>
      </c>
      <c r="I60" s="36">
        <v>0</v>
      </c>
      <c r="J60" s="36">
        <v>0</v>
      </c>
    </row>
    <row r="61" spans="1:10">
      <c r="A61" s="35" t="str">
        <v>D</v>
      </c>
      <c r="B61" s="35" t="str">
        <v>07</v>
      </c>
      <c r="C61" s="35" t="e">
        <v>#REF!</v>
      </c>
      <c r="D61" s="35">
        <v>0</v>
      </c>
      <c r="E61" s="35">
        <v>0</v>
      </c>
      <c r="F61" s="36">
        <v>0</v>
      </c>
      <c r="G61" s="36" t="e">
        <v>#REF!</v>
      </c>
      <c r="H61" s="36">
        <v>0</v>
      </c>
      <c r="I61" s="36">
        <v>0</v>
      </c>
      <c r="J61" s="36">
        <v>0</v>
      </c>
    </row>
    <row r="62" spans="1:10">
      <c r="A62" s="35" t="str">
        <v>D</v>
      </c>
      <c r="B62" s="35" t="str">
        <v>08</v>
      </c>
      <c r="C62" s="35" t="e">
        <v>#REF!</v>
      </c>
      <c r="D62" s="35">
        <v>0</v>
      </c>
      <c r="E62" s="35">
        <v>0</v>
      </c>
      <c r="F62" s="36">
        <v>0</v>
      </c>
      <c r="G62" s="36" t="e">
        <v>#REF!</v>
      </c>
      <c r="H62" s="36">
        <v>0</v>
      </c>
      <c r="I62" s="36">
        <v>0</v>
      </c>
      <c r="J62" s="36">
        <v>0</v>
      </c>
    </row>
    <row r="63" spans="1:10">
      <c r="A63" s="35" t="str">
        <v>D</v>
      </c>
      <c r="B63" s="35" t="str">
        <v>09</v>
      </c>
      <c r="C63" s="35" t="e">
        <v>#REF!</v>
      </c>
      <c r="D63" s="35">
        <v>0</v>
      </c>
      <c r="E63" s="35">
        <v>0</v>
      </c>
      <c r="F63" s="36">
        <v>0</v>
      </c>
      <c r="G63" s="36" t="e">
        <v>#REF!</v>
      </c>
      <c r="H63" s="36">
        <v>0</v>
      </c>
      <c r="I63" s="36">
        <v>0</v>
      </c>
      <c r="J63" s="36">
        <v>0</v>
      </c>
    </row>
    <row r="64" spans="1:10">
      <c r="A64" s="35" t="str">
        <v>D</v>
      </c>
      <c r="B64" s="35" t="str">
        <v>10</v>
      </c>
      <c r="C64" s="35" t="e">
        <v>#REF!</v>
      </c>
      <c r="D64" s="35">
        <v>0</v>
      </c>
      <c r="E64" s="35">
        <v>0</v>
      </c>
      <c r="F64" s="36">
        <v>0</v>
      </c>
      <c r="G64" s="36" t="e">
        <v>#REF!</v>
      </c>
      <c r="H64" s="36">
        <v>0</v>
      </c>
      <c r="I64" s="36">
        <v>0</v>
      </c>
      <c r="J64" s="36">
        <v>0</v>
      </c>
    </row>
    <row r="65" spans="1:10">
      <c r="A65" s="35" t="str">
        <v>D</v>
      </c>
      <c r="B65" s="35" t="str">
        <v>11</v>
      </c>
      <c r="C65" s="35" t="e">
        <v>#REF!</v>
      </c>
      <c r="D65" s="35">
        <v>0</v>
      </c>
      <c r="E65" s="35">
        <v>0</v>
      </c>
      <c r="F65" s="36">
        <v>0</v>
      </c>
      <c r="G65" s="36" t="e">
        <v>#REF!</v>
      </c>
      <c r="H65" s="36">
        <v>0</v>
      </c>
      <c r="I65" s="36">
        <v>0</v>
      </c>
      <c r="J65" s="3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E7A1-3A94-4EA6-B599-2F6CED28FA12}">
  <sheetPr codeName="Sheet4"/>
  <dimension ref="A1:K53"/>
  <sheetViews>
    <sheetView topLeftCell="C1" zoomScale="130" zoomScaleNormal="130" workbookViewId="0">
      <selection activeCell="E4" sqref="E4"/>
    </sheetView>
  </sheetViews>
  <sheetFormatPr defaultColWidth="8.7109375" defaultRowHeight="12.75"/>
  <cols>
    <col min="1" max="1" width="2" style="35" bestFit="1" customWidth="1"/>
    <col min="2" max="2" width="6" style="35" bestFit="1" customWidth="1"/>
    <col min="3" max="3" width="47" style="35" bestFit="1" customWidth="1"/>
    <col min="4" max="4" width="4.85546875" style="35" bestFit="1" customWidth="1"/>
    <col min="5" max="5" width="8.7109375" style="35"/>
    <col min="6" max="6" width="7" style="35" customWidth="1"/>
    <col min="7" max="7" width="7" style="35" hidden="1" customWidth="1"/>
    <col min="8" max="11" width="7" style="35" customWidth="1"/>
    <col min="12" max="16384" width="8.7109375" style="35"/>
  </cols>
  <sheetData>
    <row r="1" spans="1:11" ht="13.5" customHeight="1">
      <c r="A1" s="34" t="s">
        <v>2135</v>
      </c>
      <c r="G1" s="243" t="s">
        <v>2134</v>
      </c>
    </row>
    <row r="2" spans="1:11" s="237" customFormat="1">
      <c r="A2" s="244" t="s">
        <v>7</v>
      </c>
      <c r="B2" s="237" t="s">
        <v>8</v>
      </c>
      <c r="C2" s="237" t="e" cm="1">
        <f t="array" ref="C2">_xlfn.XLOOKUP(B2,#REF!,#REF!,"",0,1)</f>
        <v>#REF!</v>
      </c>
      <c r="E2" s="245"/>
      <c r="F2" s="238"/>
      <c r="G2" s="241"/>
      <c r="H2" s="238"/>
      <c r="I2" s="238"/>
      <c r="J2" s="238" t="e">
        <f>_xlfn.XLOOKUP(B2,#REF!,#REF!,"",0,1)</f>
        <v>#REF!</v>
      </c>
      <c r="K2" s="238"/>
    </row>
    <row r="3" spans="1:11" s="34" customFormat="1">
      <c r="A3" s="247" t="s">
        <v>10</v>
      </c>
      <c r="B3" s="34" t="s">
        <v>11</v>
      </c>
      <c r="C3" s="237" t="e" cm="1">
        <f t="array" ref="C3">_xlfn.XLOOKUP(B3,#REF!,#REF!,"",0,1)</f>
        <v>#REF!</v>
      </c>
      <c r="E3" s="253"/>
      <c r="F3" s="37"/>
      <c r="G3" s="38"/>
      <c r="H3" s="37"/>
      <c r="I3" s="37"/>
      <c r="J3" s="238" t="e">
        <f>_xlfn.XLOOKUP(B3,#REF!,#REF!,"",0,1)</f>
        <v>#REF!</v>
      </c>
      <c r="K3" s="37"/>
    </row>
    <row r="4" spans="1:11">
      <c r="A4" s="243" t="s">
        <v>13</v>
      </c>
      <c r="B4" s="35" t="s">
        <v>14</v>
      </c>
      <c r="C4" s="239" t="e" cm="1">
        <f t="array" ref="C4">_xlfn.XLOOKUP(B4,#REF!,#REF!,"",0,1)</f>
        <v>#REF!</v>
      </c>
      <c r="E4" s="250"/>
      <c r="F4" s="36"/>
      <c r="G4" s="39"/>
      <c r="H4" s="36"/>
      <c r="I4" s="36"/>
      <c r="J4" s="240" t="e">
        <f>_xlfn.XLOOKUP(B4,#REF!,#REF!,"",0,1)</f>
        <v>#REF!</v>
      </c>
      <c r="K4" s="36"/>
    </row>
    <row r="5" spans="1:11">
      <c r="A5" s="243" t="s">
        <v>13</v>
      </c>
      <c r="B5" s="35" t="s">
        <v>112</v>
      </c>
      <c r="C5" s="239" t="e" cm="1">
        <f t="array" ref="C5">_xlfn.XLOOKUP(B5,#REF!,#REF!,"",0,1)</f>
        <v>#REF!</v>
      </c>
      <c r="E5" s="250"/>
      <c r="F5" s="36"/>
      <c r="G5" s="39"/>
      <c r="H5" s="36"/>
      <c r="I5" s="36"/>
      <c r="J5" s="240" t="e">
        <f>_xlfn.XLOOKUP(B5,#REF!,#REF!,"",0,1)</f>
        <v>#REF!</v>
      </c>
      <c r="K5" s="36"/>
    </row>
    <row r="6" spans="1:11">
      <c r="A6" s="243" t="s">
        <v>13</v>
      </c>
      <c r="B6" s="35" t="s">
        <v>169</v>
      </c>
      <c r="C6" s="239" t="e" cm="1">
        <f t="array" ref="C6">_xlfn.XLOOKUP(B6,#REF!,#REF!,"",0,1)</f>
        <v>#REF!</v>
      </c>
      <c r="E6" s="250"/>
      <c r="F6" s="36"/>
      <c r="G6" s="39"/>
      <c r="H6" s="36"/>
      <c r="I6" s="36"/>
      <c r="J6" s="240" t="e">
        <f>_xlfn.XLOOKUP(B6,#REF!,#REF!,"",0,1)</f>
        <v>#REF!</v>
      </c>
      <c r="K6" s="36"/>
    </row>
    <row r="7" spans="1:11">
      <c r="A7" s="243" t="s">
        <v>13</v>
      </c>
      <c r="B7" s="35" t="s">
        <v>239</v>
      </c>
      <c r="C7" s="239" t="e" cm="1">
        <f t="array" ref="C7">_xlfn.XLOOKUP(B7,#REF!,#REF!,"",0,1)</f>
        <v>#REF!</v>
      </c>
      <c r="E7" s="250"/>
      <c r="F7" s="36"/>
      <c r="G7" s="39"/>
      <c r="H7" s="36"/>
      <c r="I7" s="36"/>
      <c r="J7" s="240" t="e">
        <f>_xlfn.XLOOKUP(B7,#REF!,#REF!,"",0,1)</f>
        <v>#REF!</v>
      </c>
      <c r="K7" s="36"/>
    </row>
    <row r="8" spans="1:11">
      <c r="A8" s="243" t="s">
        <v>13</v>
      </c>
      <c r="B8" s="35" t="s">
        <v>301</v>
      </c>
      <c r="C8" s="239" t="e" cm="1">
        <f t="array" ref="C8">_xlfn.XLOOKUP(B8,#REF!,#REF!,"",0,1)</f>
        <v>#REF!</v>
      </c>
      <c r="E8" s="250"/>
      <c r="F8" s="36"/>
      <c r="G8" s="39"/>
      <c r="H8" s="36"/>
      <c r="I8" s="36"/>
      <c r="J8" s="240" t="e">
        <f>_xlfn.XLOOKUP(B8,#REF!,#REF!,"",0,1)</f>
        <v>#REF!</v>
      </c>
      <c r="K8" s="36"/>
    </row>
    <row r="9" spans="1:11">
      <c r="A9" s="243" t="s">
        <v>13</v>
      </c>
      <c r="B9" s="35" t="s">
        <v>341</v>
      </c>
      <c r="C9" s="239" t="e" cm="1">
        <f t="array" ref="C9">_xlfn.XLOOKUP(B9,#REF!,#REF!,"",0,1)</f>
        <v>#REF!</v>
      </c>
      <c r="E9" s="250"/>
      <c r="F9" s="36"/>
      <c r="G9" s="39"/>
      <c r="H9" s="36"/>
      <c r="I9" s="36"/>
      <c r="J9" s="240" t="e">
        <f>_xlfn.XLOOKUP(B9,#REF!,#REF!,"",0,1)</f>
        <v>#REF!</v>
      </c>
      <c r="K9" s="36"/>
    </row>
    <row r="10" spans="1:11">
      <c r="A10" s="243" t="s">
        <v>13</v>
      </c>
      <c r="B10" s="35" t="s">
        <v>405</v>
      </c>
      <c r="C10" s="239" t="e" cm="1">
        <f t="array" ref="C10">_xlfn.XLOOKUP(B10,#REF!,#REF!,"",0,1)</f>
        <v>#REF!</v>
      </c>
      <c r="E10" s="250"/>
      <c r="F10" s="36"/>
      <c r="G10" s="39"/>
      <c r="H10" s="36"/>
      <c r="I10" s="36"/>
      <c r="J10" s="240" t="e">
        <f>_xlfn.XLOOKUP(B10,#REF!,#REF!,"",0,1)</f>
        <v>#REF!</v>
      </c>
      <c r="K10" s="36"/>
    </row>
    <row r="11" spans="1:11">
      <c r="A11" s="243" t="s">
        <v>13</v>
      </c>
      <c r="B11" s="35" t="s">
        <v>470</v>
      </c>
      <c r="C11" s="239" t="e" cm="1">
        <f t="array" ref="C11">_xlfn.XLOOKUP(B11,#REF!,#REF!,"",0,1)</f>
        <v>#REF!</v>
      </c>
      <c r="E11" s="250"/>
      <c r="F11" s="36"/>
      <c r="G11" s="39"/>
      <c r="H11" s="36"/>
      <c r="I11" s="36"/>
      <c r="J11" s="240" t="e">
        <f>_xlfn.XLOOKUP(B11,#REF!,#REF!,"",0,1)</f>
        <v>#REF!</v>
      </c>
      <c r="K11" s="36"/>
    </row>
    <row r="12" spans="1:11">
      <c r="A12" s="243"/>
      <c r="C12" s="239"/>
      <c r="E12" s="250"/>
      <c r="F12" s="36"/>
      <c r="G12" s="39"/>
      <c r="H12" s="36"/>
      <c r="I12" s="36"/>
      <c r="J12" s="240"/>
      <c r="K12" s="36"/>
    </row>
    <row r="13" spans="1:11">
      <c r="A13" s="243" t="s">
        <v>13</v>
      </c>
      <c r="B13" s="35" t="s">
        <v>511</v>
      </c>
      <c r="C13" s="239" t="e" cm="1">
        <f t="array" ref="C13">_xlfn.XLOOKUP(B13,#REF!,#REF!,"",0,1)</f>
        <v>#REF!</v>
      </c>
      <c r="E13" s="250"/>
      <c r="F13" s="36"/>
      <c r="G13" s="39"/>
      <c r="H13" s="36"/>
      <c r="I13" s="36"/>
      <c r="J13" s="240" t="e">
        <f>_xlfn.XLOOKUP(B13,#REF!,#REF!,"",0,1)</f>
        <v>#REF!</v>
      </c>
      <c r="K13" s="36"/>
    </row>
    <row r="14" spans="1:11">
      <c r="A14" s="243"/>
      <c r="C14" s="239"/>
      <c r="E14" s="250"/>
      <c r="F14" s="36"/>
      <c r="G14" s="39"/>
      <c r="H14" s="36"/>
      <c r="I14" s="36"/>
      <c r="J14" s="240"/>
      <c r="K14" s="36"/>
    </row>
    <row r="15" spans="1:11" s="34" customFormat="1" ht="13.5" customHeight="1">
      <c r="A15" s="247" t="s">
        <v>10</v>
      </c>
      <c r="B15" s="34" t="s">
        <v>580</v>
      </c>
      <c r="C15" s="237" t="e" cm="1">
        <f t="array" ref="C15">_xlfn.XLOOKUP(B15,#REF!,#REF!,"",0,1)</f>
        <v>#REF!</v>
      </c>
      <c r="E15" s="253"/>
      <c r="F15" s="37"/>
      <c r="G15" s="38"/>
      <c r="H15" s="37"/>
      <c r="I15" s="37"/>
      <c r="J15" s="238" t="e">
        <f>_xlfn.XLOOKUP(B15,#REF!,#REF!,"",0,1)</f>
        <v>#REF!</v>
      </c>
      <c r="K15" s="37"/>
    </row>
    <row r="16" spans="1:11">
      <c r="A16" s="243" t="s">
        <v>13</v>
      </c>
      <c r="B16" s="35" t="s">
        <v>582</v>
      </c>
      <c r="C16" s="239" t="e" cm="1">
        <f t="array" ref="C16">_xlfn.XLOOKUP(B16,#REF!,#REF!,"",0,1)</f>
        <v>#REF!</v>
      </c>
      <c r="E16" s="250"/>
      <c r="F16" s="36"/>
      <c r="G16" s="39"/>
      <c r="H16" s="36"/>
      <c r="I16" s="36"/>
      <c r="J16" s="240" t="e">
        <f>_xlfn.XLOOKUP(B16,#REF!,#REF!,"",0,1)</f>
        <v>#REF!</v>
      </c>
      <c r="K16" s="36"/>
    </row>
    <row r="17" spans="1:11">
      <c r="A17" s="243" t="s">
        <v>13</v>
      </c>
      <c r="B17" s="35" t="s">
        <v>611</v>
      </c>
      <c r="C17" s="239" t="e" cm="1">
        <f t="array" ref="C17">_xlfn.XLOOKUP(B17,#REF!,#REF!,"",0,1)</f>
        <v>#REF!</v>
      </c>
      <c r="E17" s="250"/>
      <c r="F17" s="36"/>
      <c r="G17" s="39"/>
      <c r="H17" s="36"/>
      <c r="I17" s="36"/>
      <c r="J17" s="240" t="e">
        <f>_xlfn.XLOOKUP(B17,#REF!,#REF!,"",0,1)</f>
        <v>#REF!</v>
      </c>
      <c r="K17" s="36"/>
    </row>
    <row r="18" spans="1:11" hidden="1">
      <c r="A18" s="243"/>
      <c r="C18" s="239"/>
      <c r="E18" s="250"/>
      <c r="F18" s="36"/>
      <c r="G18" s="39"/>
      <c r="H18" s="36"/>
      <c r="I18" s="36"/>
      <c r="J18" s="240"/>
      <c r="K18" s="36"/>
    </row>
    <row r="19" spans="1:11" hidden="1">
      <c r="A19" s="283" t="str" cm="1">
        <f t="array" ref="A19:J26">A4:J11</f>
        <v>C</v>
      </c>
      <c r="B19" s="283" t="str">
        <v>01.1.1</v>
      </c>
      <c r="C19" s="283" t="e">
        <v>#REF!</v>
      </c>
      <c r="D19" s="283">
        <v>0</v>
      </c>
      <c r="E19" s="283">
        <v>0</v>
      </c>
      <c r="F19" s="39">
        <v>0</v>
      </c>
      <c r="G19" s="39">
        <v>0</v>
      </c>
      <c r="H19" s="39">
        <v>0</v>
      </c>
      <c r="I19" s="39">
        <v>0</v>
      </c>
      <c r="J19" s="39" t="e">
        <v>#REF!</v>
      </c>
    </row>
    <row r="20" spans="1:11" hidden="1">
      <c r="A20" s="283" t="str">
        <v>C</v>
      </c>
      <c r="B20" s="283" t="str">
        <v>01.1.2</v>
      </c>
      <c r="C20" s="283" t="e">
        <v>#REF!</v>
      </c>
      <c r="D20" s="283">
        <v>0</v>
      </c>
      <c r="E20" s="283">
        <v>0</v>
      </c>
      <c r="F20" s="39">
        <v>0</v>
      </c>
      <c r="G20" s="39">
        <v>0</v>
      </c>
      <c r="H20" s="39">
        <v>0</v>
      </c>
      <c r="I20" s="39">
        <v>0</v>
      </c>
      <c r="J20" s="39" t="e">
        <v>#REF!</v>
      </c>
    </row>
    <row r="21" spans="1:11" hidden="1">
      <c r="A21" s="283" t="str">
        <v>C</v>
      </c>
      <c r="B21" s="283" t="str">
        <v>01.1.3</v>
      </c>
      <c r="C21" s="283" t="e">
        <v>#REF!</v>
      </c>
      <c r="D21" s="283">
        <v>0</v>
      </c>
      <c r="E21" s="283">
        <v>0</v>
      </c>
      <c r="F21" s="39">
        <v>0</v>
      </c>
      <c r="G21" s="39">
        <v>0</v>
      </c>
      <c r="H21" s="39">
        <v>0</v>
      </c>
      <c r="I21" s="39">
        <v>0</v>
      </c>
      <c r="J21" s="39" t="e">
        <v>#REF!</v>
      </c>
    </row>
    <row r="22" spans="1:11" hidden="1">
      <c r="A22" s="283" t="str">
        <v>C</v>
      </c>
      <c r="B22" s="283" t="str">
        <v>01.1.4</v>
      </c>
      <c r="C22" s="283" t="e">
        <v>#REF!</v>
      </c>
      <c r="D22" s="283">
        <v>0</v>
      </c>
      <c r="E22" s="283">
        <v>0</v>
      </c>
      <c r="F22" s="39">
        <v>0</v>
      </c>
      <c r="G22" s="39">
        <v>0</v>
      </c>
      <c r="H22" s="39">
        <v>0</v>
      </c>
      <c r="I22" s="39">
        <v>0</v>
      </c>
      <c r="J22" s="39" t="e">
        <v>#REF!</v>
      </c>
    </row>
    <row r="23" spans="1:11" hidden="1">
      <c r="A23" s="283" t="str">
        <v>C</v>
      </c>
      <c r="B23" s="283" t="str">
        <v>01.1.5</v>
      </c>
      <c r="C23" s="283" t="e">
        <v>#REF!</v>
      </c>
      <c r="D23" s="283">
        <v>0</v>
      </c>
      <c r="E23" s="283">
        <v>0</v>
      </c>
      <c r="F23" s="39">
        <v>0</v>
      </c>
      <c r="G23" s="39">
        <v>0</v>
      </c>
      <c r="H23" s="39">
        <v>0</v>
      </c>
      <c r="I23" s="39">
        <v>0</v>
      </c>
      <c r="J23" s="39" t="e">
        <v>#REF!</v>
      </c>
    </row>
    <row r="24" spans="1:11" hidden="1">
      <c r="A24" s="283" t="str">
        <v>C</v>
      </c>
      <c r="B24" s="283" t="str">
        <v>01.1.6</v>
      </c>
      <c r="C24" s="283" t="e">
        <v>#REF!</v>
      </c>
      <c r="D24" s="283">
        <v>0</v>
      </c>
      <c r="E24" s="283">
        <v>0</v>
      </c>
      <c r="F24" s="39">
        <v>0</v>
      </c>
      <c r="G24" s="39">
        <v>0</v>
      </c>
      <c r="H24" s="39">
        <v>0</v>
      </c>
      <c r="I24" s="39">
        <v>0</v>
      </c>
      <c r="J24" s="39" t="e">
        <v>#REF!</v>
      </c>
    </row>
    <row r="25" spans="1:11" hidden="1">
      <c r="A25" s="283" t="str">
        <v>C</v>
      </c>
      <c r="B25" s="283" t="str">
        <v>01.1.7</v>
      </c>
      <c r="C25" s="283" t="e">
        <v>#REF!</v>
      </c>
      <c r="D25" s="283">
        <v>0</v>
      </c>
      <c r="E25" s="283">
        <v>0</v>
      </c>
      <c r="F25" s="39">
        <v>0</v>
      </c>
      <c r="G25" s="39">
        <v>0</v>
      </c>
      <c r="H25" s="39">
        <v>0</v>
      </c>
      <c r="I25" s="39">
        <v>0</v>
      </c>
      <c r="J25" s="39" t="e">
        <v>#REF!</v>
      </c>
    </row>
    <row r="26" spans="1:11" hidden="1">
      <c r="A26" s="283" t="str">
        <v>C</v>
      </c>
      <c r="B26" s="283" t="str">
        <v>01.1.8</v>
      </c>
      <c r="C26" s="283" t="e">
        <v>#REF!</v>
      </c>
      <c r="D26" s="283">
        <v>0</v>
      </c>
      <c r="E26" s="283">
        <v>0</v>
      </c>
      <c r="F26" s="39">
        <v>0</v>
      </c>
      <c r="G26" s="39">
        <v>0</v>
      </c>
      <c r="H26" s="39">
        <v>0</v>
      </c>
      <c r="I26" s="39">
        <v>0</v>
      </c>
      <c r="J26" s="39" t="e">
        <v>#REF!</v>
      </c>
    </row>
    <row r="27" spans="1:11" hidden="1">
      <c r="A27" s="283" t="str" cm="1">
        <f t="array" ref="A27:J27">A13:J13</f>
        <v>C</v>
      </c>
      <c r="B27" s="283" t="str">
        <v>01.1.9</v>
      </c>
      <c r="C27" s="283" t="e">
        <v>#REF!</v>
      </c>
      <c r="D27" s="283">
        <v>0</v>
      </c>
      <c r="E27" s="283">
        <v>0</v>
      </c>
      <c r="F27" s="39">
        <v>0</v>
      </c>
      <c r="G27" s="39">
        <v>0</v>
      </c>
      <c r="H27" s="39">
        <v>0</v>
      </c>
      <c r="I27" s="39">
        <v>0</v>
      </c>
      <c r="J27" s="39" t="e">
        <v>#REF!</v>
      </c>
    </row>
    <row r="28" spans="1:11" hidden="1">
      <c r="A28" s="283" t="str" cm="1">
        <f t="array" ref="A28:J29">A16:J17</f>
        <v>C</v>
      </c>
      <c r="B28" s="283" t="str">
        <v>01.2.1</v>
      </c>
      <c r="C28" s="283" t="e">
        <v>#REF!</v>
      </c>
      <c r="D28" s="283">
        <v>0</v>
      </c>
      <c r="E28" s="283">
        <v>0</v>
      </c>
      <c r="F28" s="39">
        <v>0</v>
      </c>
      <c r="G28" s="39">
        <v>0</v>
      </c>
      <c r="H28" s="39">
        <v>0</v>
      </c>
      <c r="I28" s="39">
        <v>0</v>
      </c>
      <c r="J28" s="39" t="e">
        <v>#REF!</v>
      </c>
    </row>
    <row r="29" spans="1:11" hidden="1">
      <c r="A29" s="283" t="str">
        <v>C</v>
      </c>
      <c r="B29" s="283" t="str">
        <v>01.2.2</v>
      </c>
      <c r="C29" s="283" t="e">
        <v>#REF!</v>
      </c>
      <c r="D29" s="283">
        <v>0</v>
      </c>
      <c r="E29" s="283">
        <v>0</v>
      </c>
      <c r="F29" s="39">
        <v>0</v>
      </c>
      <c r="G29" s="39">
        <v>0</v>
      </c>
      <c r="H29" s="39">
        <v>0</v>
      </c>
      <c r="I29" s="39">
        <v>0</v>
      </c>
      <c r="J29" s="39" t="e">
        <v>#REF!</v>
      </c>
    </row>
    <row r="30" spans="1:11">
      <c r="F30" s="36"/>
      <c r="G30" s="36"/>
      <c r="H30" s="36"/>
      <c r="I30" s="36"/>
      <c r="J30" s="36"/>
    </row>
    <row r="31" spans="1:11">
      <c r="A31" s="284" t="str" cm="1">
        <f t="array" ref="A31:J41">_xlfn._xlws.SORT(A19:J29,10)</f>
        <v>C</v>
      </c>
      <c r="B31" s="284" t="str">
        <v>01.1.1</v>
      </c>
      <c r="C31" s="284" t="e">
        <v>#REF!</v>
      </c>
      <c r="D31" s="284">
        <v>0</v>
      </c>
      <c r="E31" s="284">
        <v>0</v>
      </c>
      <c r="F31" s="285">
        <v>0</v>
      </c>
      <c r="G31" s="285">
        <v>0</v>
      </c>
      <c r="H31" s="285">
        <v>0</v>
      </c>
      <c r="I31" s="285">
        <v>0</v>
      </c>
      <c r="J31" s="285" t="e">
        <v>#REF!</v>
      </c>
    </row>
    <row r="32" spans="1:11">
      <c r="A32" s="284" t="str">
        <v>C</v>
      </c>
      <c r="B32" s="284" t="str">
        <v>01.1.2</v>
      </c>
      <c r="C32" s="284" t="e">
        <v>#REF!</v>
      </c>
      <c r="D32" s="284">
        <v>0</v>
      </c>
      <c r="E32" s="284">
        <v>0</v>
      </c>
      <c r="F32" s="285">
        <v>0</v>
      </c>
      <c r="G32" s="285">
        <v>0</v>
      </c>
      <c r="H32" s="285">
        <v>0</v>
      </c>
      <c r="I32" s="285">
        <v>0</v>
      </c>
      <c r="J32" s="285" t="e">
        <v>#REF!</v>
      </c>
    </row>
    <row r="33" spans="1:10">
      <c r="A33" s="284" t="str">
        <v>C</v>
      </c>
      <c r="B33" s="284" t="str">
        <v>01.1.3</v>
      </c>
      <c r="C33" s="284" t="e">
        <v>#REF!</v>
      </c>
      <c r="D33" s="284">
        <v>0</v>
      </c>
      <c r="E33" s="284">
        <v>0</v>
      </c>
      <c r="F33" s="285">
        <v>0</v>
      </c>
      <c r="G33" s="285">
        <v>0</v>
      </c>
      <c r="H33" s="285">
        <v>0</v>
      </c>
      <c r="I33" s="285">
        <v>0</v>
      </c>
      <c r="J33" s="285" t="e">
        <v>#REF!</v>
      </c>
    </row>
    <row r="34" spans="1:10">
      <c r="A34" s="284" t="str">
        <v>C</v>
      </c>
      <c r="B34" s="284" t="str">
        <v>01.1.4</v>
      </c>
      <c r="C34" s="284" t="e">
        <v>#REF!</v>
      </c>
      <c r="D34" s="284">
        <v>0</v>
      </c>
      <c r="E34" s="284">
        <v>0</v>
      </c>
      <c r="F34" s="285">
        <v>0</v>
      </c>
      <c r="G34" s="285">
        <v>0</v>
      </c>
      <c r="H34" s="285">
        <v>0</v>
      </c>
      <c r="I34" s="285">
        <v>0</v>
      </c>
      <c r="J34" s="285" t="e">
        <v>#REF!</v>
      </c>
    </row>
    <row r="35" spans="1:10">
      <c r="A35" s="284" t="str">
        <v>C</v>
      </c>
      <c r="B35" s="284" t="str">
        <v>01.1.5</v>
      </c>
      <c r="C35" s="284" t="e">
        <v>#REF!</v>
      </c>
      <c r="D35" s="284">
        <v>0</v>
      </c>
      <c r="E35" s="284">
        <v>0</v>
      </c>
      <c r="F35" s="285">
        <v>0</v>
      </c>
      <c r="G35" s="285">
        <v>0</v>
      </c>
      <c r="H35" s="285">
        <v>0</v>
      </c>
      <c r="I35" s="286">
        <v>0</v>
      </c>
      <c r="J35" s="285" t="e">
        <v>#REF!</v>
      </c>
    </row>
    <row r="36" spans="1:10">
      <c r="A36" s="284" t="str">
        <v>C</v>
      </c>
      <c r="B36" s="284" t="str">
        <v>01.1.6</v>
      </c>
      <c r="C36" s="284" t="e">
        <v>#REF!</v>
      </c>
      <c r="D36" s="284">
        <v>0</v>
      </c>
      <c r="E36" s="284">
        <v>0</v>
      </c>
      <c r="F36" s="285">
        <v>0</v>
      </c>
      <c r="G36" s="285">
        <v>0</v>
      </c>
      <c r="H36" s="285">
        <v>0</v>
      </c>
      <c r="I36" s="285">
        <v>0</v>
      </c>
      <c r="J36" s="285" t="e">
        <v>#REF!</v>
      </c>
    </row>
    <row r="37" spans="1:10">
      <c r="A37" s="284" t="str">
        <v>C</v>
      </c>
      <c r="B37" s="284" t="str">
        <v>01.1.7</v>
      </c>
      <c r="C37" s="284" t="e">
        <v>#REF!</v>
      </c>
      <c r="D37" s="284">
        <v>0</v>
      </c>
      <c r="E37" s="284">
        <v>0</v>
      </c>
      <c r="F37" s="285">
        <v>0</v>
      </c>
      <c r="G37" s="285">
        <v>0</v>
      </c>
      <c r="H37" s="285">
        <v>0</v>
      </c>
      <c r="I37" s="285">
        <v>0</v>
      </c>
      <c r="J37" s="285" t="e">
        <v>#REF!</v>
      </c>
    </row>
    <row r="38" spans="1:10">
      <c r="A38" s="284" t="str">
        <v>C</v>
      </c>
      <c r="B38" s="284" t="str">
        <v>01.1.8</v>
      </c>
      <c r="C38" s="284" t="e">
        <v>#REF!</v>
      </c>
      <c r="D38" s="284">
        <v>0</v>
      </c>
      <c r="E38" s="284">
        <v>0</v>
      </c>
      <c r="F38" s="285">
        <v>0</v>
      </c>
      <c r="G38" s="285">
        <v>0</v>
      </c>
      <c r="H38" s="285">
        <v>0</v>
      </c>
      <c r="I38" s="285">
        <v>0</v>
      </c>
      <c r="J38" s="285" t="e">
        <v>#REF!</v>
      </c>
    </row>
    <row r="39" spans="1:10">
      <c r="A39" s="284" t="str">
        <v>C</v>
      </c>
      <c r="B39" s="284" t="str">
        <v>01.1.9</v>
      </c>
      <c r="C39" s="284" t="e">
        <v>#REF!</v>
      </c>
      <c r="D39" s="284">
        <v>0</v>
      </c>
      <c r="E39" s="284">
        <v>0</v>
      </c>
      <c r="F39" s="285">
        <v>0</v>
      </c>
      <c r="G39" s="285">
        <v>0</v>
      </c>
      <c r="H39" s="285">
        <v>0</v>
      </c>
      <c r="I39" s="285">
        <v>0</v>
      </c>
      <c r="J39" s="285" t="e">
        <v>#REF!</v>
      </c>
    </row>
    <row r="40" spans="1:10">
      <c r="A40" s="284" t="str">
        <v>C</v>
      </c>
      <c r="B40" s="284" t="str">
        <v>01.2.1</v>
      </c>
      <c r="C40" s="284" t="e">
        <v>#REF!</v>
      </c>
      <c r="D40" s="284">
        <v>0</v>
      </c>
      <c r="E40" s="284">
        <v>0</v>
      </c>
      <c r="F40" s="285">
        <v>0</v>
      </c>
      <c r="G40" s="285">
        <v>0</v>
      </c>
      <c r="H40" s="285">
        <v>0</v>
      </c>
      <c r="I40" s="285">
        <v>0</v>
      </c>
      <c r="J40" s="285" t="e">
        <v>#REF!</v>
      </c>
    </row>
    <row r="41" spans="1:10">
      <c r="A41" s="284" t="str">
        <v>C</v>
      </c>
      <c r="B41" s="284" t="str">
        <v>01.2.2</v>
      </c>
      <c r="C41" s="284" t="e">
        <v>#REF!</v>
      </c>
      <c r="D41" s="284">
        <v>0</v>
      </c>
      <c r="E41" s="284">
        <v>0</v>
      </c>
      <c r="F41" s="285">
        <v>0</v>
      </c>
      <c r="G41" s="285">
        <v>0</v>
      </c>
      <c r="H41" s="285">
        <v>0</v>
      </c>
      <c r="I41" s="285">
        <v>0</v>
      </c>
      <c r="J41" s="285" t="e">
        <v>#REF!</v>
      </c>
    </row>
    <row r="43" spans="1:10">
      <c r="A43" s="284" t="str" cm="1">
        <f t="array" ref="A43:J53">_xlfn._xlws.SORT(A31:J41,10,-1)</f>
        <v>C</v>
      </c>
      <c r="B43" s="35" t="str">
        <v>01.1.1</v>
      </c>
      <c r="C43" s="35" t="e">
        <v>#REF!</v>
      </c>
      <c r="D43" s="35">
        <v>0</v>
      </c>
      <c r="E43" s="35">
        <v>0</v>
      </c>
      <c r="F43" s="36">
        <v>0</v>
      </c>
      <c r="G43" s="36">
        <v>0</v>
      </c>
      <c r="H43" s="36">
        <v>0</v>
      </c>
      <c r="I43" s="36">
        <v>0</v>
      </c>
      <c r="J43" s="36" t="e">
        <v>#REF!</v>
      </c>
    </row>
    <row r="44" spans="1:10">
      <c r="A44" s="35" t="str">
        <v>C</v>
      </c>
      <c r="B44" s="35" t="str">
        <v>01.1.2</v>
      </c>
      <c r="C44" s="35" t="e">
        <v>#REF!</v>
      </c>
      <c r="D44" s="35">
        <v>0</v>
      </c>
      <c r="E44" s="35">
        <v>0</v>
      </c>
      <c r="F44" s="36">
        <v>0</v>
      </c>
      <c r="G44" s="36">
        <v>0</v>
      </c>
      <c r="H44" s="36">
        <v>0</v>
      </c>
      <c r="I44" s="36">
        <v>0</v>
      </c>
      <c r="J44" s="36" t="e">
        <v>#REF!</v>
      </c>
    </row>
    <row r="45" spans="1:10">
      <c r="A45" s="35" t="str">
        <v>C</v>
      </c>
      <c r="B45" s="35" t="str">
        <v>01.1.3</v>
      </c>
      <c r="C45" s="35" t="e">
        <v>#REF!</v>
      </c>
      <c r="D45" s="35">
        <v>0</v>
      </c>
      <c r="E45" s="35">
        <v>0</v>
      </c>
      <c r="F45" s="36">
        <v>0</v>
      </c>
      <c r="G45" s="36">
        <v>0</v>
      </c>
      <c r="H45" s="36">
        <v>0</v>
      </c>
      <c r="I45" s="36">
        <v>0</v>
      </c>
      <c r="J45" s="36" t="e">
        <v>#REF!</v>
      </c>
    </row>
    <row r="46" spans="1:10">
      <c r="A46" s="35" t="str">
        <v>C</v>
      </c>
      <c r="B46" s="35" t="str">
        <v>01.1.4</v>
      </c>
      <c r="C46" s="35" t="e">
        <v>#REF!</v>
      </c>
      <c r="D46" s="35">
        <v>0</v>
      </c>
      <c r="E46" s="35">
        <v>0</v>
      </c>
      <c r="F46" s="36">
        <v>0</v>
      </c>
      <c r="G46" s="36">
        <v>0</v>
      </c>
      <c r="H46" s="36">
        <v>0</v>
      </c>
      <c r="I46" s="36">
        <v>0</v>
      </c>
      <c r="J46" s="36" t="e">
        <v>#REF!</v>
      </c>
    </row>
    <row r="47" spans="1:10">
      <c r="A47" s="35" t="str">
        <v>C</v>
      </c>
      <c r="B47" s="35" t="str">
        <v>01.1.5</v>
      </c>
      <c r="C47" s="35" t="e">
        <v>#REF!</v>
      </c>
      <c r="D47" s="35">
        <v>0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 t="e">
        <v>#REF!</v>
      </c>
    </row>
    <row r="48" spans="1:10">
      <c r="A48" s="35" t="str">
        <v>C</v>
      </c>
      <c r="B48" s="35" t="str">
        <v>01.1.6</v>
      </c>
      <c r="C48" s="35" t="e">
        <v>#REF!</v>
      </c>
      <c r="D48" s="35">
        <v>0</v>
      </c>
      <c r="E48" s="35">
        <v>0</v>
      </c>
      <c r="F48" s="36">
        <v>0</v>
      </c>
      <c r="G48" s="36">
        <v>0</v>
      </c>
      <c r="H48" s="36">
        <v>0</v>
      </c>
      <c r="I48" s="36">
        <v>0</v>
      </c>
      <c r="J48" s="36" t="e">
        <v>#REF!</v>
      </c>
    </row>
    <row r="49" spans="1:10">
      <c r="A49" s="35" t="str">
        <v>C</v>
      </c>
      <c r="B49" s="35" t="str">
        <v>01.1.7</v>
      </c>
      <c r="C49" s="35" t="e">
        <v>#REF!</v>
      </c>
      <c r="D49" s="35">
        <v>0</v>
      </c>
      <c r="E49" s="35">
        <v>0</v>
      </c>
      <c r="F49" s="36">
        <v>0</v>
      </c>
      <c r="G49" s="36">
        <v>0</v>
      </c>
      <c r="H49" s="36">
        <v>0</v>
      </c>
      <c r="I49" s="36">
        <v>0</v>
      </c>
      <c r="J49" s="36" t="e">
        <v>#REF!</v>
      </c>
    </row>
    <row r="50" spans="1:10">
      <c r="A50" s="35" t="str">
        <v>C</v>
      </c>
      <c r="B50" s="35" t="str">
        <v>01.1.8</v>
      </c>
      <c r="C50" s="35" t="e">
        <v>#REF!</v>
      </c>
      <c r="D50" s="35">
        <v>0</v>
      </c>
      <c r="E50" s="35">
        <v>0</v>
      </c>
      <c r="F50" s="36">
        <v>0</v>
      </c>
      <c r="G50" s="36">
        <v>0</v>
      </c>
      <c r="H50" s="36">
        <v>0</v>
      </c>
      <c r="I50" s="36">
        <v>0</v>
      </c>
      <c r="J50" s="36" t="e">
        <v>#REF!</v>
      </c>
    </row>
    <row r="51" spans="1:10">
      <c r="A51" s="35" t="str">
        <v>C</v>
      </c>
      <c r="B51" s="35" t="str">
        <v>01.1.9</v>
      </c>
      <c r="C51" s="35" t="e">
        <v>#REF!</v>
      </c>
      <c r="D51" s="35">
        <v>0</v>
      </c>
      <c r="E51" s="35">
        <v>0</v>
      </c>
      <c r="F51" s="36">
        <v>0</v>
      </c>
      <c r="G51" s="36">
        <v>0</v>
      </c>
      <c r="H51" s="36">
        <v>0</v>
      </c>
      <c r="I51" s="36">
        <v>0</v>
      </c>
      <c r="J51" s="36" t="e">
        <v>#REF!</v>
      </c>
    </row>
    <row r="52" spans="1:10">
      <c r="A52" s="35" t="str">
        <v>C</v>
      </c>
      <c r="B52" s="35" t="str">
        <v>01.2.1</v>
      </c>
      <c r="C52" s="35" t="e">
        <v>#REF!</v>
      </c>
      <c r="D52" s="35">
        <v>0</v>
      </c>
      <c r="E52" s="35">
        <v>0</v>
      </c>
      <c r="F52" s="36">
        <v>0</v>
      </c>
      <c r="G52" s="36">
        <v>0</v>
      </c>
      <c r="H52" s="36">
        <v>0</v>
      </c>
      <c r="I52" s="36">
        <v>0</v>
      </c>
      <c r="J52" s="36" t="e">
        <v>#REF!</v>
      </c>
    </row>
    <row r="53" spans="1:10">
      <c r="A53" s="35" t="str">
        <v>C</v>
      </c>
      <c r="B53" s="35" t="str">
        <v>01.2.2</v>
      </c>
      <c r="C53" s="35" t="e">
        <v>#REF!</v>
      </c>
      <c r="D53" s="35">
        <v>0</v>
      </c>
      <c r="E53" s="35">
        <v>0</v>
      </c>
      <c r="F53" s="36">
        <v>0</v>
      </c>
      <c r="G53" s="36">
        <v>0</v>
      </c>
      <c r="H53" s="36">
        <v>0</v>
      </c>
      <c r="I53" s="36">
        <v>0</v>
      </c>
      <c r="J53" s="36" t="e">
        <v>#REF!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C510-5603-424A-8A97-5244BF31E243}">
  <sheetPr codeName="Sheet6"/>
  <dimension ref="A1:P53"/>
  <sheetViews>
    <sheetView zoomScale="140" zoomScaleNormal="97" workbookViewId="0">
      <selection activeCell="E4" sqref="E4"/>
    </sheetView>
  </sheetViews>
  <sheetFormatPr defaultColWidth="8.7109375" defaultRowHeight="12.75"/>
  <cols>
    <col min="1" max="1" width="2" style="35" bestFit="1" customWidth="1"/>
    <col min="2" max="2" width="2.85546875" style="35" bestFit="1" customWidth="1"/>
    <col min="3" max="3" width="71.7109375" style="35" bestFit="1" customWidth="1"/>
    <col min="4" max="4" width="5.85546875" style="35" bestFit="1" customWidth="1"/>
    <col min="5" max="5" width="8.7109375" style="35"/>
    <col min="6" max="6" width="6.5703125" style="35" bestFit="1" customWidth="1"/>
    <col min="7" max="8" width="9.42578125" style="35" bestFit="1" customWidth="1"/>
    <col min="9" max="9" width="5" style="35" hidden="1" customWidth="1"/>
    <col min="10" max="10" width="6.28515625" style="35" bestFit="1" customWidth="1"/>
    <col min="11" max="11" width="6" style="35" bestFit="1" customWidth="1"/>
    <col min="12" max="13" width="5.28515625" style="35" bestFit="1" customWidth="1"/>
    <col min="14" max="15" width="4" style="35" bestFit="1" customWidth="1"/>
    <col min="16" max="16" width="5.28515625" style="35" bestFit="1" customWidth="1"/>
    <col min="17" max="16384" width="8.7109375" style="35"/>
  </cols>
  <sheetData>
    <row r="1" spans="1:16" ht="13.5" customHeight="1">
      <c r="A1" s="34" t="s">
        <v>2136</v>
      </c>
    </row>
    <row r="2" spans="1:16" s="237" customFormat="1">
      <c r="A2" s="237" t="s">
        <v>3</v>
      </c>
      <c r="B2" s="237" t="s">
        <v>5</v>
      </c>
      <c r="C2" s="237" t="e" cm="1">
        <f t="array" ref="C2">_xlfn.XLOOKUP(B2,#REF!,#REF!,"",0,1)</f>
        <v>#REF!</v>
      </c>
      <c r="E2" s="238"/>
      <c r="F2" s="238" t="e" cm="1">
        <f t="array" ref="F2">_xlfn.XLOOKUP(B2,#REF!,#REF!,"",0,1)</f>
        <v>#REF!</v>
      </c>
      <c r="G2" s="238"/>
      <c r="H2" s="238" t="e" cm="1">
        <f t="array" ref="H2">_xlfn.XLOOKUP(B2,#REF!,#REF!,"",0,1)</f>
        <v>#REF!</v>
      </c>
      <c r="I2" s="241"/>
      <c r="J2" s="238"/>
      <c r="K2" s="238"/>
      <c r="L2" s="238"/>
      <c r="M2" s="238"/>
      <c r="N2" s="238"/>
      <c r="O2" s="238"/>
      <c r="P2" s="238"/>
    </row>
    <row r="3" spans="1:16" s="237" customFormat="1">
      <c r="E3" s="238"/>
      <c r="F3" s="238"/>
      <c r="G3" s="238"/>
      <c r="H3" s="238"/>
      <c r="I3" s="241"/>
      <c r="J3" s="238"/>
      <c r="K3" s="238"/>
      <c r="L3" s="238"/>
      <c r="M3" s="238"/>
      <c r="N3" s="238"/>
      <c r="O3" s="238"/>
      <c r="P3" s="238"/>
    </row>
    <row r="4" spans="1:16">
      <c r="A4" s="35" t="s">
        <v>7</v>
      </c>
      <c r="B4" s="35" t="s">
        <v>8</v>
      </c>
      <c r="C4" s="239" t="e" cm="1">
        <f t="array" ref="C4">_xlfn.XLOOKUP(B4,#REF!,#REF!,"",0,1)</f>
        <v>#REF!</v>
      </c>
      <c r="D4" s="239"/>
      <c r="E4" s="240"/>
      <c r="F4" s="240" t="e" cm="1">
        <f t="array" ref="F4">_xlfn.XLOOKUP(B4,#REF!,#REF!,"",0,1)</f>
        <v>#REF!</v>
      </c>
      <c r="G4" s="240"/>
      <c r="H4" s="240" t="e" cm="1">
        <f t="array" ref="H4">_xlfn.XLOOKUP(B4,#REF!,#REF!,"",0,1)</f>
        <v>#REF!</v>
      </c>
      <c r="I4" s="242"/>
      <c r="J4" s="240"/>
      <c r="K4" s="36"/>
      <c r="L4" s="36"/>
      <c r="M4" s="36"/>
      <c r="N4" s="36"/>
      <c r="O4" s="36"/>
      <c r="P4" s="36"/>
    </row>
    <row r="5" spans="1:16">
      <c r="A5" s="35" t="s">
        <v>7</v>
      </c>
      <c r="B5" s="35" t="s">
        <v>639</v>
      </c>
      <c r="C5" s="239" t="e" cm="1">
        <f t="array" ref="C5">_xlfn.XLOOKUP(B5,#REF!,#REF!,"",0,1)</f>
        <v>#REF!</v>
      </c>
      <c r="D5" s="239"/>
      <c r="E5" s="240"/>
      <c r="F5" s="240" t="e" cm="1">
        <f t="array" ref="F5">_xlfn.XLOOKUP(B5,#REF!,#REF!,"",0,1)</f>
        <v>#REF!</v>
      </c>
      <c r="G5" s="240"/>
      <c r="H5" s="240" t="e" cm="1">
        <f t="array" ref="H5">_xlfn.XLOOKUP(B5,#REF!,#REF!,"",0,1)</f>
        <v>#REF!</v>
      </c>
      <c r="I5" s="242"/>
      <c r="J5" s="240"/>
      <c r="K5" s="36"/>
      <c r="L5" s="36"/>
      <c r="M5" s="36"/>
      <c r="N5" s="36"/>
      <c r="O5" s="36"/>
      <c r="P5" s="36"/>
    </row>
    <row r="6" spans="1:16">
      <c r="A6" s="35" t="s">
        <v>7</v>
      </c>
      <c r="B6" s="35" t="s">
        <v>828</v>
      </c>
      <c r="C6" s="239" t="e" cm="1">
        <f t="array" ref="C6">_xlfn.XLOOKUP(B6,#REF!,#REF!,"",0,1)</f>
        <v>#REF!</v>
      </c>
      <c r="D6" s="239"/>
      <c r="E6" s="240"/>
      <c r="F6" s="240" t="e" cm="1">
        <f t="array" ref="F6">_xlfn.XLOOKUP(B6,#REF!,#REF!,"",0,1)</f>
        <v>#REF!</v>
      </c>
      <c r="G6" s="240"/>
      <c r="H6" s="240" t="e" cm="1">
        <f t="array" ref="H6">_xlfn.XLOOKUP(B6,#REF!,#REF!,"",0,1)</f>
        <v>#REF!</v>
      </c>
      <c r="I6" s="242"/>
      <c r="J6" s="240"/>
      <c r="K6" s="36"/>
      <c r="L6" s="36"/>
      <c r="M6" s="36"/>
      <c r="N6" s="36"/>
      <c r="O6" s="36"/>
      <c r="P6" s="36"/>
    </row>
    <row r="7" spans="1:16">
      <c r="C7" s="239"/>
      <c r="D7" s="239"/>
      <c r="E7" s="240"/>
      <c r="F7" s="240"/>
      <c r="G7" s="240"/>
      <c r="H7" s="240"/>
      <c r="I7" s="242"/>
      <c r="J7" s="240"/>
      <c r="K7" s="36"/>
      <c r="L7" s="36"/>
      <c r="M7" s="36"/>
      <c r="N7" s="36"/>
      <c r="O7" s="36"/>
      <c r="P7" s="36"/>
    </row>
    <row r="8" spans="1:16">
      <c r="A8" s="35" t="s">
        <v>7</v>
      </c>
      <c r="B8" s="35" t="s">
        <v>913</v>
      </c>
      <c r="C8" s="239" t="e" cm="1">
        <f t="array" ref="C8">_xlfn.XLOOKUP(B8,#REF!,#REF!,"",0,1)</f>
        <v>#REF!</v>
      </c>
      <c r="D8" s="239"/>
      <c r="E8" s="240"/>
      <c r="F8" s="240" t="e" cm="1">
        <f t="array" ref="F8">_xlfn.XLOOKUP(B8,#REF!,#REF!,"",0,1)</f>
        <v>#REF!</v>
      </c>
      <c r="G8" s="240"/>
      <c r="H8" s="240" t="e" cm="1">
        <f t="array" ref="H8">_xlfn.XLOOKUP(B8,#REF!,#REF!,"",0,1)</f>
        <v>#REF!</v>
      </c>
      <c r="I8" s="242"/>
      <c r="J8" s="240"/>
      <c r="K8" s="36"/>
      <c r="L8" s="36"/>
      <c r="M8" s="36"/>
      <c r="N8" s="36"/>
      <c r="O8" s="36"/>
      <c r="P8" s="36"/>
    </row>
    <row r="9" spans="1:16">
      <c r="C9" s="239"/>
      <c r="D9" s="239"/>
      <c r="E9" s="240"/>
      <c r="F9" s="240"/>
      <c r="G9" s="240"/>
      <c r="H9" s="240"/>
      <c r="I9" s="242"/>
      <c r="J9" s="240"/>
      <c r="K9" s="36"/>
      <c r="L9" s="36"/>
      <c r="M9" s="36"/>
      <c r="N9" s="36"/>
      <c r="O9" s="36"/>
      <c r="P9" s="36"/>
    </row>
    <row r="10" spans="1:16">
      <c r="C10" s="239"/>
      <c r="D10" s="239"/>
      <c r="E10" s="240"/>
      <c r="F10" s="240"/>
      <c r="G10" s="240"/>
      <c r="H10" s="240"/>
      <c r="I10" s="242"/>
      <c r="J10" s="240"/>
      <c r="K10" s="36"/>
      <c r="L10" s="36"/>
      <c r="M10" s="36"/>
      <c r="N10" s="36"/>
      <c r="O10" s="36"/>
      <c r="P10" s="36"/>
    </row>
    <row r="11" spans="1:16">
      <c r="A11" s="35" t="s">
        <v>7</v>
      </c>
      <c r="B11" s="35" t="s">
        <v>1161</v>
      </c>
      <c r="C11" s="239" t="e" cm="1">
        <f t="array" ref="C11">_xlfn.XLOOKUP(B11,#REF!,#REF!,"",0,1)</f>
        <v>#REF!</v>
      </c>
      <c r="D11" s="239"/>
      <c r="E11" s="240"/>
      <c r="F11" s="240" t="e" cm="1">
        <f t="array" ref="F11">_xlfn.XLOOKUP(B11,#REF!,#REF!,"",0,1)</f>
        <v>#REF!</v>
      </c>
      <c r="G11" s="240"/>
      <c r="H11" s="240" t="e" cm="1">
        <f t="array" ref="H11">_xlfn.XLOOKUP(B11,#REF!,#REF!,"",0,1)</f>
        <v>#REF!</v>
      </c>
      <c r="I11" s="242"/>
      <c r="J11" s="240"/>
      <c r="K11" s="36"/>
      <c r="L11" s="36"/>
      <c r="M11" s="36"/>
      <c r="N11" s="36"/>
      <c r="O11" s="36"/>
      <c r="P11" s="36"/>
    </row>
    <row r="12" spans="1:16">
      <c r="A12" s="35" t="s">
        <v>7</v>
      </c>
      <c r="B12" s="35" t="s">
        <v>1240</v>
      </c>
      <c r="C12" s="239" t="e" cm="1">
        <f t="array" ref="C12">_xlfn.XLOOKUP(B12,#REF!,#REF!,"",0,1)</f>
        <v>#REF!</v>
      </c>
      <c r="D12" s="239"/>
      <c r="E12" s="240"/>
      <c r="F12" s="240" t="e" cm="1">
        <f t="array" ref="F12">_xlfn.XLOOKUP(B12,#REF!,#REF!,"",0,1)</f>
        <v>#REF!</v>
      </c>
      <c r="G12" s="240"/>
      <c r="H12" s="240" t="e" cm="1">
        <f t="array" ref="H12">_xlfn.XLOOKUP(B12,#REF!,#REF!,"",0,1)</f>
        <v>#REF!</v>
      </c>
      <c r="I12" s="242"/>
      <c r="J12" s="240"/>
      <c r="K12" s="36"/>
      <c r="L12" s="36"/>
      <c r="M12" s="36"/>
      <c r="N12" s="36"/>
      <c r="O12" s="36"/>
      <c r="P12" s="36"/>
    </row>
    <row r="13" spans="1:16">
      <c r="A13" s="35" t="s">
        <v>7</v>
      </c>
      <c r="B13" s="35" t="s">
        <v>1383</v>
      </c>
      <c r="C13" s="239" t="e" cm="1">
        <f t="array" ref="C13">_xlfn.XLOOKUP(B13,#REF!,#REF!,"",0,1)</f>
        <v>#REF!</v>
      </c>
      <c r="D13" s="239"/>
      <c r="E13" s="240"/>
      <c r="F13" s="240" t="e" cm="1">
        <f t="array" ref="F13">_xlfn.XLOOKUP(B13,#REF!,#REF!,"",0,1)</f>
        <v>#REF!</v>
      </c>
      <c r="G13" s="240"/>
      <c r="H13" s="240" t="e" cm="1">
        <f t="array" ref="H13">_xlfn.XLOOKUP(B13,#REF!,#REF!,"",0,1)</f>
        <v>#REF!</v>
      </c>
      <c r="I13" s="242"/>
      <c r="J13" s="240"/>
      <c r="K13" s="36"/>
      <c r="L13" s="36"/>
      <c r="M13" s="36"/>
      <c r="N13" s="36"/>
      <c r="O13" s="36"/>
      <c r="P13" s="36"/>
    </row>
    <row r="14" spans="1:16">
      <c r="A14" s="35" t="s">
        <v>7</v>
      </c>
      <c r="B14" s="35" t="s">
        <v>1425</v>
      </c>
      <c r="C14" s="239" t="e" cm="1">
        <f t="array" ref="C14">_xlfn.XLOOKUP(B14,#REF!,#REF!,"",0,1)</f>
        <v>#REF!</v>
      </c>
      <c r="D14" s="239"/>
      <c r="E14" s="240"/>
      <c r="F14" s="240" t="e" cm="1">
        <f t="array" ref="F14">_xlfn.XLOOKUP(B14,#REF!,#REF!,"",0,1)</f>
        <v>#REF!</v>
      </c>
      <c r="G14" s="240"/>
      <c r="H14" s="240" t="e" cm="1">
        <f t="array" ref="H14">_xlfn.XLOOKUP(B14,#REF!,#REF!,"",0,1)</f>
        <v>#REF!</v>
      </c>
      <c r="I14" s="242"/>
      <c r="J14" s="240"/>
      <c r="K14" s="36"/>
      <c r="L14" s="36"/>
      <c r="M14" s="36"/>
      <c r="N14" s="36"/>
      <c r="O14" s="36"/>
      <c r="P14" s="36"/>
    </row>
    <row r="15" spans="1:16">
      <c r="A15" s="35" t="s">
        <v>7</v>
      </c>
      <c r="B15" s="35" t="s">
        <v>1638</v>
      </c>
      <c r="C15" s="239" t="e" cm="1">
        <f t="array" ref="C15">_xlfn.XLOOKUP(B15,#REF!,#REF!,"",0,1)</f>
        <v>#REF!</v>
      </c>
      <c r="D15" s="239"/>
      <c r="E15" s="240"/>
      <c r="F15" s="240" t="e" cm="1">
        <f t="array" ref="F15">_xlfn.XLOOKUP(B15,#REF!,#REF!,"",0,1)</f>
        <v>#REF!</v>
      </c>
      <c r="G15" s="240"/>
      <c r="H15" s="240" t="e" cm="1">
        <f t="array" ref="H15">_xlfn.XLOOKUP(B15,#REF!,#REF!,"",0,1)</f>
        <v>#REF!</v>
      </c>
      <c r="I15" s="242"/>
      <c r="J15" s="240"/>
      <c r="K15" s="36"/>
      <c r="L15" s="36"/>
      <c r="M15" s="36"/>
      <c r="N15" s="36"/>
      <c r="O15" s="36"/>
      <c r="P15" s="36"/>
    </row>
    <row r="16" spans="1:16">
      <c r="A16" s="35" t="s">
        <v>7</v>
      </c>
      <c r="B16" s="35" t="s">
        <v>1690</v>
      </c>
      <c r="C16" s="239" t="e" cm="1">
        <f t="array" ref="C16">_xlfn.XLOOKUP(B16,#REF!,#REF!,"",0,1)</f>
        <v>#REF!</v>
      </c>
      <c r="D16" s="239"/>
      <c r="E16" s="240"/>
      <c r="F16" s="240" t="e" cm="1">
        <f t="array" ref="F16">_xlfn.XLOOKUP(B16,#REF!,#REF!,"",0,1)</f>
        <v>#REF!</v>
      </c>
      <c r="G16" s="240"/>
      <c r="H16" s="240" t="e" cm="1">
        <f t="array" ref="H16">_xlfn.XLOOKUP(B16,#REF!,#REF!,"",0,1)</f>
        <v>#REF!</v>
      </c>
      <c r="I16" s="242"/>
      <c r="J16" s="240"/>
      <c r="K16" s="36"/>
      <c r="L16" s="36"/>
      <c r="M16" s="36"/>
      <c r="N16" s="36"/>
      <c r="O16" s="36"/>
      <c r="P16" s="36"/>
    </row>
    <row r="17" spans="1:16">
      <c r="A17" s="35" t="s">
        <v>7</v>
      </c>
      <c r="B17" s="35" t="s">
        <v>1768</v>
      </c>
      <c r="C17" s="239" t="e" cm="1">
        <f t="array" ref="C17">_xlfn.XLOOKUP(B17,#REF!,#REF!,"",0,1)</f>
        <v>#REF!</v>
      </c>
      <c r="D17" s="239"/>
      <c r="E17" s="240"/>
      <c r="F17" s="240" t="e" cm="1">
        <f t="array" ref="F17">_xlfn.XLOOKUP(B17,#REF!,#REF!,"",0,1)</f>
        <v>#REF!</v>
      </c>
      <c r="G17" s="240"/>
      <c r="H17" s="240" t="e" cm="1">
        <f t="array" ref="H17">_xlfn.XLOOKUP(B17,#REF!,#REF!,"",0,1)</f>
        <v>#REF!</v>
      </c>
      <c r="I17" s="242"/>
      <c r="J17" s="240"/>
      <c r="K17" s="36"/>
      <c r="L17" s="36"/>
      <c r="M17" s="36"/>
      <c r="N17" s="36"/>
      <c r="O17" s="36"/>
      <c r="P17" s="36"/>
    </row>
    <row r="18" spans="1:16" hidden="1">
      <c r="F18" s="36"/>
      <c r="G18" s="36"/>
      <c r="H18" s="36"/>
      <c r="I18" s="36"/>
      <c r="J18" s="36"/>
    </row>
    <row r="19" spans="1:16" hidden="1">
      <c r="A19" s="283" t="str" cm="1">
        <f t="array" ref="A19:J21">A4:J6</f>
        <v>D</v>
      </c>
      <c r="B19" s="283" t="str">
        <v>01</v>
      </c>
      <c r="C19" s="283" t="e">
        <v>#REF!</v>
      </c>
      <c r="D19" s="283">
        <v>0</v>
      </c>
      <c r="E19" s="283">
        <v>0</v>
      </c>
      <c r="F19" s="39" t="e">
        <v>#REF!</v>
      </c>
      <c r="G19" s="39">
        <v>0</v>
      </c>
      <c r="H19" s="39" t="e">
        <v>#REF!</v>
      </c>
      <c r="I19" s="39">
        <v>0</v>
      </c>
      <c r="J19" s="39">
        <v>0</v>
      </c>
    </row>
    <row r="20" spans="1:16" hidden="1">
      <c r="A20" s="283" t="str">
        <v>D</v>
      </c>
      <c r="B20" s="283" t="str">
        <v>02</v>
      </c>
      <c r="C20" s="283" t="e">
        <v>#REF!</v>
      </c>
      <c r="D20" s="283">
        <v>0</v>
      </c>
      <c r="E20" s="283">
        <v>0</v>
      </c>
      <c r="F20" s="39" t="e">
        <v>#REF!</v>
      </c>
      <c r="G20" s="39">
        <v>0</v>
      </c>
      <c r="H20" s="39" t="e">
        <v>#REF!</v>
      </c>
      <c r="I20" s="39">
        <v>0</v>
      </c>
      <c r="J20" s="39">
        <v>0</v>
      </c>
    </row>
    <row r="21" spans="1:16" hidden="1">
      <c r="A21" s="283" t="str">
        <v>D</v>
      </c>
      <c r="B21" s="283" t="str">
        <v>03</v>
      </c>
      <c r="C21" s="283" t="e">
        <v>#REF!</v>
      </c>
      <c r="D21" s="283">
        <v>0</v>
      </c>
      <c r="E21" s="283">
        <v>0</v>
      </c>
      <c r="F21" s="39" t="e">
        <v>#REF!</v>
      </c>
      <c r="G21" s="39">
        <v>0</v>
      </c>
      <c r="H21" s="39" t="e">
        <v>#REF!</v>
      </c>
      <c r="I21" s="39">
        <v>0</v>
      </c>
      <c r="J21" s="39">
        <v>0</v>
      </c>
    </row>
    <row r="22" spans="1:16" hidden="1">
      <c r="A22" s="283" t="str" cm="1">
        <f t="array" ref="A22:J22">A8:J8</f>
        <v>D</v>
      </c>
      <c r="B22" s="283" t="str">
        <v>04</v>
      </c>
      <c r="C22" s="283" t="e">
        <v>#REF!</v>
      </c>
      <c r="D22" s="283">
        <v>0</v>
      </c>
      <c r="E22" s="283">
        <v>0</v>
      </c>
      <c r="F22" s="39" t="e">
        <v>#REF!</v>
      </c>
      <c r="G22" s="39">
        <v>0</v>
      </c>
      <c r="H22" s="39" t="e">
        <v>#REF!</v>
      </c>
      <c r="I22" s="39">
        <v>0</v>
      </c>
      <c r="J22" s="39">
        <v>0</v>
      </c>
    </row>
    <row r="23" spans="1:16" hidden="1">
      <c r="A23" s="283" t="str" cm="1">
        <f t="array" ref="A23:J29">A11:J17</f>
        <v>D</v>
      </c>
      <c r="B23" s="283" t="str">
        <v>05</v>
      </c>
      <c r="C23" s="283" t="e">
        <v>#REF!</v>
      </c>
      <c r="D23" s="283">
        <v>0</v>
      </c>
      <c r="E23" s="283">
        <v>0</v>
      </c>
      <c r="F23" s="39" t="e">
        <v>#REF!</v>
      </c>
      <c r="G23" s="39">
        <v>0</v>
      </c>
      <c r="H23" s="39" t="e">
        <v>#REF!</v>
      </c>
      <c r="I23" s="39">
        <v>0</v>
      </c>
      <c r="J23" s="39">
        <v>0</v>
      </c>
    </row>
    <row r="24" spans="1:16" hidden="1">
      <c r="A24" s="283" t="str">
        <v>D</v>
      </c>
      <c r="B24" s="283" t="str">
        <v>06</v>
      </c>
      <c r="C24" s="283" t="e">
        <v>#REF!</v>
      </c>
      <c r="D24" s="283">
        <v>0</v>
      </c>
      <c r="E24" s="283">
        <v>0</v>
      </c>
      <c r="F24" s="39" t="e">
        <v>#REF!</v>
      </c>
      <c r="G24" s="39">
        <v>0</v>
      </c>
      <c r="H24" s="39" t="e">
        <v>#REF!</v>
      </c>
      <c r="I24" s="39">
        <v>0</v>
      </c>
      <c r="J24" s="39">
        <v>0</v>
      </c>
    </row>
    <row r="25" spans="1:16" hidden="1">
      <c r="A25" s="283" t="str">
        <v>D</v>
      </c>
      <c r="B25" s="283" t="str">
        <v>07</v>
      </c>
      <c r="C25" s="283" t="e">
        <v>#REF!</v>
      </c>
      <c r="D25" s="283">
        <v>0</v>
      </c>
      <c r="E25" s="283">
        <v>0</v>
      </c>
      <c r="F25" s="39" t="e">
        <v>#REF!</v>
      </c>
      <c r="G25" s="39">
        <v>0</v>
      </c>
      <c r="H25" s="39" t="e">
        <v>#REF!</v>
      </c>
      <c r="I25" s="39">
        <v>0</v>
      </c>
      <c r="J25" s="39">
        <v>0</v>
      </c>
    </row>
    <row r="26" spans="1:16" hidden="1">
      <c r="A26" s="283" t="str">
        <v>D</v>
      </c>
      <c r="B26" s="283" t="str">
        <v>08</v>
      </c>
      <c r="C26" s="283" t="e">
        <v>#REF!</v>
      </c>
      <c r="D26" s="283">
        <v>0</v>
      </c>
      <c r="E26" s="283">
        <v>0</v>
      </c>
      <c r="F26" s="39" t="e">
        <v>#REF!</v>
      </c>
      <c r="G26" s="39">
        <v>0</v>
      </c>
      <c r="H26" s="39" t="e">
        <v>#REF!</v>
      </c>
      <c r="I26" s="39">
        <v>0</v>
      </c>
      <c r="J26" s="39">
        <v>0</v>
      </c>
    </row>
    <row r="27" spans="1:16" hidden="1">
      <c r="A27" s="283" t="str">
        <v>D</v>
      </c>
      <c r="B27" s="283" t="str">
        <v>09</v>
      </c>
      <c r="C27" s="283" t="e">
        <v>#REF!</v>
      </c>
      <c r="D27" s="283">
        <v>0</v>
      </c>
      <c r="E27" s="283">
        <v>0</v>
      </c>
      <c r="F27" s="39" t="e">
        <v>#REF!</v>
      </c>
      <c r="G27" s="39">
        <v>0</v>
      </c>
      <c r="H27" s="39" t="e">
        <v>#REF!</v>
      </c>
      <c r="I27" s="39">
        <v>0</v>
      </c>
      <c r="J27" s="39">
        <v>0</v>
      </c>
    </row>
    <row r="28" spans="1:16" hidden="1">
      <c r="A28" s="283" t="str">
        <v>D</v>
      </c>
      <c r="B28" s="283" t="str">
        <v>10</v>
      </c>
      <c r="C28" s="283" t="e">
        <v>#REF!</v>
      </c>
      <c r="D28" s="283">
        <v>0</v>
      </c>
      <c r="E28" s="283">
        <v>0</v>
      </c>
      <c r="F28" s="39" t="e">
        <v>#REF!</v>
      </c>
      <c r="G28" s="39">
        <v>0</v>
      </c>
      <c r="H28" s="39" t="e">
        <v>#REF!</v>
      </c>
      <c r="I28" s="39">
        <v>0</v>
      </c>
      <c r="J28" s="39">
        <v>0</v>
      </c>
    </row>
    <row r="29" spans="1:16" hidden="1">
      <c r="A29" s="283" t="str">
        <v>D</v>
      </c>
      <c r="B29" s="283" t="str">
        <v>11</v>
      </c>
      <c r="C29" s="283" t="e">
        <v>#REF!</v>
      </c>
      <c r="D29" s="283">
        <v>0</v>
      </c>
      <c r="E29" s="283">
        <v>0</v>
      </c>
      <c r="F29" s="39" t="e">
        <v>#REF!</v>
      </c>
      <c r="G29" s="39">
        <v>0</v>
      </c>
      <c r="H29" s="39" t="e">
        <v>#REF!</v>
      </c>
      <c r="I29" s="39">
        <v>0</v>
      </c>
      <c r="J29" s="39">
        <v>0</v>
      </c>
    </row>
    <row r="30" spans="1:16">
      <c r="F30" s="36"/>
      <c r="G30" s="36"/>
      <c r="H30" s="36"/>
      <c r="I30" s="36"/>
      <c r="J30" s="36"/>
    </row>
    <row r="31" spans="1:16">
      <c r="A31" s="284" t="str" cm="1">
        <f t="array" ref="A31:J41">_xlfn._xlws.SORT(A19:J29,10)</f>
        <v>D</v>
      </c>
      <c r="B31" s="284" t="str">
        <v>01</v>
      </c>
      <c r="C31" s="284" t="e">
        <v>#REF!</v>
      </c>
      <c r="D31" s="284">
        <v>0</v>
      </c>
      <c r="E31" s="284">
        <v>0</v>
      </c>
      <c r="F31" s="285" t="e">
        <v>#REF!</v>
      </c>
      <c r="G31" s="285">
        <v>0</v>
      </c>
      <c r="H31" s="285" t="e">
        <v>#REF!</v>
      </c>
      <c r="I31" s="285">
        <v>0</v>
      </c>
      <c r="J31" s="285">
        <v>0</v>
      </c>
    </row>
    <row r="32" spans="1:16">
      <c r="A32" s="284" t="str">
        <v>D</v>
      </c>
      <c r="B32" s="284" t="str">
        <v>02</v>
      </c>
      <c r="C32" s="284" t="e">
        <v>#REF!</v>
      </c>
      <c r="D32" s="284">
        <v>0</v>
      </c>
      <c r="E32" s="284">
        <v>0</v>
      </c>
      <c r="F32" s="285" t="e">
        <v>#REF!</v>
      </c>
      <c r="G32" s="285">
        <v>0</v>
      </c>
      <c r="H32" s="285" t="e">
        <v>#REF!</v>
      </c>
      <c r="I32" s="285">
        <v>0</v>
      </c>
      <c r="J32" s="285">
        <v>0</v>
      </c>
    </row>
    <row r="33" spans="1:10">
      <c r="A33" s="284" t="str">
        <v>D</v>
      </c>
      <c r="B33" s="284" t="str">
        <v>03</v>
      </c>
      <c r="C33" s="284" t="e">
        <v>#REF!</v>
      </c>
      <c r="D33" s="284">
        <v>0</v>
      </c>
      <c r="E33" s="284">
        <v>0</v>
      </c>
      <c r="F33" s="285" t="e">
        <v>#REF!</v>
      </c>
      <c r="G33" s="285">
        <v>0</v>
      </c>
      <c r="H33" s="285" t="e">
        <v>#REF!</v>
      </c>
      <c r="I33" s="285">
        <v>0</v>
      </c>
      <c r="J33" s="285">
        <v>0</v>
      </c>
    </row>
    <row r="34" spans="1:10">
      <c r="A34" s="284" t="str">
        <v>D</v>
      </c>
      <c r="B34" s="284" t="str">
        <v>04</v>
      </c>
      <c r="C34" s="284" t="e">
        <v>#REF!</v>
      </c>
      <c r="D34" s="284">
        <v>0</v>
      </c>
      <c r="E34" s="284">
        <v>0</v>
      </c>
      <c r="F34" s="285" t="e">
        <v>#REF!</v>
      </c>
      <c r="G34" s="285">
        <v>0</v>
      </c>
      <c r="H34" s="285" t="e">
        <v>#REF!</v>
      </c>
      <c r="I34" s="285">
        <v>0</v>
      </c>
      <c r="J34" s="285">
        <v>0</v>
      </c>
    </row>
    <row r="35" spans="1:10">
      <c r="A35" s="284" t="str">
        <v>D</v>
      </c>
      <c r="B35" s="284" t="str">
        <v>05</v>
      </c>
      <c r="C35" s="284" t="e">
        <v>#REF!</v>
      </c>
      <c r="D35" s="284">
        <v>0</v>
      </c>
      <c r="E35" s="284">
        <v>0</v>
      </c>
      <c r="F35" s="285" t="e">
        <v>#REF!</v>
      </c>
      <c r="G35" s="285">
        <v>0</v>
      </c>
      <c r="H35" s="286" t="e">
        <v>#REF!</v>
      </c>
      <c r="I35" s="285">
        <v>0</v>
      </c>
      <c r="J35" s="285">
        <v>0</v>
      </c>
    </row>
    <row r="36" spans="1:10">
      <c r="A36" s="284" t="str">
        <v>D</v>
      </c>
      <c r="B36" s="284" t="str">
        <v>06</v>
      </c>
      <c r="C36" s="284" t="e">
        <v>#REF!</v>
      </c>
      <c r="D36" s="284">
        <v>0</v>
      </c>
      <c r="E36" s="284">
        <v>0</v>
      </c>
      <c r="F36" s="285" t="e">
        <v>#REF!</v>
      </c>
      <c r="G36" s="285">
        <v>0</v>
      </c>
      <c r="H36" s="285" t="e">
        <v>#REF!</v>
      </c>
      <c r="I36" s="285">
        <v>0</v>
      </c>
      <c r="J36" s="285">
        <v>0</v>
      </c>
    </row>
    <row r="37" spans="1:10">
      <c r="A37" s="284" t="str">
        <v>D</v>
      </c>
      <c r="B37" s="284" t="str">
        <v>07</v>
      </c>
      <c r="C37" s="284" t="e">
        <v>#REF!</v>
      </c>
      <c r="D37" s="284">
        <v>0</v>
      </c>
      <c r="E37" s="284">
        <v>0</v>
      </c>
      <c r="F37" s="285" t="e">
        <v>#REF!</v>
      </c>
      <c r="G37" s="285">
        <v>0</v>
      </c>
      <c r="H37" s="285" t="e">
        <v>#REF!</v>
      </c>
      <c r="I37" s="285">
        <v>0</v>
      </c>
      <c r="J37" s="285">
        <v>0</v>
      </c>
    </row>
    <row r="38" spans="1:10">
      <c r="A38" s="284" t="str">
        <v>D</v>
      </c>
      <c r="B38" s="284" t="str">
        <v>08</v>
      </c>
      <c r="C38" s="284" t="e">
        <v>#REF!</v>
      </c>
      <c r="D38" s="284">
        <v>0</v>
      </c>
      <c r="E38" s="284">
        <v>0</v>
      </c>
      <c r="F38" s="285" t="e">
        <v>#REF!</v>
      </c>
      <c r="G38" s="285">
        <v>0</v>
      </c>
      <c r="H38" s="285" t="e">
        <v>#REF!</v>
      </c>
      <c r="I38" s="285">
        <v>0</v>
      </c>
      <c r="J38" s="285">
        <v>0</v>
      </c>
    </row>
    <row r="39" spans="1:10">
      <c r="A39" s="284" t="str">
        <v>D</v>
      </c>
      <c r="B39" s="284" t="str">
        <v>09</v>
      </c>
      <c r="C39" s="284" t="e">
        <v>#REF!</v>
      </c>
      <c r="D39" s="284">
        <v>0</v>
      </c>
      <c r="E39" s="284">
        <v>0</v>
      </c>
      <c r="F39" s="285" t="e">
        <v>#REF!</v>
      </c>
      <c r="G39" s="285">
        <v>0</v>
      </c>
      <c r="H39" s="285" t="e">
        <v>#REF!</v>
      </c>
      <c r="I39" s="285">
        <v>0</v>
      </c>
      <c r="J39" s="285">
        <v>0</v>
      </c>
    </row>
    <row r="40" spans="1:10">
      <c r="A40" s="284" t="str">
        <v>D</v>
      </c>
      <c r="B40" s="284" t="str">
        <v>10</v>
      </c>
      <c r="C40" s="284" t="e">
        <v>#REF!</v>
      </c>
      <c r="D40" s="284">
        <v>0</v>
      </c>
      <c r="E40" s="284">
        <v>0</v>
      </c>
      <c r="F40" s="285" t="e">
        <v>#REF!</v>
      </c>
      <c r="G40" s="285">
        <v>0</v>
      </c>
      <c r="H40" s="285" t="e">
        <v>#REF!</v>
      </c>
      <c r="I40" s="285">
        <v>0</v>
      </c>
      <c r="J40" s="285">
        <v>0</v>
      </c>
    </row>
    <row r="41" spans="1:10">
      <c r="A41" s="284" t="str">
        <v>D</v>
      </c>
      <c r="B41" s="284" t="str">
        <v>11</v>
      </c>
      <c r="C41" s="284" t="e">
        <v>#REF!</v>
      </c>
      <c r="D41" s="284">
        <v>0</v>
      </c>
      <c r="E41" s="284">
        <v>0</v>
      </c>
      <c r="F41" s="285" t="e">
        <v>#REF!</v>
      </c>
      <c r="G41" s="285">
        <v>0</v>
      </c>
      <c r="H41" s="285" t="e">
        <v>#REF!</v>
      </c>
      <c r="I41" s="285">
        <v>0</v>
      </c>
      <c r="J41" s="285">
        <v>0</v>
      </c>
    </row>
    <row r="42" spans="1:10">
      <c r="F42" s="36"/>
      <c r="G42" s="36"/>
      <c r="H42" s="36"/>
      <c r="I42" s="36"/>
      <c r="J42" s="36"/>
    </row>
    <row r="43" spans="1:10">
      <c r="A43" s="35" t="str" cm="1">
        <f t="array" ref="A43:B53">A31:B41</f>
        <v>D</v>
      </c>
      <c r="B43" s="35" t="str">
        <v>01</v>
      </c>
      <c r="C43" s="35" t="e" cm="1">
        <f t="array" ref="C43:C53">PROPER(C31:C41)</f>
        <v>#REF!</v>
      </c>
      <c r="D43" s="35" cm="1">
        <f t="array" ref="D43:J53">D31:J41</f>
        <v>0</v>
      </c>
      <c r="E43" s="35">
        <v>0</v>
      </c>
      <c r="F43" s="36" t="e">
        <v>#REF!</v>
      </c>
      <c r="G43" s="36">
        <v>0</v>
      </c>
      <c r="H43" s="36" t="e">
        <v>#REF!</v>
      </c>
      <c r="I43" s="36">
        <v>0</v>
      </c>
      <c r="J43" s="36">
        <v>0</v>
      </c>
    </row>
    <row r="44" spans="1:10">
      <c r="A44" s="35" t="str">
        <v>D</v>
      </c>
      <c r="B44" s="35" t="str">
        <v>02</v>
      </c>
      <c r="C44" s="35" t="e">
        <v>#REF!</v>
      </c>
      <c r="D44" s="35">
        <v>0</v>
      </c>
      <c r="E44" s="35">
        <v>0</v>
      </c>
      <c r="F44" s="36" t="e">
        <v>#REF!</v>
      </c>
      <c r="G44" s="36">
        <v>0</v>
      </c>
      <c r="H44" s="287" t="e">
        <v>#REF!</v>
      </c>
      <c r="I44" s="36">
        <v>0</v>
      </c>
      <c r="J44" s="36">
        <v>0</v>
      </c>
    </row>
    <row r="45" spans="1:10">
      <c r="A45" s="35" t="str">
        <v>D</v>
      </c>
      <c r="B45" s="35" t="str">
        <v>03</v>
      </c>
      <c r="C45" s="35" t="e">
        <v>#REF!</v>
      </c>
      <c r="D45" s="35">
        <v>0</v>
      </c>
      <c r="E45" s="35">
        <v>0</v>
      </c>
      <c r="F45" s="36" t="e">
        <v>#REF!</v>
      </c>
      <c r="G45" s="36">
        <v>0</v>
      </c>
      <c r="H45" s="386" t="e">
        <v>#REF!</v>
      </c>
      <c r="I45" s="287">
        <v>0</v>
      </c>
      <c r="J45" s="287">
        <v>0</v>
      </c>
    </row>
    <row r="46" spans="1:10">
      <c r="A46" s="35" t="str">
        <v>D</v>
      </c>
      <c r="B46" s="35" t="str">
        <v>04</v>
      </c>
      <c r="C46" s="35" t="e">
        <v>#REF!</v>
      </c>
      <c r="D46" s="35">
        <v>0</v>
      </c>
      <c r="E46" s="35">
        <v>0</v>
      </c>
      <c r="F46" s="36" t="e">
        <v>#REF!</v>
      </c>
      <c r="G46" s="36">
        <v>0</v>
      </c>
      <c r="H46" s="36" t="e">
        <v>#REF!</v>
      </c>
      <c r="I46" s="36">
        <v>0</v>
      </c>
      <c r="J46" s="36">
        <v>0</v>
      </c>
    </row>
    <row r="47" spans="1:10">
      <c r="A47" s="35" t="str">
        <v>D</v>
      </c>
      <c r="B47" s="35" t="str">
        <v>05</v>
      </c>
      <c r="C47" s="35" t="e">
        <v>#REF!</v>
      </c>
      <c r="D47" s="35">
        <v>0</v>
      </c>
      <c r="E47" s="35">
        <v>0</v>
      </c>
      <c r="F47" s="36" t="e">
        <v>#REF!</v>
      </c>
      <c r="G47" s="36">
        <v>0</v>
      </c>
      <c r="H47" s="287" t="e">
        <v>#REF!</v>
      </c>
      <c r="I47" s="36">
        <v>0</v>
      </c>
      <c r="J47" s="36">
        <v>0</v>
      </c>
    </row>
    <row r="48" spans="1:10">
      <c r="A48" s="35" t="str">
        <v>D</v>
      </c>
      <c r="B48" s="35" t="str">
        <v>06</v>
      </c>
      <c r="C48" s="35" t="e">
        <v>#REF!</v>
      </c>
      <c r="D48" s="35">
        <v>0</v>
      </c>
      <c r="E48" s="35">
        <v>0</v>
      </c>
      <c r="F48" s="36" t="e">
        <v>#REF!</v>
      </c>
      <c r="G48" s="36">
        <v>0</v>
      </c>
      <c r="H48" s="287" t="e">
        <v>#REF!</v>
      </c>
      <c r="I48" s="36">
        <v>0</v>
      </c>
      <c r="J48" s="36">
        <v>0</v>
      </c>
    </row>
    <row r="49" spans="1:10">
      <c r="A49" s="35" t="str">
        <v>D</v>
      </c>
      <c r="B49" s="35" t="str">
        <v>07</v>
      </c>
      <c r="C49" s="35" t="e">
        <v>#REF!</v>
      </c>
      <c r="D49" s="35">
        <v>0</v>
      </c>
      <c r="E49" s="35">
        <v>0</v>
      </c>
      <c r="F49" s="36" t="e">
        <v>#REF!</v>
      </c>
      <c r="G49" s="36">
        <v>0</v>
      </c>
      <c r="H49" s="287" t="e">
        <v>#REF!</v>
      </c>
      <c r="I49" s="36">
        <v>0</v>
      </c>
      <c r="J49" s="36">
        <v>0</v>
      </c>
    </row>
    <row r="50" spans="1:10">
      <c r="A50" s="35" t="str">
        <v>D</v>
      </c>
      <c r="B50" s="35" t="str">
        <v>08</v>
      </c>
      <c r="C50" s="35" t="e">
        <v>#REF!</v>
      </c>
      <c r="D50" s="35">
        <v>0</v>
      </c>
      <c r="E50" s="35">
        <v>0</v>
      </c>
      <c r="F50" s="36" t="e">
        <v>#REF!</v>
      </c>
      <c r="G50" s="36">
        <v>0</v>
      </c>
      <c r="H50" s="287" t="e">
        <v>#REF!</v>
      </c>
      <c r="I50" s="36">
        <v>0</v>
      </c>
      <c r="J50" s="36">
        <v>0</v>
      </c>
    </row>
    <row r="51" spans="1:10">
      <c r="A51" s="35" t="str">
        <v>D</v>
      </c>
      <c r="B51" s="35" t="str">
        <v>09</v>
      </c>
      <c r="C51" s="35" t="e">
        <v>#REF!</v>
      </c>
      <c r="D51" s="35">
        <v>0</v>
      </c>
      <c r="E51" s="35">
        <v>0</v>
      </c>
      <c r="F51" s="36" t="e">
        <v>#REF!</v>
      </c>
      <c r="G51" s="36">
        <v>0</v>
      </c>
      <c r="H51" s="36" t="e">
        <v>#REF!</v>
      </c>
      <c r="I51" s="36">
        <v>0</v>
      </c>
      <c r="J51" s="36">
        <v>0</v>
      </c>
    </row>
    <row r="52" spans="1:10">
      <c r="A52" s="35" t="str">
        <v>D</v>
      </c>
      <c r="B52" s="35" t="str">
        <v>10</v>
      </c>
      <c r="C52" s="35" t="e">
        <v>#REF!</v>
      </c>
      <c r="D52" s="35">
        <v>0</v>
      </c>
      <c r="E52" s="35">
        <v>0</v>
      </c>
      <c r="F52" s="36" t="e">
        <v>#REF!</v>
      </c>
      <c r="G52" s="36">
        <v>0</v>
      </c>
      <c r="H52" s="36" t="e">
        <v>#REF!</v>
      </c>
      <c r="I52" s="36">
        <v>0</v>
      </c>
      <c r="J52" s="36">
        <v>0</v>
      </c>
    </row>
    <row r="53" spans="1:10">
      <c r="A53" s="35" t="str">
        <v>D</v>
      </c>
      <c r="B53" s="35" t="str">
        <v>11</v>
      </c>
      <c r="C53" s="35" t="e">
        <v>#REF!</v>
      </c>
      <c r="D53" s="35">
        <v>0</v>
      </c>
      <c r="E53" s="35">
        <v>0</v>
      </c>
      <c r="F53" s="36" t="e">
        <v>#REF!</v>
      </c>
      <c r="G53" s="36">
        <v>0</v>
      </c>
      <c r="H53" s="36" t="e">
        <v>#REF!</v>
      </c>
      <c r="I53" s="36">
        <v>0</v>
      </c>
      <c r="J53" s="3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B057-D7B3-49F7-8065-6BF2AE70211D}">
  <sheetPr codeName="Sheet7"/>
  <dimension ref="A1:J53"/>
  <sheetViews>
    <sheetView topLeftCell="C1" zoomScale="130" zoomScaleNormal="130" workbookViewId="0">
      <selection activeCell="E4" sqref="E4"/>
    </sheetView>
  </sheetViews>
  <sheetFormatPr defaultColWidth="8.7109375" defaultRowHeight="12.75"/>
  <cols>
    <col min="1" max="1" width="7.28515625" style="243" bestFit="1" customWidth="1"/>
    <col min="2" max="2" width="6" style="35" bestFit="1" customWidth="1"/>
    <col min="3" max="3" width="47" style="35" bestFit="1" customWidth="1"/>
    <col min="4" max="4" width="4.85546875" style="35" bestFit="1" customWidth="1"/>
    <col min="5" max="5" width="8.7109375" style="35"/>
    <col min="6" max="6" width="7" style="251" hidden="1" customWidth="1"/>
    <col min="7" max="11" width="7" style="35" customWidth="1"/>
    <col min="12" max="16384" width="8.7109375" style="35"/>
  </cols>
  <sheetData>
    <row r="1" spans="1:10" ht="13.5" customHeight="1">
      <c r="A1" s="247" t="s">
        <v>2139</v>
      </c>
      <c r="F1" s="243" t="s">
        <v>2134</v>
      </c>
    </row>
    <row r="2" spans="1:10" s="237" customFormat="1">
      <c r="A2" s="244" t="s">
        <v>7</v>
      </c>
      <c r="B2" s="237" t="s">
        <v>8</v>
      </c>
      <c r="C2" s="237" t="e" cm="1">
        <f t="array" ref="C2">_xlfn.XLOOKUP(B2,#REF!,#REF!,"",0,1)</f>
        <v>#REF!</v>
      </c>
      <c r="E2" s="245"/>
      <c r="F2" s="246"/>
      <c r="G2" s="238"/>
      <c r="H2" s="238"/>
      <c r="I2" s="238" t="e">
        <f>_xlfn.XLOOKUP(B2,#REF!,#REF!,"",0,1)</f>
        <v>#REF!</v>
      </c>
      <c r="J2" s="238" t="e">
        <f>_xlfn.XLOOKUP(B2,#REF!,#REF!,"",0,1)</f>
        <v>#REF!</v>
      </c>
    </row>
    <row r="3" spans="1:10" s="34" customFormat="1">
      <c r="A3" s="247" t="s">
        <v>10</v>
      </c>
      <c r="B3" s="34" t="s">
        <v>11</v>
      </c>
      <c r="C3" s="237" t="e" cm="1">
        <f t="array" ref="C3">_xlfn.XLOOKUP(B3,#REF!,#REF!,"",0,1)</f>
        <v>#REF!</v>
      </c>
      <c r="D3" s="237"/>
      <c r="E3" s="245"/>
      <c r="F3" s="246"/>
      <c r="G3" s="238"/>
      <c r="H3" s="238"/>
      <c r="I3" s="238" t="e">
        <f>_xlfn.XLOOKUP(B3,#REF!,#REF!,"",0,1)</f>
        <v>#REF!</v>
      </c>
      <c r="J3" s="238" t="e">
        <f>_xlfn.XLOOKUP(B3,#REF!,#REF!,"",0,1)</f>
        <v>#REF!</v>
      </c>
    </row>
    <row r="4" spans="1:10">
      <c r="A4" s="243" t="s">
        <v>13</v>
      </c>
      <c r="B4" s="35" t="s">
        <v>14</v>
      </c>
      <c r="C4" s="239" t="e" cm="1">
        <f t="array" ref="C4">_xlfn.XLOOKUP(B4,#REF!,#REF!,"",0,1)</f>
        <v>#REF!</v>
      </c>
      <c r="D4" s="239"/>
      <c r="E4" s="248"/>
      <c r="F4" s="249"/>
      <c r="G4" s="240"/>
      <c r="H4" s="240"/>
      <c r="I4" s="240" t="e">
        <f>_xlfn.XLOOKUP(B4,#REF!,#REF!,"",0,1)</f>
        <v>#REF!</v>
      </c>
      <c r="J4" s="240" t="e">
        <f>_xlfn.XLOOKUP(B4,#REF!,#REF!,"",0,1)</f>
        <v>#REF!</v>
      </c>
    </row>
    <row r="5" spans="1:10">
      <c r="A5" s="243" t="s">
        <v>13</v>
      </c>
      <c r="B5" s="35" t="s">
        <v>112</v>
      </c>
      <c r="C5" s="239" t="e" cm="1">
        <f t="array" ref="C5">_xlfn.XLOOKUP(B5,#REF!,#REF!,"",0,1)</f>
        <v>#REF!</v>
      </c>
      <c r="D5" s="239"/>
      <c r="E5" s="248"/>
      <c r="F5" s="249"/>
      <c r="G5" s="240"/>
      <c r="H5" s="240"/>
      <c r="I5" s="240" t="e">
        <f>_xlfn.XLOOKUP(B5,#REF!,#REF!,"",0,1)</f>
        <v>#REF!</v>
      </c>
      <c r="J5" s="240" t="e">
        <f>_xlfn.XLOOKUP(B5,#REF!,#REF!,"",0,1)</f>
        <v>#REF!</v>
      </c>
    </row>
    <row r="6" spans="1:10">
      <c r="A6" s="243" t="s">
        <v>13</v>
      </c>
      <c r="B6" s="35" t="s">
        <v>169</v>
      </c>
      <c r="C6" s="239" t="e" cm="1">
        <f t="array" ref="C6">_xlfn.XLOOKUP(B6,#REF!,#REF!,"",0,1)</f>
        <v>#REF!</v>
      </c>
      <c r="D6" s="239"/>
      <c r="E6" s="248"/>
      <c r="F6" s="249"/>
      <c r="G6" s="240"/>
      <c r="H6" s="240"/>
      <c r="I6" s="240" t="e">
        <f>_xlfn.XLOOKUP(B6,#REF!,#REF!,"",0,1)</f>
        <v>#REF!</v>
      </c>
      <c r="J6" s="240" t="e">
        <f>_xlfn.XLOOKUP(B6,#REF!,#REF!,"",0,1)</f>
        <v>#REF!</v>
      </c>
    </row>
    <row r="7" spans="1:10">
      <c r="A7" s="243" t="s">
        <v>13</v>
      </c>
      <c r="B7" s="35" t="s">
        <v>239</v>
      </c>
      <c r="C7" s="239" t="e" cm="1">
        <f t="array" ref="C7">_xlfn.XLOOKUP(B7,#REF!,#REF!,"",0,1)</f>
        <v>#REF!</v>
      </c>
      <c r="D7" s="239"/>
      <c r="E7" s="248"/>
      <c r="F7" s="249"/>
      <c r="G7" s="240"/>
      <c r="H7" s="240"/>
      <c r="I7" s="240" t="e">
        <f>_xlfn.XLOOKUP(B7,#REF!,#REF!,"",0,1)</f>
        <v>#REF!</v>
      </c>
      <c r="J7" s="240" t="e">
        <f>_xlfn.XLOOKUP(B7,#REF!,#REF!,"",0,1)</f>
        <v>#REF!</v>
      </c>
    </row>
    <row r="8" spans="1:10">
      <c r="A8" s="243" t="s">
        <v>13</v>
      </c>
      <c r="B8" s="35" t="s">
        <v>301</v>
      </c>
      <c r="C8" s="239" t="e" cm="1">
        <f t="array" ref="C8">_xlfn.XLOOKUP(B8,#REF!,#REF!,"",0,1)</f>
        <v>#REF!</v>
      </c>
      <c r="D8" s="239"/>
      <c r="E8" s="248"/>
      <c r="F8" s="249"/>
      <c r="G8" s="240"/>
      <c r="H8" s="240"/>
      <c r="I8" s="252" t="e">
        <f>_xlfn.XLOOKUP(B8,#REF!,#REF!,"",0,1)</f>
        <v>#REF!</v>
      </c>
      <c r="J8" s="240" t="e">
        <f>_xlfn.XLOOKUP(B8,#REF!,#REF!,"",0,1)</f>
        <v>#REF!</v>
      </c>
    </row>
    <row r="9" spans="1:10">
      <c r="A9" s="243" t="s">
        <v>13</v>
      </c>
      <c r="B9" s="35" t="s">
        <v>341</v>
      </c>
      <c r="C9" s="239" t="e" cm="1">
        <f t="array" ref="C9">_xlfn.XLOOKUP(B9,#REF!,#REF!,"",0,1)</f>
        <v>#REF!</v>
      </c>
      <c r="D9" s="239"/>
      <c r="E9" s="248"/>
      <c r="F9" s="249"/>
      <c r="G9" s="240"/>
      <c r="H9" s="240"/>
      <c r="I9" s="240" t="e">
        <f>_xlfn.XLOOKUP(B9,#REF!,#REF!,"",0,1)</f>
        <v>#REF!</v>
      </c>
      <c r="J9" s="240" t="e">
        <f>_xlfn.XLOOKUP(B9,#REF!,#REF!,"",0,1)</f>
        <v>#REF!</v>
      </c>
    </row>
    <row r="10" spans="1:10">
      <c r="A10" s="243" t="s">
        <v>13</v>
      </c>
      <c r="B10" s="35" t="s">
        <v>405</v>
      </c>
      <c r="C10" s="239" t="e" cm="1">
        <f t="array" ref="C10">_xlfn.XLOOKUP(B10,#REF!,#REF!,"",0,1)</f>
        <v>#REF!</v>
      </c>
      <c r="D10" s="239"/>
      <c r="E10" s="248"/>
      <c r="F10" s="249"/>
      <c r="G10" s="240"/>
      <c r="H10" s="240"/>
      <c r="I10" s="240" t="e">
        <f>_xlfn.XLOOKUP(B10,#REF!,#REF!,"",0,1)</f>
        <v>#REF!</v>
      </c>
      <c r="J10" s="240" t="e">
        <f>_xlfn.XLOOKUP(B10,#REF!,#REF!,"",0,1)</f>
        <v>#REF!</v>
      </c>
    </row>
    <row r="11" spans="1:10">
      <c r="A11" s="243" t="s">
        <v>13</v>
      </c>
      <c r="B11" s="35" t="s">
        <v>470</v>
      </c>
      <c r="C11" s="239" t="e" cm="1">
        <f t="array" ref="C11">_xlfn.XLOOKUP(B11,#REF!,#REF!,"",0,1)</f>
        <v>#REF!</v>
      </c>
      <c r="D11" s="239"/>
      <c r="E11" s="248"/>
      <c r="F11" s="249"/>
      <c r="G11" s="240"/>
      <c r="H11" s="240"/>
      <c r="I11" s="240" t="e">
        <f>_xlfn.XLOOKUP(B11,#REF!,#REF!,"",0,1)</f>
        <v>#REF!</v>
      </c>
      <c r="J11" s="240" t="e">
        <f>_xlfn.XLOOKUP(B11,#REF!,#REF!,"",0,1)</f>
        <v>#REF!</v>
      </c>
    </row>
    <row r="12" spans="1:10">
      <c r="C12" s="239"/>
      <c r="D12" s="239"/>
      <c r="E12" s="248"/>
      <c r="F12" s="249"/>
      <c r="G12" s="240"/>
      <c r="H12" s="240"/>
      <c r="I12" s="240"/>
      <c r="J12" s="240"/>
    </row>
    <row r="13" spans="1:10">
      <c r="A13" s="243" t="s">
        <v>13</v>
      </c>
      <c r="B13" s="35" t="s">
        <v>511</v>
      </c>
      <c r="C13" s="239" t="e" cm="1">
        <f t="array" ref="C13">_xlfn.XLOOKUP(B13,#REF!,#REF!,"",0,1)</f>
        <v>#REF!</v>
      </c>
      <c r="D13" s="239"/>
      <c r="E13" s="248"/>
      <c r="F13" s="249"/>
      <c r="G13" s="240"/>
      <c r="H13" s="240"/>
      <c r="I13" s="240" t="e">
        <f>_xlfn.XLOOKUP(B13,#REF!,#REF!,"",0,1)</f>
        <v>#REF!</v>
      </c>
      <c r="J13" s="240" t="e">
        <f>_xlfn.XLOOKUP(B13,#REF!,#REF!,"",0,1)</f>
        <v>#REF!</v>
      </c>
    </row>
    <row r="14" spans="1:10">
      <c r="C14" s="239"/>
      <c r="D14" s="239"/>
      <c r="E14" s="248"/>
      <c r="F14" s="249"/>
      <c r="G14" s="240"/>
      <c r="H14" s="240"/>
      <c r="I14" s="240"/>
      <c r="J14" s="240"/>
    </row>
    <row r="15" spans="1:10" s="34" customFormat="1">
      <c r="A15" s="247" t="s">
        <v>10</v>
      </c>
      <c r="B15" s="34" t="s">
        <v>580</v>
      </c>
      <c r="C15" s="237" t="e" cm="1">
        <f t="array" ref="C15">_xlfn.XLOOKUP(B15,#REF!,#REF!,"",0,1)</f>
        <v>#REF!</v>
      </c>
      <c r="D15" s="237"/>
      <c r="E15" s="245"/>
      <c r="F15" s="246"/>
      <c r="G15" s="238"/>
      <c r="H15" s="238"/>
      <c r="I15" s="238" t="e">
        <f>_xlfn.XLOOKUP(B15,#REF!,#REF!,"",0,1)</f>
        <v>#REF!</v>
      </c>
      <c r="J15" s="238" t="e">
        <f>_xlfn.XLOOKUP(B15,#REF!,#REF!,"",0,1)</f>
        <v>#REF!</v>
      </c>
    </row>
    <row r="16" spans="1:10">
      <c r="A16" s="243" t="s">
        <v>13</v>
      </c>
      <c r="B16" s="35" t="s">
        <v>582</v>
      </c>
      <c r="C16" s="239" t="e" cm="1">
        <f t="array" ref="C16">_xlfn.XLOOKUP(B16,#REF!,#REF!,"",0,1)</f>
        <v>#REF!</v>
      </c>
      <c r="D16" s="239"/>
      <c r="E16" s="248"/>
      <c r="F16" s="249"/>
      <c r="G16" s="240"/>
      <c r="H16" s="240"/>
      <c r="I16" s="240" t="e">
        <f>_xlfn.XLOOKUP(B16,#REF!,#REF!,"",0,1)</f>
        <v>#REF!</v>
      </c>
      <c r="J16" s="240" t="e">
        <f>_xlfn.XLOOKUP(B16,#REF!,#REF!,"",0,1)</f>
        <v>#REF!</v>
      </c>
    </row>
    <row r="17" spans="1:10">
      <c r="A17" s="243" t="s">
        <v>13</v>
      </c>
      <c r="B17" s="35" t="s">
        <v>611</v>
      </c>
      <c r="C17" s="239" t="e" cm="1">
        <f t="array" ref="C17">_xlfn.XLOOKUP(B17,#REF!,#REF!,"",0,1)</f>
        <v>#REF!</v>
      </c>
      <c r="D17" s="239"/>
      <c r="E17" s="248"/>
      <c r="F17" s="249"/>
      <c r="G17" s="240"/>
      <c r="H17" s="240"/>
      <c r="I17" s="240" t="e">
        <f>_xlfn.XLOOKUP(B17,#REF!,#REF!,"",0,1)</f>
        <v>#REF!</v>
      </c>
      <c r="J17" s="240" t="e">
        <f>_xlfn.XLOOKUP(B17,#REF!,#REF!,"",0,1)</f>
        <v>#REF!</v>
      </c>
    </row>
    <row r="18" spans="1:10">
      <c r="G18" s="36"/>
      <c r="H18" s="36"/>
      <c r="I18" s="36"/>
      <c r="J18" s="36"/>
    </row>
    <row r="19" spans="1:10" hidden="1">
      <c r="A19" s="288" t="str" cm="1">
        <f t="array" ref="A19:J26">A4:J11</f>
        <v>C</v>
      </c>
      <c r="B19" s="283" t="str">
        <v>01.1.1</v>
      </c>
      <c r="C19" s="283" t="e">
        <v>#REF!</v>
      </c>
      <c r="D19" s="283">
        <v>0</v>
      </c>
      <c r="E19" s="283">
        <v>0</v>
      </c>
      <c r="F19" s="39">
        <v>0</v>
      </c>
      <c r="G19" s="39">
        <v>0</v>
      </c>
      <c r="H19" s="39">
        <v>0</v>
      </c>
      <c r="I19" s="39" t="e">
        <v>#REF!</v>
      </c>
      <c r="J19" s="39" t="e">
        <v>#REF!</v>
      </c>
    </row>
    <row r="20" spans="1:10" hidden="1">
      <c r="A20" s="288" t="str">
        <v>C</v>
      </c>
      <c r="B20" s="283" t="str">
        <v>01.1.2</v>
      </c>
      <c r="C20" s="283" t="e">
        <v>#REF!</v>
      </c>
      <c r="D20" s="283">
        <v>0</v>
      </c>
      <c r="E20" s="289">
        <v>0</v>
      </c>
      <c r="F20" s="39">
        <v>0</v>
      </c>
      <c r="G20" s="39">
        <v>0</v>
      </c>
      <c r="H20" s="39">
        <v>0</v>
      </c>
      <c r="I20" s="39" t="e">
        <v>#REF!</v>
      </c>
      <c r="J20" s="39" t="e">
        <v>#REF!</v>
      </c>
    </row>
    <row r="21" spans="1:10" hidden="1">
      <c r="A21" s="288" t="str">
        <v>C</v>
      </c>
      <c r="B21" s="283" t="str">
        <v>01.1.3</v>
      </c>
      <c r="C21" s="283" t="e">
        <v>#REF!</v>
      </c>
      <c r="D21" s="283">
        <v>0</v>
      </c>
      <c r="E21" s="289">
        <v>0</v>
      </c>
      <c r="F21" s="39">
        <v>0</v>
      </c>
      <c r="G21" s="39">
        <v>0</v>
      </c>
      <c r="H21" s="39">
        <v>0</v>
      </c>
      <c r="I21" s="39" t="e">
        <v>#REF!</v>
      </c>
      <c r="J21" s="39" t="e">
        <v>#REF!</v>
      </c>
    </row>
    <row r="22" spans="1:10" hidden="1">
      <c r="A22" s="288" t="str">
        <v>C</v>
      </c>
      <c r="B22" s="283" t="str">
        <v>01.1.4</v>
      </c>
      <c r="C22" s="283" t="e">
        <v>#REF!</v>
      </c>
      <c r="D22" s="283">
        <v>0</v>
      </c>
      <c r="E22" s="289">
        <v>0</v>
      </c>
      <c r="F22" s="39">
        <v>0</v>
      </c>
      <c r="G22" s="39">
        <v>0</v>
      </c>
      <c r="H22" s="39">
        <v>0</v>
      </c>
      <c r="I22" s="39" t="e">
        <v>#REF!</v>
      </c>
      <c r="J22" s="39" t="e">
        <v>#REF!</v>
      </c>
    </row>
    <row r="23" spans="1:10" hidden="1">
      <c r="A23" s="288" t="str">
        <v>C</v>
      </c>
      <c r="B23" s="283" t="str">
        <v>01.1.5</v>
      </c>
      <c r="C23" s="283" t="e">
        <v>#REF!</v>
      </c>
      <c r="D23" s="283">
        <v>0</v>
      </c>
      <c r="E23" s="289">
        <v>0</v>
      </c>
      <c r="F23" s="39">
        <v>0</v>
      </c>
      <c r="G23" s="39">
        <v>0</v>
      </c>
      <c r="H23" s="39">
        <v>0</v>
      </c>
      <c r="I23" s="39" t="e">
        <v>#REF!</v>
      </c>
      <c r="J23" s="39" t="e">
        <v>#REF!</v>
      </c>
    </row>
    <row r="24" spans="1:10" hidden="1">
      <c r="A24" s="288" t="str">
        <v>C</v>
      </c>
      <c r="B24" s="283" t="str">
        <v>01.1.6</v>
      </c>
      <c r="C24" s="283" t="e">
        <v>#REF!</v>
      </c>
      <c r="D24" s="283">
        <v>0</v>
      </c>
      <c r="E24" s="289">
        <v>0</v>
      </c>
      <c r="F24" s="39">
        <v>0</v>
      </c>
      <c r="G24" s="39">
        <v>0</v>
      </c>
      <c r="H24" s="39">
        <v>0</v>
      </c>
      <c r="I24" s="39" t="e">
        <v>#REF!</v>
      </c>
      <c r="J24" s="39" t="e">
        <v>#REF!</v>
      </c>
    </row>
    <row r="25" spans="1:10" hidden="1">
      <c r="A25" s="288" t="str">
        <v>C</v>
      </c>
      <c r="B25" s="283" t="str">
        <v>01.1.7</v>
      </c>
      <c r="C25" s="283" t="e">
        <v>#REF!</v>
      </c>
      <c r="D25" s="283">
        <v>0</v>
      </c>
      <c r="E25" s="289">
        <v>0</v>
      </c>
      <c r="F25" s="39">
        <v>0</v>
      </c>
      <c r="G25" s="39">
        <v>0</v>
      </c>
      <c r="H25" s="39">
        <v>0</v>
      </c>
      <c r="I25" s="39" t="e">
        <v>#REF!</v>
      </c>
      <c r="J25" s="39" t="e">
        <v>#REF!</v>
      </c>
    </row>
    <row r="26" spans="1:10" hidden="1">
      <c r="A26" s="288" t="str">
        <v>C</v>
      </c>
      <c r="B26" s="283" t="str">
        <v>01.1.8</v>
      </c>
      <c r="C26" s="283" t="e">
        <v>#REF!</v>
      </c>
      <c r="D26" s="283">
        <v>0</v>
      </c>
      <c r="E26" s="283">
        <v>0</v>
      </c>
      <c r="F26" s="39">
        <v>0</v>
      </c>
      <c r="G26" s="39">
        <v>0</v>
      </c>
      <c r="H26" s="39">
        <v>0</v>
      </c>
      <c r="I26" s="39" t="e">
        <v>#REF!</v>
      </c>
      <c r="J26" s="39" t="e">
        <v>#REF!</v>
      </c>
    </row>
    <row r="27" spans="1:10" hidden="1">
      <c r="A27" s="288" t="str" cm="1">
        <f t="array" ref="A27:J27">A13:J13</f>
        <v>C</v>
      </c>
      <c r="B27" s="283" t="str">
        <v>01.1.9</v>
      </c>
      <c r="C27" s="283" t="e">
        <v>#REF!</v>
      </c>
      <c r="D27" s="283">
        <v>0</v>
      </c>
      <c r="E27" s="289">
        <v>0</v>
      </c>
      <c r="F27" s="39">
        <v>0</v>
      </c>
      <c r="G27" s="39">
        <v>0</v>
      </c>
      <c r="H27" s="39">
        <v>0</v>
      </c>
      <c r="I27" s="39" t="e">
        <v>#REF!</v>
      </c>
      <c r="J27" s="39" t="e">
        <v>#REF!</v>
      </c>
    </row>
    <row r="28" spans="1:10" hidden="1">
      <c r="A28" s="288" t="str" cm="1">
        <f t="array" ref="A28:J29">A16:J17</f>
        <v>C</v>
      </c>
      <c r="B28" s="283" t="str">
        <v>01.2.1</v>
      </c>
      <c r="C28" s="283" t="e">
        <v>#REF!</v>
      </c>
      <c r="D28" s="283">
        <v>0</v>
      </c>
      <c r="E28" s="289">
        <v>0</v>
      </c>
      <c r="F28" s="39">
        <v>0</v>
      </c>
      <c r="G28" s="39">
        <v>0</v>
      </c>
      <c r="H28" s="39">
        <v>0</v>
      </c>
      <c r="I28" s="39" t="e">
        <v>#REF!</v>
      </c>
      <c r="J28" s="39" t="e">
        <v>#REF!</v>
      </c>
    </row>
    <row r="29" spans="1:10" hidden="1">
      <c r="A29" s="288" t="str">
        <v>C</v>
      </c>
      <c r="B29" s="283" t="str">
        <v>01.2.2</v>
      </c>
      <c r="C29" s="283" t="e">
        <v>#REF!</v>
      </c>
      <c r="D29" s="283">
        <v>0</v>
      </c>
      <c r="E29" s="289">
        <v>0</v>
      </c>
      <c r="F29" s="39">
        <v>0</v>
      </c>
      <c r="G29" s="39">
        <v>0</v>
      </c>
      <c r="H29" s="39">
        <v>0</v>
      </c>
      <c r="I29" s="39" t="e">
        <v>#REF!</v>
      </c>
      <c r="J29" s="39" t="e">
        <v>#REF!</v>
      </c>
    </row>
    <row r="30" spans="1:10" hidden="1">
      <c r="G30" s="36"/>
      <c r="H30" s="36"/>
      <c r="I30" s="36"/>
      <c r="J30" s="36"/>
    </row>
    <row r="31" spans="1:10">
      <c r="A31" s="290" t="str" cm="1">
        <f t="array" ref="A31:J41">_xlfn._xlws.SORT(A19:J29,10)</f>
        <v>C</v>
      </c>
      <c r="B31" s="284" t="str">
        <v>01.1.1</v>
      </c>
      <c r="C31" s="284" t="e">
        <v>#REF!</v>
      </c>
      <c r="D31" s="284">
        <v>0</v>
      </c>
      <c r="E31" s="284">
        <v>0</v>
      </c>
      <c r="F31" s="284">
        <v>0</v>
      </c>
      <c r="G31" s="285">
        <v>0</v>
      </c>
      <c r="H31" s="285">
        <v>0</v>
      </c>
      <c r="I31" s="285" t="e">
        <v>#REF!</v>
      </c>
      <c r="J31" s="285" t="e">
        <v>#REF!</v>
      </c>
    </row>
    <row r="32" spans="1:10">
      <c r="A32" s="290" t="str">
        <v>C</v>
      </c>
      <c r="B32" s="284" t="str">
        <v>01.1.2</v>
      </c>
      <c r="C32" s="284" t="e">
        <v>#REF!</v>
      </c>
      <c r="D32" s="284">
        <v>0</v>
      </c>
      <c r="E32" s="284">
        <v>0</v>
      </c>
      <c r="F32" s="284">
        <v>0</v>
      </c>
      <c r="G32" s="285">
        <v>0</v>
      </c>
      <c r="H32" s="285">
        <v>0</v>
      </c>
      <c r="I32" s="285" t="e">
        <v>#REF!</v>
      </c>
      <c r="J32" s="285" t="e">
        <v>#REF!</v>
      </c>
    </row>
    <row r="33" spans="1:10">
      <c r="A33" s="290" t="str">
        <v>C</v>
      </c>
      <c r="B33" s="284" t="str">
        <v>01.1.3</v>
      </c>
      <c r="C33" s="284" t="e">
        <v>#REF!</v>
      </c>
      <c r="D33" s="284">
        <v>0</v>
      </c>
      <c r="E33" s="284">
        <v>0</v>
      </c>
      <c r="F33" s="284">
        <v>0</v>
      </c>
      <c r="G33" s="285">
        <v>0</v>
      </c>
      <c r="H33" s="285">
        <v>0</v>
      </c>
      <c r="I33" s="285" t="e">
        <v>#REF!</v>
      </c>
      <c r="J33" s="285" t="e">
        <v>#REF!</v>
      </c>
    </row>
    <row r="34" spans="1:10">
      <c r="A34" s="290" t="str">
        <v>C</v>
      </c>
      <c r="B34" s="284" t="str">
        <v>01.1.4</v>
      </c>
      <c r="C34" s="284" t="e">
        <v>#REF!</v>
      </c>
      <c r="D34" s="284">
        <v>0</v>
      </c>
      <c r="E34" s="284">
        <v>0</v>
      </c>
      <c r="F34" s="284">
        <v>0</v>
      </c>
      <c r="G34" s="285">
        <v>0</v>
      </c>
      <c r="H34" s="285">
        <v>0</v>
      </c>
      <c r="I34" s="286" t="e">
        <v>#REF!</v>
      </c>
      <c r="J34" s="285" t="e">
        <v>#REF!</v>
      </c>
    </row>
    <row r="35" spans="1:10">
      <c r="A35" s="290" t="str">
        <v>C</v>
      </c>
      <c r="B35" s="284" t="str">
        <v>01.1.5</v>
      </c>
      <c r="C35" s="284" t="e">
        <v>#REF!</v>
      </c>
      <c r="D35" s="284">
        <v>0</v>
      </c>
      <c r="E35" s="284">
        <v>0</v>
      </c>
      <c r="F35" s="284">
        <v>0</v>
      </c>
      <c r="G35" s="285">
        <v>0</v>
      </c>
      <c r="H35" s="285">
        <v>0</v>
      </c>
      <c r="I35" s="286" t="e">
        <v>#REF!</v>
      </c>
      <c r="J35" s="285" t="e">
        <v>#REF!</v>
      </c>
    </row>
    <row r="36" spans="1:10">
      <c r="A36" s="290" t="str">
        <v>C</v>
      </c>
      <c r="B36" s="284" t="str">
        <v>01.1.6</v>
      </c>
      <c r="C36" s="284" t="e">
        <v>#REF!</v>
      </c>
      <c r="D36" s="284">
        <v>0</v>
      </c>
      <c r="E36" s="284">
        <v>0</v>
      </c>
      <c r="F36" s="284">
        <v>0</v>
      </c>
      <c r="G36" s="285">
        <v>0</v>
      </c>
      <c r="H36" s="285">
        <v>0</v>
      </c>
      <c r="I36" s="286" t="e">
        <v>#REF!</v>
      </c>
      <c r="J36" s="285" t="e">
        <v>#REF!</v>
      </c>
    </row>
    <row r="37" spans="1:10">
      <c r="A37" s="290" t="str">
        <v>C</v>
      </c>
      <c r="B37" s="284" t="str">
        <v>01.1.7</v>
      </c>
      <c r="C37" s="284" t="e">
        <v>#REF!</v>
      </c>
      <c r="D37" s="284">
        <v>0</v>
      </c>
      <c r="E37" s="284">
        <v>0</v>
      </c>
      <c r="F37" s="284">
        <v>0</v>
      </c>
      <c r="G37" s="285">
        <v>0</v>
      </c>
      <c r="H37" s="285">
        <v>0</v>
      </c>
      <c r="I37" s="286" t="e">
        <v>#REF!</v>
      </c>
      <c r="J37" s="285" t="e">
        <v>#REF!</v>
      </c>
    </row>
    <row r="38" spans="1:10">
      <c r="A38" s="290" t="str">
        <v>C</v>
      </c>
      <c r="B38" s="284" t="str">
        <v>01.1.8</v>
      </c>
      <c r="C38" s="284" t="e">
        <v>#REF!</v>
      </c>
      <c r="D38" s="284">
        <v>0</v>
      </c>
      <c r="E38" s="284">
        <v>0</v>
      </c>
      <c r="F38" s="284">
        <v>0</v>
      </c>
      <c r="G38" s="285">
        <v>0</v>
      </c>
      <c r="H38" s="285">
        <v>0</v>
      </c>
      <c r="I38" s="285" t="e">
        <v>#REF!</v>
      </c>
      <c r="J38" s="285" t="e">
        <v>#REF!</v>
      </c>
    </row>
    <row r="39" spans="1:10">
      <c r="A39" s="290" t="str">
        <v>C</v>
      </c>
      <c r="B39" s="284" t="str">
        <v>01.1.9</v>
      </c>
      <c r="C39" s="284" t="e">
        <v>#REF!</v>
      </c>
      <c r="D39" s="284">
        <v>0</v>
      </c>
      <c r="E39" s="284">
        <v>0</v>
      </c>
      <c r="F39" s="284">
        <v>0</v>
      </c>
      <c r="G39" s="285">
        <v>0</v>
      </c>
      <c r="H39" s="285">
        <v>0</v>
      </c>
      <c r="I39" s="285" t="e">
        <v>#REF!</v>
      </c>
      <c r="J39" s="285" t="e">
        <v>#REF!</v>
      </c>
    </row>
    <row r="40" spans="1:10">
      <c r="A40" s="290" t="str">
        <v>C</v>
      </c>
      <c r="B40" s="284" t="str">
        <v>01.2.1</v>
      </c>
      <c r="C40" s="284" t="e">
        <v>#REF!</v>
      </c>
      <c r="D40" s="284">
        <v>0</v>
      </c>
      <c r="E40" s="284">
        <v>0</v>
      </c>
      <c r="F40" s="284">
        <v>0</v>
      </c>
      <c r="G40" s="285">
        <v>0</v>
      </c>
      <c r="H40" s="285">
        <v>0</v>
      </c>
      <c r="I40" s="285" t="e">
        <v>#REF!</v>
      </c>
      <c r="J40" s="285" t="e">
        <v>#REF!</v>
      </c>
    </row>
    <row r="41" spans="1:10">
      <c r="A41" s="290" t="str">
        <v>C</v>
      </c>
      <c r="B41" s="284" t="str">
        <v>01.2.2</v>
      </c>
      <c r="C41" s="284" t="e">
        <v>#REF!</v>
      </c>
      <c r="D41" s="284">
        <v>0</v>
      </c>
      <c r="E41" s="284">
        <v>0</v>
      </c>
      <c r="F41" s="284">
        <v>0</v>
      </c>
      <c r="G41" s="285">
        <v>0</v>
      </c>
      <c r="H41" s="285">
        <v>0</v>
      </c>
      <c r="I41" s="285" t="e">
        <v>#REF!</v>
      </c>
      <c r="J41" s="285" t="e">
        <v>#REF!</v>
      </c>
    </row>
    <row r="43" spans="1:10">
      <c r="A43" s="243" t="str" cm="1">
        <f t="array" ref="A43:J53">_xlfn._xlws.SORT(A19:J29,10,-1)</f>
        <v>C</v>
      </c>
      <c r="B43" s="35" t="str">
        <v>01.1.1</v>
      </c>
      <c r="C43" s="35" t="e">
        <v>#REF!</v>
      </c>
      <c r="D43" s="35">
        <v>0</v>
      </c>
      <c r="E43" s="35">
        <v>0</v>
      </c>
      <c r="F43" s="251">
        <v>0</v>
      </c>
      <c r="G43" s="36">
        <v>0</v>
      </c>
      <c r="H43" s="36">
        <v>0</v>
      </c>
      <c r="I43" s="36" t="e">
        <v>#REF!</v>
      </c>
      <c r="J43" s="36" t="e">
        <v>#REF!</v>
      </c>
    </row>
    <row r="44" spans="1:10">
      <c r="A44" s="243" t="str">
        <v>C</v>
      </c>
      <c r="B44" s="35" t="str">
        <v>01.1.2</v>
      </c>
      <c r="C44" s="35" t="e">
        <v>#REF!</v>
      </c>
      <c r="D44" s="35">
        <v>0</v>
      </c>
      <c r="E44" s="35">
        <v>0</v>
      </c>
      <c r="F44" s="251">
        <v>0</v>
      </c>
      <c r="G44" s="36">
        <v>0</v>
      </c>
      <c r="H44" s="36">
        <v>0</v>
      </c>
      <c r="I44" s="36" t="e">
        <v>#REF!</v>
      </c>
      <c r="J44" s="36" t="e">
        <v>#REF!</v>
      </c>
    </row>
    <row r="45" spans="1:10">
      <c r="A45" s="243" t="str">
        <v>C</v>
      </c>
      <c r="B45" s="35" t="str">
        <v>01.1.3</v>
      </c>
      <c r="C45" s="35" t="e">
        <v>#REF!</v>
      </c>
      <c r="D45" s="35">
        <v>0</v>
      </c>
      <c r="E45" s="35">
        <v>0</v>
      </c>
      <c r="F45" s="251">
        <v>0</v>
      </c>
      <c r="G45" s="36">
        <v>0</v>
      </c>
      <c r="H45" s="36">
        <v>0</v>
      </c>
      <c r="I45" s="36" t="e">
        <v>#REF!</v>
      </c>
      <c r="J45" s="36" t="e">
        <v>#REF!</v>
      </c>
    </row>
    <row r="46" spans="1:10">
      <c r="A46" s="243" t="str">
        <v>C</v>
      </c>
      <c r="B46" s="35" t="str">
        <v>01.1.4</v>
      </c>
      <c r="C46" s="35" t="e">
        <v>#REF!</v>
      </c>
      <c r="D46" s="35">
        <v>0</v>
      </c>
      <c r="E46" s="35">
        <v>0</v>
      </c>
      <c r="F46" s="251">
        <v>0</v>
      </c>
      <c r="G46" s="36">
        <v>0</v>
      </c>
      <c r="H46" s="36">
        <v>0</v>
      </c>
      <c r="I46" s="36" t="e">
        <v>#REF!</v>
      </c>
      <c r="J46" s="36" t="e">
        <v>#REF!</v>
      </c>
    </row>
    <row r="47" spans="1:10">
      <c r="A47" s="243" t="str">
        <v>C</v>
      </c>
      <c r="B47" s="35" t="str">
        <v>01.1.5</v>
      </c>
      <c r="C47" s="35" t="e">
        <v>#REF!</v>
      </c>
      <c r="D47" s="35">
        <v>0</v>
      </c>
      <c r="E47" s="35">
        <v>0</v>
      </c>
      <c r="F47" s="251">
        <v>0</v>
      </c>
      <c r="G47" s="36">
        <v>0</v>
      </c>
      <c r="H47" s="36">
        <v>0</v>
      </c>
      <c r="I47" s="36" t="e">
        <v>#REF!</v>
      </c>
      <c r="J47" s="36" t="e">
        <v>#REF!</v>
      </c>
    </row>
    <row r="48" spans="1:10">
      <c r="A48" s="243" t="str">
        <v>C</v>
      </c>
      <c r="B48" s="35" t="str">
        <v>01.1.6</v>
      </c>
      <c r="C48" s="35" t="e">
        <v>#REF!</v>
      </c>
      <c r="D48" s="35">
        <v>0</v>
      </c>
      <c r="E48" s="35">
        <v>0</v>
      </c>
      <c r="F48" s="251">
        <v>0</v>
      </c>
      <c r="G48" s="36">
        <v>0</v>
      </c>
      <c r="H48" s="36">
        <v>0</v>
      </c>
      <c r="I48" s="36" t="e">
        <v>#REF!</v>
      </c>
      <c r="J48" s="36" t="e">
        <v>#REF!</v>
      </c>
    </row>
    <row r="49" spans="1:10">
      <c r="A49" s="243" t="str">
        <v>C</v>
      </c>
      <c r="B49" s="35" t="str">
        <v>01.1.7</v>
      </c>
      <c r="C49" s="35" t="e">
        <v>#REF!</v>
      </c>
      <c r="D49" s="35">
        <v>0</v>
      </c>
      <c r="E49" s="35">
        <v>0</v>
      </c>
      <c r="F49" s="251">
        <v>0</v>
      </c>
      <c r="G49" s="36">
        <v>0</v>
      </c>
      <c r="H49" s="36">
        <v>0</v>
      </c>
      <c r="I49" s="36" t="e">
        <v>#REF!</v>
      </c>
      <c r="J49" s="36" t="e">
        <v>#REF!</v>
      </c>
    </row>
    <row r="50" spans="1:10">
      <c r="A50" s="243" t="str">
        <v>C</v>
      </c>
      <c r="B50" s="35" t="str">
        <v>01.1.8</v>
      </c>
      <c r="C50" s="35" t="e">
        <v>#REF!</v>
      </c>
      <c r="D50" s="35">
        <v>0</v>
      </c>
      <c r="E50" s="35">
        <v>0</v>
      </c>
      <c r="F50" s="251">
        <v>0</v>
      </c>
      <c r="G50" s="36">
        <v>0</v>
      </c>
      <c r="H50" s="36">
        <v>0</v>
      </c>
      <c r="I50" s="36" t="e">
        <v>#REF!</v>
      </c>
      <c r="J50" s="36" t="e">
        <v>#REF!</v>
      </c>
    </row>
    <row r="51" spans="1:10">
      <c r="A51" s="243" t="str">
        <v>C</v>
      </c>
      <c r="B51" s="35" t="str">
        <v>01.1.9</v>
      </c>
      <c r="C51" s="35" t="e">
        <v>#REF!</v>
      </c>
      <c r="D51" s="35">
        <v>0</v>
      </c>
      <c r="E51" s="35">
        <v>0</v>
      </c>
      <c r="F51" s="251">
        <v>0</v>
      </c>
      <c r="G51" s="36">
        <v>0</v>
      </c>
      <c r="H51" s="36">
        <v>0</v>
      </c>
      <c r="I51" s="36" t="e">
        <v>#REF!</v>
      </c>
      <c r="J51" s="36" t="e">
        <v>#REF!</v>
      </c>
    </row>
    <row r="52" spans="1:10">
      <c r="A52" s="243" t="str">
        <v>C</v>
      </c>
      <c r="B52" s="35" t="str">
        <v>01.2.1</v>
      </c>
      <c r="C52" s="35" t="e">
        <v>#REF!</v>
      </c>
      <c r="D52" s="35">
        <v>0</v>
      </c>
      <c r="E52" s="35">
        <v>0</v>
      </c>
      <c r="F52" s="251">
        <v>0</v>
      </c>
      <c r="G52" s="36">
        <v>0</v>
      </c>
      <c r="H52" s="36">
        <v>0</v>
      </c>
      <c r="I52" s="36" t="e">
        <v>#REF!</v>
      </c>
      <c r="J52" s="36" t="e">
        <v>#REF!</v>
      </c>
    </row>
    <row r="53" spans="1:10">
      <c r="A53" s="243" t="str">
        <v>C</v>
      </c>
      <c r="B53" s="35" t="str">
        <v>01.2.2</v>
      </c>
      <c r="C53" s="35" t="e">
        <v>#REF!</v>
      </c>
      <c r="D53" s="35">
        <v>0</v>
      </c>
      <c r="E53" s="35">
        <v>0</v>
      </c>
      <c r="F53" s="251">
        <v>0</v>
      </c>
      <c r="G53" s="36">
        <v>0</v>
      </c>
      <c r="H53" s="36">
        <v>0</v>
      </c>
      <c r="I53" s="36" t="e">
        <v>#REF!</v>
      </c>
      <c r="J53" s="36" t="e">
        <v>#REF!</v>
      </c>
    </row>
  </sheetData>
  <sortState xmlns:xlrd2="http://schemas.microsoft.com/office/spreadsheetml/2017/richdata2" ref="A19:J29">
    <sortCondition descending="1" ref="J19:J2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081B-F83E-4231-8104-F28E73668A0F}">
  <sheetPr codeName="Sheet10"/>
  <dimension ref="A1:P53"/>
  <sheetViews>
    <sheetView topLeftCell="B1" zoomScale="110" zoomScaleNormal="100" workbookViewId="0">
      <selection activeCell="E4" sqref="E4"/>
    </sheetView>
  </sheetViews>
  <sheetFormatPr defaultColWidth="8.7109375" defaultRowHeight="12.75"/>
  <cols>
    <col min="1" max="1" width="2" style="35" bestFit="1" customWidth="1"/>
    <col min="2" max="2" width="2.85546875" style="35" bestFit="1" customWidth="1"/>
    <col min="3" max="3" width="71.7109375" style="35" bestFit="1" customWidth="1"/>
    <col min="4" max="4" width="5.85546875" style="35" bestFit="1" customWidth="1"/>
    <col min="5" max="5" width="8.7109375" style="35"/>
    <col min="6" max="6" width="6.5703125" style="35" bestFit="1" customWidth="1"/>
    <col min="7" max="7" width="5.42578125" style="35" bestFit="1" customWidth="1"/>
    <col min="8" max="8" width="9.28515625" style="35" bestFit="1" customWidth="1"/>
    <col min="9" max="9" width="4" style="35" hidden="1" customWidth="1"/>
    <col min="10" max="11" width="6" style="35" bestFit="1" customWidth="1"/>
    <col min="12" max="13" width="5.28515625" style="35" bestFit="1" customWidth="1"/>
    <col min="14" max="15" width="4" style="35" bestFit="1" customWidth="1"/>
    <col min="16" max="16" width="5.28515625" style="35" bestFit="1" customWidth="1"/>
    <col min="17" max="16384" width="8.7109375" style="35"/>
  </cols>
  <sheetData>
    <row r="1" spans="1:16" ht="13.5" customHeight="1">
      <c r="A1" s="34" t="s">
        <v>2137</v>
      </c>
    </row>
    <row r="2" spans="1:16" s="237" customFormat="1">
      <c r="A2" s="237" t="s">
        <v>3</v>
      </c>
      <c r="B2" s="237" t="s">
        <v>5</v>
      </c>
      <c r="C2" s="237" t="e" cm="1">
        <f t="array" ref="C2">_xlfn.XLOOKUP(B2,#REF!,#REF!,"",0,1)</f>
        <v>#REF!</v>
      </c>
      <c r="E2" s="238"/>
      <c r="F2" s="238" t="e" cm="1">
        <f t="array" ref="F2">_xlfn.XLOOKUP(B2,#REF!,#REF!,"",0,1)</f>
        <v>#REF!</v>
      </c>
      <c r="G2" s="238"/>
      <c r="H2" s="238"/>
      <c r="I2" s="241"/>
      <c r="J2" s="238"/>
      <c r="K2" s="238"/>
      <c r="L2" s="238"/>
      <c r="M2" s="238"/>
      <c r="N2" s="238"/>
      <c r="O2" s="238"/>
      <c r="P2" s="238"/>
    </row>
    <row r="3" spans="1:16">
      <c r="C3" s="239"/>
      <c r="D3" s="239"/>
      <c r="E3" s="240"/>
      <c r="F3" s="240"/>
      <c r="G3" s="240"/>
      <c r="H3" s="240"/>
      <c r="I3" s="242"/>
      <c r="J3" s="240"/>
      <c r="K3" s="36"/>
      <c r="L3" s="36"/>
      <c r="M3" s="36"/>
      <c r="N3" s="36"/>
      <c r="O3" s="36"/>
      <c r="P3" s="36"/>
    </row>
    <row r="4" spans="1:16">
      <c r="A4" s="35" t="s">
        <v>7</v>
      </c>
      <c r="B4" s="35" t="s">
        <v>8</v>
      </c>
      <c r="C4" s="239" t="e" cm="1">
        <f t="array" ref="C4">_xlfn.XLOOKUP(B4,#REF!,#REF!,"",0,1)</f>
        <v>#REF!</v>
      </c>
      <c r="D4" s="239"/>
      <c r="E4" s="240"/>
      <c r="F4" s="240" t="e" cm="1">
        <f t="array" ref="F4">_xlfn.XLOOKUP(B4,#REF!,#REF!,"",0,1)</f>
        <v>#REF!</v>
      </c>
      <c r="G4" s="240"/>
      <c r="H4" s="240"/>
      <c r="I4" s="242"/>
      <c r="J4" s="240"/>
      <c r="K4" s="36"/>
      <c r="L4" s="36"/>
      <c r="M4" s="36"/>
      <c r="N4" s="36"/>
      <c r="O4" s="36"/>
      <c r="P4" s="36"/>
    </row>
    <row r="5" spans="1:16">
      <c r="A5" s="35" t="s">
        <v>7</v>
      </c>
      <c r="B5" s="35" t="s">
        <v>639</v>
      </c>
      <c r="C5" s="239" t="e" cm="1">
        <f t="array" ref="C5">_xlfn.XLOOKUP(B5,#REF!,#REF!,"",0,1)</f>
        <v>#REF!</v>
      </c>
      <c r="D5" s="239"/>
      <c r="E5" s="240"/>
      <c r="F5" s="240" t="e" cm="1">
        <f t="array" ref="F5">_xlfn.XLOOKUP(B5,#REF!,#REF!,"",0,1)</f>
        <v>#REF!</v>
      </c>
      <c r="G5" s="240"/>
      <c r="H5" s="240"/>
      <c r="I5" s="242"/>
      <c r="J5" s="240"/>
      <c r="K5" s="36"/>
      <c r="L5" s="36"/>
      <c r="M5" s="36"/>
      <c r="N5" s="36"/>
      <c r="O5" s="36"/>
      <c r="P5" s="36"/>
    </row>
    <row r="6" spans="1:16">
      <c r="A6" s="35" t="s">
        <v>7</v>
      </c>
      <c r="B6" s="35" t="s">
        <v>828</v>
      </c>
      <c r="C6" s="239" t="e" cm="1">
        <f t="array" ref="C6">_xlfn.XLOOKUP(B6,#REF!,#REF!,"",0,1)</f>
        <v>#REF!</v>
      </c>
      <c r="D6" s="239"/>
      <c r="E6" s="240"/>
      <c r="F6" s="240" t="e" cm="1">
        <f t="array" ref="F6">_xlfn.XLOOKUP(B6,#REF!,#REF!,"",0,1)</f>
        <v>#REF!</v>
      </c>
      <c r="G6" s="240"/>
      <c r="H6" s="240"/>
      <c r="I6" s="242"/>
      <c r="J6" s="240"/>
      <c r="K6" s="36"/>
      <c r="L6" s="36"/>
      <c r="M6" s="36"/>
      <c r="N6" s="36"/>
      <c r="O6" s="36"/>
      <c r="P6" s="36"/>
    </row>
    <row r="7" spans="1:16">
      <c r="C7" s="239"/>
      <c r="D7" s="239"/>
      <c r="E7" s="240"/>
      <c r="F7" s="240"/>
      <c r="G7" s="240"/>
      <c r="H7" s="240"/>
      <c r="I7" s="242"/>
      <c r="J7" s="240"/>
      <c r="K7" s="36"/>
      <c r="L7" s="36"/>
      <c r="M7" s="36"/>
      <c r="N7" s="36"/>
      <c r="O7" s="36"/>
      <c r="P7" s="36"/>
    </row>
    <row r="8" spans="1:16">
      <c r="A8" s="35" t="s">
        <v>7</v>
      </c>
      <c r="B8" s="35" t="s">
        <v>913</v>
      </c>
      <c r="C8" s="239" t="e" cm="1">
        <f t="array" ref="C8">_xlfn.XLOOKUP(B8,#REF!,#REF!,"",0,1)</f>
        <v>#REF!</v>
      </c>
      <c r="D8" s="239"/>
      <c r="E8" s="240"/>
      <c r="F8" s="240" t="e" cm="1">
        <f t="array" ref="F8">_xlfn.XLOOKUP(B8,#REF!,#REF!,"",0,1)</f>
        <v>#REF!</v>
      </c>
      <c r="G8" s="240"/>
      <c r="H8" s="240"/>
      <c r="I8" s="242"/>
      <c r="J8" s="240"/>
      <c r="K8" s="36"/>
      <c r="L8" s="36"/>
      <c r="M8" s="36"/>
      <c r="N8" s="36"/>
      <c r="O8" s="36"/>
      <c r="P8" s="36"/>
    </row>
    <row r="9" spans="1:16">
      <c r="C9" s="239"/>
      <c r="D9" s="239"/>
      <c r="E9" s="240"/>
      <c r="F9" s="240"/>
      <c r="G9" s="240"/>
      <c r="H9" s="240"/>
      <c r="I9" s="242"/>
      <c r="J9" s="240"/>
      <c r="K9" s="36"/>
      <c r="L9" s="36"/>
      <c r="M9" s="36"/>
      <c r="N9" s="36"/>
      <c r="O9" s="36"/>
      <c r="P9" s="36"/>
    </row>
    <row r="10" spans="1:16">
      <c r="C10" s="239"/>
      <c r="D10" s="239"/>
      <c r="E10" s="240"/>
      <c r="F10" s="240"/>
      <c r="G10" s="240"/>
      <c r="H10" s="240"/>
      <c r="I10" s="242"/>
      <c r="J10" s="240"/>
      <c r="K10" s="36"/>
      <c r="L10" s="36"/>
      <c r="M10" s="36"/>
      <c r="N10" s="36"/>
      <c r="O10" s="36"/>
      <c r="P10" s="36"/>
    </row>
    <row r="11" spans="1:16">
      <c r="A11" s="35" t="s">
        <v>7</v>
      </c>
      <c r="B11" s="35" t="s">
        <v>1161</v>
      </c>
      <c r="C11" s="239" t="e" cm="1">
        <f t="array" ref="C11">_xlfn.XLOOKUP(B11,#REF!,#REF!,"",0,1)</f>
        <v>#REF!</v>
      </c>
      <c r="D11" s="239"/>
      <c r="E11" s="240"/>
      <c r="F11" s="240" t="e" cm="1">
        <f t="array" ref="F11">_xlfn.XLOOKUP(B11,#REF!,#REF!,"",0,1)</f>
        <v>#REF!</v>
      </c>
      <c r="G11" s="240"/>
      <c r="H11" s="240"/>
      <c r="I11" s="242"/>
      <c r="J11" s="240"/>
      <c r="K11" s="36"/>
      <c r="L11" s="36"/>
      <c r="M11" s="36"/>
      <c r="N11" s="36"/>
      <c r="O11" s="36"/>
      <c r="P11" s="36"/>
    </row>
    <row r="12" spans="1:16">
      <c r="A12" s="35" t="s">
        <v>7</v>
      </c>
      <c r="B12" s="35" t="s">
        <v>1240</v>
      </c>
      <c r="C12" s="239" t="e" cm="1">
        <f t="array" ref="C12">_xlfn.XLOOKUP(B12,#REF!,#REF!,"",0,1)</f>
        <v>#REF!</v>
      </c>
      <c r="D12" s="239"/>
      <c r="E12" s="240"/>
      <c r="F12" s="240" t="e" cm="1">
        <f t="array" ref="F12">_xlfn.XLOOKUP(B12,#REF!,#REF!,"",0,1)</f>
        <v>#REF!</v>
      </c>
      <c r="G12" s="240"/>
      <c r="H12" s="240"/>
      <c r="I12" s="242"/>
      <c r="J12" s="240"/>
      <c r="K12" s="36"/>
      <c r="L12" s="36"/>
      <c r="M12" s="36"/>
      <c r="N12" s="36"/>
      <c r="O12" s="36"/>
      <c r="P12" s="36"/>
    </row>
    <row r="13" spans="1:16">
      <c r="A13" s="35" t="s">
        <v>7</v>
      </c>
      <c r="B13" s="35" t="s">
        <v>1383</v>
      </c>
      <c r="C13" s="239" t="e" cm="1">
        <f t="array" ref="C13">_xlfn.XLOOKUP(B13,#REF!,#REF!,"",0,1)</f>
        <v>#REF!</v>
      </c>
      <c r="D13" s="239"/>
      <c r="E13" s="240"/>
      <c r="F13" s="240" t="e" cm="1">
        <f t="array" ref="F13">_xlfn.XLOOKUP(B13,#REF!,#REF!,"",0,1)</f>
        <v>#REF!</v>
      </c>
      <c r="G13" s="240"/>
      <c r="H13" s="240"/>
      <c r="I13" s="242"/>
      <c r="J13" s="240"/>
      <c r="K13" s="36"/>
      <c r="L13" s="36"/>
      <c r="M13" s="36"/>
      <c r="N13" s="36"/>
      <c r="O13" s="36"/>
      <c r="P13" s="36"/>
    </row>
    <row r="14" spans="1:16">
      <c r="A14" s="35" t="s">
        <v>7</v>
      </c>
      <c r="B14" s="35" t="s">
        <v>1425</v>
      </c>
      <c r="C14" s="239" t="e" cm="1">
        <f t="array" ref="C14">_xlfn.XLOOKUP(B14,#REF!,#REF!,"",0,1)</f>
        <v>#REF!</v>
      </c>
      <c r="D14" s="239"/>
      <c r="E14" s="240"/>
      <c r="F14" s="240" t="e" cm="1">
        <f t="array" ref="F14">_xlfn.XLOOKUP(B14,#REF!,#REF!,"",0,1)</f>
        <v>#REF!</v>
      </c>
      <c r="G14" s="240"/>
      <c r="H14" s="240"/>
      <c r="I14" s="242"/>
      <c r="J14" s="240"/>
      <c r="K14" s="36"/>
      <c r="L14" s="36"/>
      <c r="M14" s="36"/>
      <c r="N14" s="36"/>
      <c r="O14" s="36"/>
      <c r="P14" s="36"/>
    </row>
    <row r="15" spans="1:16">
      <c r="A15" s="35" t="s">
        <v>7</v>
      </c>
      <c r="B15" s="35" t="s">
        <v>1638</v>
      </c>
      <c r="C15" s="239" t="e" cm="1">
        <f t="array" ref="C15">_xlfn.XLOOKUP(B15,#REF!,#REF!,"",0,1)</f>
        <v>#REF!</v>
      </c>
      <c r="D15" s="239"/>
      <c r="E15" s="240"/>
      <c r="F15" s="240" t="e" cm="1">
        <f t="array" ref="F15">_xlfn.XLOOKUP(B15,#REF!,#REF!,"",0,1)</f>
        <v>#REF!</v>
      </c>
      <c r="G15" s="240"/>
      <c r="H15" s="240"/>
      <c r="I15" s="242"/>
      <c r="J15" s="240"/>
      <c r="K15" s="36"/>
      <c r="L15" s="36"/>
      <c r="M15" s="36"/>
      <c r="N15" s="36"/>
      <c r="O15" s="36"/>
      <c r="P15" s="36"/>
    </row>
    <row r="16" spans="1:16">
      <c r="A16" s="35" t="s">
        <v>7</v>
      </c>
      <c r="B16" s="35" t="s">
        <v>1690</v>
      </c>
      <c r="C16" s="239" t="e" cm="1">
        <f t="array" ref="C16">_xlfn.XLOOKUP(B16,#REF!,#REF!,"",0,1)</f>
        <v>#REF!</v>
      </c>
      <c r="D16" s="239"/>
      <c r="E16" s="240"/>
      <c r="F16" s="240" t="e" cm="1">
        <f t="array" ref="F16">_xlfn.XLOOKUP(B16,#REF!,#REF!,"",0,1)</f>
        <v>#REF!</v>
      </c>
      <c r="G16" s="240"/>
      <c r="H16" s="240"/>
      <c r="I16" s="242"/>
      <c r="J16" s="240"/>
      <c r="K16" s="36"/>
      <c r="L16" s="36"/>
      <c r="M16" s="36"/>
      <c r="N16" s="36"/>
      <c r="O16" s="36"/>
      <c r="P16" s="36"/>
    </row>
    <row r="17" spans="1:16">
      <c r="A17" s="35" t="s">
        <v>7</v>
      </c>
      <c r="B17" s="35" t="s">
        <v>1768</v>
      </c>
      <c r="C17" s="239" t="e" cm="1">
        <f t="array" ref="C17">_xlfn.XLOOKUP(B17,#REF!,#REF!,"",0,1)</f>
        <v>#REF!</v>
      </c>
      <c r="D17" s="239"/>
      <c r="E17" s="240"/>
      <c r="F17" s="240" t="e" cm="1">
        <f t="array" ref="F17">_xlfn.XLOOKUP(B17,#REF!,#REF!,"",0,1)</f>
        <v>#REF!</v>
      </c>
      <c r="G17" s="240"/>
      <c r="H17" s="240"/>
      <c r="I17" s="242"/>
      <c r="J17" s="240"/>
      <c r="K17" s="36"/>
      <c r="L17" s="36"/>
      <c r="M17" s="36"/>
      <c r="N17" s="36"/>
      <c r="O17" s="36"/>
      <c r="P17" s="36"/>
    </row>
    <row r="18" spans="1:16" hidden="1">
      <c r="H18" s="36"/>
      <c r="I18" s="36"/>
      <c r="J18" s="36"/>
    </row>
    <row r="19" spans="1:16" hidden="1">
      <c r="A19" s="283" t="str" cm="1">
        <f t="array" ref="A19:J21">A4:J6</f>
        <v>D</v>
      </c>
      <c r="B19" s="283" t="str">
        <v>01</v>
      </c>
      <c r="C19" s="283" t="e">
        <v>#REF!</v>
      </c>
      <c r="D19" s="283">
        <v>0</v>
      </c>
      <c r="E19" s="283">
        <v>0</v>
      </c>
      <c r="F19" s="39" t="e">
        <v>#REF!</v>
      </c>
      <c r="G19" s="39">
        <v>0</v>
      </c>
      <c r="H19" s="39">
        <v>0</v>
      </c>
      <c r="I19" s="39">
        <v>0</v>
      </c>
      <c r="J19" s="39">
        <v>0</v>
      </c>
    </row>
    <row r="20" spans="1:16" hidden="1">
      <c r="A20" s="283" t="str">
        <v>D</v>
      </c>
      <c r="B20" s="283" t="str">
        <v>02</v>
      </c>
      <c r="C20" s="283" t="e">
        <v>#REF!</v>
      </c>
      <c r="D20" s="283">
        <v>0</v>
      </c>
      <c r="E20" s="283">
        <v>0</v>
      </c>
      <c r="F20" s="39" t="e">
        <v>#REF!</v>
      </c>
      <c r="G20" s="39">
        <v>0</v>
      </c>
      <c r="H20" s="39">
        <v>0</v>
      </c>
      <c r="I20" s="39">
        <v>0</v>
      </c>
      <c r="J20" s="39">
        <v>0</v>
      </c>
    </row>
    <row r="21" spans="1:16" hidden="1">
      <c r="A21" s="283" t="str">
        <v>D</v>
      </c>
      <c r="B21" s="283" t="str">
        <v>03</v>
      </c>
      <c r="C21" s="283" t="e">
        <v>#REF!</v>
      </c>
      <c r="D21" s="283">
        <v>0</v>
      </c>
      <c r="E21" s="283">
        <v>0</v>
      </c>
      <c r="F21" s="39" t="e">
        <v>#REF!</v>
      </c>
      <c r="G21" s="39">
        <v>0</v>
      </c>
      <c r="H21" s="39">
        <v>0</v>
      </c>
      <c r="I21" s="39">
        <v>0</v>
      </c>
      <c r="J21" s="39">
        <v>0</v>
      </c>
    </row>
    <row r="22" spans="1:16" hidden="1">
      <c r="A22" s="283" t="str" cm="1">
        <f t="array" ref="A22:J22">A8:J8</f>
        <v>D</v>
      </c>
      <c r="B22" s="283" t="str">
        <v>04</v>
      </c>
      <c r="C22" s="283" t="e">
        <v>#REF!</v>
      </c>
      <c r="D22" s="283">
        <v>0</v>
      </c>
      <c r="E22" s="283">
        <v>0</v>
      </c>
      <c r="F22" s="39" t="e">
        <v>#REF!</v>
      </c>
      <c r="G22" s="39">
        <v>0</v>
      </c>
      <c r="H22" s="39">
        <v>0</v>
      </c>
      <c r="I22" s="39">
        <v>0</v>
      </c>
      <c r="J22" s="39">
        <v>0</v>
      </c>
    </row>
    <row r="23" spans="1:16" hidden="1">
      <c r="A23" s="283" t="str" cm="1">
        <f t="array" ref="A23:J29">A11:J17</f>
        <v>D</v>
      </c>
      <c r="B23" s="283" t="str">
        <v>05</v>
      </c>
      <c r="C23" s="283" t="e">
        <v>#REF!</v>
      </c>
      <c r="D23" s="283">
        <v>0</v>
      </c>
      <c r="E23" s="283">
        <v>0</v>
      </c>
      <c r="F23" s="39" t="e">
        <v>#REF!</v>
      </c>
      <c r="G23" s="39">
        <v>0</v>
      </c>
      <c r="H23" s="39">
        <v>0</v>
      </c>
      <c r="I23" s="39">
        <v>0</v>
      </c>
      <c r="J23" s="39">
        <v>0</v>
      </c>
    </row>
    <row r="24" spans="1:16" hidden="1">
      <c r="A24" s="283" t="str">
        <v>D</v>
      </c>
      <c r="B24" s="283" t="str">
        <v>06</v>
      </c>
      <c r="C24" s="283" t="e">
        <v>#REF!</v>
      </c>
      <c r="D24" s="283">
        <v>0</v>
      </c>
      <c r="E24" s="283">
        <v>0</v>
      </c>
      <c r="F24" s="39" t="e">
        <v>#REF!</v>
      </c>
      <c r="G24" s="39">
        <v>0</v>
      </c>
      <c r="H24" s="39">
        <v>0</v>
      </c>
      <c r="I24" s="39">
        <v>0</v>
      </c>
      <c r="J24" s="39">
        <v>0</v>
      </c>
    </row>
    <row r="25" spans="1:16" hidden="1">
      <c r="A25" s="283" t="str">
        <v>D</v>
      </c>
      <c r="B25" s="283" t="str">
        <v>07</v>
      </c>
      <c r="C25" s="283" t="e">
        <v>#REF!</v>
      </c>
      <c r="D25" s="283">
        <v>0</v>
      </c>
      <c r="E25" s="283">
        <v>0</v>
      </c>
      <c r="F25" s="39" t="e">
        <v>#REF!</v>
      </c>
      <c r="G25" s="39">
        <v>0</v>
      </c>
      <c r="H25" s="39">
        <v>0</v>
      </c>
      <c r="I25" s="39">
        <v>0</v>
      </c>
      <c r="J25" s="39">
        <v>0</v>
      </c>
    </row>
    <row r="26" spans="1:16" hidden="1">
      <c r="A26" s="283" t="str">
        <v>D</v>
      </c>
      <c r="B26" s="283" t="str">
        <v>08</v>
      </c>
      <c r="C26" s="283" t="e">
        <v>#REF!</v>
      </c>
      <c r="D26" s="283">
        <v>0</v>
      </c>
      <c r="E26" s="283">
        <v>0</v>
      </c>
      <c r="F26" s="39" t="e">
        <v>#REF!</v>
      </c>
      <c r="G26" s="39">
        <v>0</v>
      </c>
      <c r="H26" s="39">
        <v>0</v>
      </c>
      <c r="I26" s="39">
        <v>0</v>
      </c>
      <c r="J26" s="39">
        <v>0</v>
      </c>
    </row>
    <row r="27" spans="1:16" hidden="1">
      <c r="A27" s="283" t="str">
        <v>D</v>
      </c>
      <c r="B27" s="283" t="str">
        <v>09</v>
      </c>
      <c r="C27" s="283" t="e">
        <v>#REF!</v>
      </c>
      <c r="D27" s="283">
        <v>0</v>
      </c>
      <c r="E27" s="283">
        <v>0</v>
      </c>
      <c r="F27" s="39" t="e">
        <v>#REF!</v>
      </c>
      <c r="G27" s="39">
        <v>0</v>
      </c>
      <c r="H27" s="39">
        <v>0</v>
      </c>
      <c r="I27" s="39">
        <v>0</v>
      </c>
      <c r="J27" s="39">
        <v>0</v>
      </c>
    </row>
    <row r="28" spans="1:16" hidden="1">
      <c r="A28" s="283" t="str">
        <v>D</v>
      </c>
      <c r="B28" s="283" t="str">
        <v>10</v>
      </c>
      <c r="C28" s="283" t="e">
        <v>#REF!</v>
      </c>
      <c r="D28" s="283">
        <v>0</v>
      </c>
      <c r="E28" s="283">
        <v>0</v>
      </c>
      <c r="F28" s="39" t="e">
        <v>#REF!</v>
      </c>
      <c r="G28" s="39">
        <v>0</v>
      </c>
      <c r="H28" s="39">
        <v>0</v>
      </c>
      <c r="I28" s="39">
        <v>0</v>
      </c>
      <c r="J28" s="39">
        <v>0</v>
      </c>
    </row>
    <row r="29" spans="1:16" hidden="1">
      <c r="A29" s="283" t="str">
        <v>D</v>
      </c>
      <c r="B29" s="283" t="str">
        <v>11</v>
      </c>
      <c r="C29" s="283" t="e">
        <v>#REF!</v>
      </c>
      <c r="D29" s="283">
        <v>0</v>
      </c>
      <c r="E29" s="283">
        <v>0</v>
      </c>
      <c r="F29" s="39" t="e">
        <v>#REF!</v>
      </c>
      <c r="G29" s="39">
        <v>0</v>
      </c>
      <c r="H29" s="39">
        <v>0</v>
      </c>
      <c r="I29" s="39">
        <v>0</v>
      </c>
      <c r="J29" s="39">
        <v>0</v>
      </c>
    </row>
    <row r="30" spans="1:16">
      <c r="H30" s="36"/>
      <c r="I30" s="36"/>
      <c r="J30" s="36"/>
    </row>
    <row r="31" spans="1:16">
      <c r="A31" s="284" t="str" cm="1">
        <f t="array" ref="A31:J41">_xlfn._xlws.SORT(A19:J29,10)</f>
        <v>D</v>
      </c>
      <c r="B31" s="284" t="str">
        <v>01</v>
      </c>
      <c r="C31" s="284" t="e">
        <v>#REF!</v>
      </c>
      <c r="D31" s="284">
        <v>0</v>
      </c>
      <c r="E31" s="284">
        <v>0</v>
      </c>
      <c r="F31" s="285" t="e">
        <v>#REF!</v>
      </c>
      <c r="G31" s="285">
        <v>0</v>
      </c>
      <c r="H31" s="285">
        <v>0</v>
      </c>
      <c r="I31" s="285">
        <v>0</v>
      </c>
      <c r="J31" s="285">
        <v>0</v>
      </c>
    </row>
    <row r="32" spans="1:16">
      <c r="A32" s="284" t="str">
        <v>D</v>
      </c>
      <c r="B32" s="284" t="str">
        <v>02</v>
      </c>
      <c r="C32" s="284" t="e">
        <v>#REF!</v>
      </c>
      <c r="D32" s="284">
        <v>0</v>
      </c>
      <c r="E32" s="284">
        <v>0</v>
      </c>
      <c r="F32" s="285" t="e">
        <v>#REF!</v>
      </c>
      <c r="G32" s="285">
        <v>0</v>
      </c>
      <c r="H32" s="285">
        <v>0</v>
      </c>
      <c r="I32" s="285">
        <v>0</v>
      </c>
      <c r="J32" s="285">
        <v>0</v>
      </c>
    </row>
    <row r="33" spans="1:10">
      <c r="A33" s="284" t="str">
        <v>D</v>
      </c>
      <c r="B33" s="284" t="str">
        <v>03</v>
      </c>
      <c r="C33" s="284" t="e">
        <v>#REF!</v>
      </c>
      <c r="D33" s="284">
        <v>0</v>
      </c>
      <c r="E33" s="284">
        <v>0</v>
      </c>
      <c r="F33" s="285" t="e">
        <v>#REF!</v>
      </c>
      <c r="G33" s="285">
        <v>0</v>
      </c>
      <c r="H33" s="285">
        <v>0</v>
      </c>
      <c r="I33" s="285">
        <v>0</v>
      </c>
      <c r="J33" s="285">
        <v>0</v>
      </c>
    </row>
    <row r="34" spans="1:10">
      <c r="A34" s="284" t="str">
        <v>D</v>
      </c>
      <c r="B34" s="284" t="str">
        <v>04</v>
      </c>
      <c r="C34" s="284" t="e">
        <v>#REF!</v>
      </c>
      <c r="D34" s="284">
        <v>0</v>
      </c>
      <c r="E34" s="284">
        <v>0</v>
      </c>
      <c r="F34" s="285" t="e">
        <v>#REF!</v>
      </c>
      <c r="G34" s="285">
        <v>0</v>
      </c>
      <c r="H34" s="285">
        <v>0</v>
      </c>
      <c r="I34" s="285">
        <v>0</v>
      </c>
      <c r="J34" s="285">
        <v>0</v>
      </c>
    </row>
    <row r="35" spans="1:10">
      <c r="A35" s="284" t="str">
        <v>D</v>
      </c>
      <c r="B35" s="284" t="str">
        <v>05</v>
      </c>
      <c r="C35" s="284" t="e">
        <v>#REF!</v>
      </c>
      <c r="D35" s="284">
        <v>0</v>
      </c>
      <c r="E35" s="284">
        <v>0</v>
      </c>
      <c r="F35" s="285" t="e">
        <v>#REF!</v>
      </c>
      <c r="G35" s="285">
        <v>0</v>
      </c>
      <c r="H35" s="285">
        <v>0</v>
      </c>
      <c r="I35" s="285">
        <v>0</v>
      </c>
      <c r="J35" s="285">
        <v>0</v>
      </c>
    </row>
    <row r="36" spans="1:10">
      <c r="A36" s="284" t="str">
        <v>D</v>
      </c>
      <c r="B36" s="284" t="str">
        <v>06</v>
      </c>
      <c r="C36" s="284" t="e">
        <v>#REF!</v>
      </c>
      <c r="D36" s="284">
        <v>0</v>
      </c>
      <c r="E36" s="284">
        <v>0</v>
      </c>
      <c r="F36" s="285" t="e">
        <v>#REF!</v>
      </c>
      <c r="G36" s="285">
        <v>0</v>
      </c>
      <c r="H36" s="286">
        <v>0</v>
      </c>
      <c r="I36" s="285">
        <v>0</v>
      </c>
      <c r="J36" s="285">
        <v>0</v>
      </c>
    </row>
    <row r="37" spans="1:10">
      <c r="A37" s="284" t="str">
        <v>D</v>
      </c>
      <c r="B37" s="284" t="str">
        <v>07</v>
      </c>
      <c r="C37" s="284" t="e">
        <v>#REF!</v>
      </c>
      <c r="D37" s="284">
        <v>0</v>
      </c>
      <c r="E37" s="284">
        <v>0</v>
      </c>
      <c r="F37" s="285" t="e">
        <v>#REF!</v>
      </c>
      <c r="G37" s="285">
        <v>0</v>
      </c>
      <c r="H37" s="285">
        <v>0</v>
      </c>
      <c r="I37" s="285">
        <v>0</v>
      </c>
      <c r="J37" s="285">
        <v>0</v>
      </c>
    </row>
    <row r="38" spans="1:10">
      <c r="A38" s="284" t="str">
        <v>D</v>
      </c>
      <c r="B38" s="284" t="str">
        <v>08</v>
      </c>
      <c r="C38" s="284" t="e">
        <v>#REF!</v>
      </c>
      <c r="D38" s="284">
        <v>0</v>
      </c>
      <c r="E38" s="284">
        <v>0</v>
      </c>
      <c r="F38" s="285" t="e">
        <v>#REF!</v>
      </c>
      <c r="G38" s="285">
        <v>0</v>
      </c>
      <c r="H38" s="285">
        <v>0</v>
      </c>
      <c r="I38" s="285">
        <v>0</v>
      </c>
      <c r="J38" s="285">
        <v>0</v>
      </c>
    </row>
    <row r="39" spans="1:10">
      <c r="A39" s="284" t="str">
        <v>D</v>
      </c>
      <c r="B39" s="284" t="str">
        <v>09</v>
      </c>
      <c r="C39" s="284" t="e">
        <v>#REF!</v>
      </c>
      <c r="D39" s="284">
        <v>0</v>
      </c>
      <c r="E39" s="284">
        <v>0</v>
      </c>
      <c r="F39" s="285" t="e">
        <v>#REF!</v>
      </c>
      <c r="G39" s="285">
        <v>0</v>
      </c>
      <c r="H39" s="285">
        <v>0</v>
      </c>
      <c r="I39" s="285">
        <v>0</v>
      </c>
      <c r="J39" s="285">
        <v>0</v>
      </c>
    </row>
    <row r="40" spans="1:10">
      <c r="A40" s="284" t="str">
        <v>D</v>
      </c>
      <c r="B40" s="284" t="str">
        <v>10</v>
      </c>
      <c r="C40" s="284" t="e">
        <v>#REF!</v>
      </c>
      <c r="D40" s="284">
        <v>0</v>
      </c>
      <c r="E40" s="284">
        <v>0</v>
      </c>
      <c r="F40" s="285" t="e">
        <v>#REF!</v>
      </c>
      <c r="G40" s="285">
        <v>0</v>
      </c>
      <c r="H40" s="285">
        <v>0</v>
      </c>
      <c r="I40" s="285">
        <v>0</v>
      </c>
      <c r="J40" s="285">
        <v>0</v>
      </c>
    </row>
    <row r="41" spans="1:10">
      <c r="A41" s="284" t="str">
        <v>D</v>
      </c>
      <c r="B41" s="284" t="str">
        <v>11</v>
      </c>
      <c r="C41" s="284" t="e">
        <v>#REF!</v>
      </c>
      <c r="D41" s="284">
        <v>0</v>
      </c>
      <c r="E41" s="284">
        <v>0</v>
      </c>
      <c r="F41" s="285" t="e">
        <v>#REF!</v>
      </c>
      <c r="G41" s="285">
        <v>0</v>
      </c>
      <c r="H41" s="285">
        <v>0</v>
      </c>
      <c r="I41" s="285">
        <v>0</v>
      </c>
      <c r="J41" s="285">
        <v>0</v>
      </c>
    </row>
    <row r="42" spans="1:10">
      <c r="H42" s="36"/>
      <c r="I42" s="36"/>
      <c r="J42" s="36"/>
    </row>
    <row r="43" spans="1:10">
      <c r="A43" s="35" t="str" cm="1">
        <f t="array" ref="A43:B53">A31:B41</f>
        <v>D</v>
      </c>
      <c r="B43" s="35" t="str">
        <v>01</v>
      </c>
      <c r="C43" s="35" t="e" cm="1">
        <f t="array" ref="C43:C53">PROPER(C31:C41)</f>
        <v>#REF!</v>
      </c>
      <c r="D43" s="35" cm="1">
        <f t="array" ref="D43:J53">D31:J41</f>
        <v>0</v>
      </c>
      <c r="E43" s="35">
        <v>0</v>
      </c>
      <c r="F43" s="36" t="e">
        <v>#REF!</v>
      </c>
      <c r="G43" s="36">
        <v>0</v>
      </c>
      <c r="H43" s="36">
        <v>0</v>
      </c>
      <c r="I43" s="36">
        <v>0</v>
      </c>
      <c r="J43" s="36">
        <v>0</v>
      </c>
    </row>
    <row r="44" spans="1:10">
      <c r="A44" s="35" t="str">
        <v>D</v>
      </c>
      <c r="B44" s="35" t="str">
        <v>02</v>
      </c>
      <c r="C44" s="35" t="e">
        <v>#REF!</v>
      </c>
      <c r="D44" s="35">
        <v>0</v>
      </c>
      <c r="E44" s="35">
        <v>0</v>
      </c>
      <c r="F44" s="36" t="e">
        <v>#REF!</v>
      </c>
      <c r="G44" s="36">
        <v>0</v>
      </c>
      <c r="H44" s="36">
        <v>0</v>
      </c>
      <c r="I44" s="36">
        <v>0</v>
      </c>
      <c r="J44" s="36">
        <v>0</v>
      </c>
    </row>
    <row r="45" spans="1:10">
      <c r="A45" s="35" t="str">
        <v>D</v>
      </c>
      <c r="B45" s="35" t="str">
        <v>03</v>
      </c>
      <c r="C45" s="35" t="e">
        <v>#REF!</v>
      </c>
      <c r="D45" s="35">
        <v>0</v>
      </c>
      <c r="E45" s="35">
        <v>0</v>
      </c>
      <c r="F45" s="36" t="e">
        <v>#REF!</v>
      </c>
      <c r="G45" s="36">
        <v>0</v>
      </c>
      <c r="H45" s="36">
        <v>0</v>
      </c>
      <c r="I45" s="36">
        <v>0</v>
      </c>
      <c r="J45" s="36">
        <v>0</v>
      </c>
    </row>
    <row r="46" spans="1:10">
      <c r="A46" s="35" t="str">
        <v>D</v>
      </c>
      <c r="B46" s="35" t="str">
        <v>04</v>
      </c>
      <c r="C46" s="35" t="e">
        <v>#REF!</v>
      </c>
      <c r="D46" s="35">
        <v>0</v>
      </c>
      <c r="E46" s="35">
        <v>0</v>
      </c>
      <c r="F46" s="36" t="e">
        <v>#REF!</v>
      </c>
      <c r="G46" s="36">
        <v>0</v>
      </c>
      <c r="H46" s="36">
        <v>0</v>
      </c>
      <c r="I46" s="36">
        <v>0</v>
      </c>
      <c r="J46" s="36">
        <v>0</v>
      </c>
    </row>
    <row r="47" spans="1:10">
      <c r="A47" s="35" t="str">
        <v>D</v>
      </c>
      <c r="B47" s="35" t="str">
        <v>05</v>
      </c>
      <c r="C47" s="35" t="e">
        <v>#REF!</v>
      </c>
      <c r="D47" s="35">
        <v>0</v>
      </c>
      <c r="E47" s="35">
        <v>0</v>
      </c>
      <c r="F47" s="36" t="e">
        <v>#REF!</v>
      </c>
      <c r="G47" s="36">
        <v>0</v>
      </c>
      <c r="H47" s="36">
        <v>0</v>
      </c>
      <c r="I47" s="36">
        <v>0</v>
      </c>
      <c r="J47" s="36">
        <v>0</v>
      </c>
    </row>
    <row r="48" spans="1:10">
      <c r="A48" s="35" t="str">
        <v>D</v>
      </c>
      <c r="B48" s="35" t="str">
        <v>06</v>
      </c>
      <c r="C48" s="35" t="e">
        <v>#REF!</v>
      </c>
      <c r="D48" s="35">
        <v>0</v>
      </c>
      <c r="E48" s="35">
        <v>0</v>
      </c>
      <c r="F48" s="36" t="e">
        <v>#REF!</v>
      </c>
      <c r="G48" s="36">
        <v>0</v>
      </c>
      <c r="H48" s="287">
        <v>0</v>
      </c>
      <c r="I48" s="36">
        <v>0</v>
      </c>
      <c r="J48" s="36">
        <v>0</v>
      </c>
    </row>
    <row r="49" spans="1:10">
      <c r="A49" s="35" t="str">
        <v>D</v>
      </c>
      <c r="B49" s="35" t="str">
        <v>07</v>
      </c>
      <c r="C49" s="35" t="e">
        <v>#REF!</v>
      </c>
      <c r="D49" s="35">
        <v>0</v>
      </c>
      <c r="E49" s="35">
        <v>0</v>
      </c>
      <c r="F49" s="36" t="e">
        <v>#REF!</v>
      </c>
      <c r="G49" s="36">
        <v>0</v>
      </c>
      <c r="H49" s="36">
        <v>0</v>
      </c>
      <c r="I49" s="36">
        <v>0</v>
      </c>
      <c r="J49" s="36">
        <v>0</v>
      </c>
    </row>
    <row r="50" spans="1:10">
      <c r="A50" s="35" t="str">
        <v>D</v>
      </c>
      <c r="B50" s="35" t="str">
        <v>08</v>
      </c>
      <c r="C50" s="35" t="e">
        <v>#REF!</v>
      </c>
      <c r="D50" s="35">
        <v>0</v>
      </c>
      <c r="E50" s="35">
        <v>0</v>
      </c>
      <c r="F50" s="36" t="e">
        <v>#REF!</v>
      </c>
      <c r="G50" s="36">
        <v>0</v>
      </c>
      <c r="H50" s="36">
        <v>0</v>
      </c>
      <c r="I50" s="36">
        <v>0</v>
      </c>
      <c r="J50" s="36">
        <v>0</v>
      </c>
    </row>
    <row r="51" spans="1:10">
      <c r="A51" s="35" t="str">
        <v>D</v>
      </c>
      <c r="B51" s="35" t="str">
        <v>09</v>
      </c>
      <c r="C51" s="35" t="e">
        <v>#REF!</v>
      </c>
      <c r="D51" s="35">
        <v>0</v>
      </c>
      <c r="E51" s="35">
        <v>0</v>
      </c>
      <c r="F51" s="36" t="e">
        <v>#REF!</v>
      </c>
      <c r="G51" s="36">
        <v>0</v>
      </c>
      <c r="H51" s="36">
        <v>0</v>
      </c>
      <c r="I51" s="36">
        <v>0</v>
      </c>
      <c r="J51" s="36">
        <v>0</v>
      </c>
    </row>
    <row r="52" spans="1:10">
      <c r="A52" s="35" t="str">
        <v>D</v>
      </c>
      <c r="B52" s="35" t="str">
        <v>10</v>
      </c>
      <c r="C52" s="35" t="e">
        <v>#REF!</v>
      </c>
      <c r="D52" s="35">
        <v>0</v>
      </c>
      <c r="E52" s="35">
        <v>0</v>
      </c>
      <c r="F52" s="36" t="e">
        <v>#REF!</v>
      </c>
      <c r="G52" s="36">
        <v>0</v>
      </c>
      <c r="H52" s="36">
        <v>0</v>
      </c>
      <c r="I52" s="36">
        <v>0</v>
      </c>
      <c r="J52" s="36">
        <v>0</v>
      </c>
    </row>
    <row r="53" spans="1:10">
      <c r="A53" s="35" t="str">
        <v>D</v>
      </c>
      <c r="B53" s="35" t="str">
        <v>11</v>
      </c>
      <c r="C53" s="35" t="e">
        <v>#REF!</v>
      </c>
      <c r="D53" s="35">
        <v>0</v>
      </c>
      <c r="E53" s="35">
        <v>0</v>
      </c>
      <c r="F53" s="36" t="e">
        <v>#REF!</v>
      </c>
      <c r="G53" s="36">
        <v>0</v>
      </c>
      <c r="H53" s="36">
        <v>0</v>
      </c>
      <c r="I53" s="36">
        <v>0</v>
      </c>
      <c r="J53" s="3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5318-6EC0-4C95-BCCE-F9B477B0A875}">
  <dimension ref="A1:J53"/>
  <sheetViews>
    <sheetView zoomScale="130" zoomScaleNormal="130" workbookViewId="0">
      <selection sqref="A1:A2"/>
    </sheetView>
  </sheetViews>
  <sheetFormatPr defaultColWidth="8.7109375" defaultRowHeight="12.75"/>
  <cols>
    <col min="1" max="1" width="7.28515625" style="243" bestFit="1" customWidth="1"/>
    <col min="2" max="2" width="6" style="35" bestFit="1" customWidth="1"/>
    <col min="3" max="3" width="47" style="35" bestFit="1" customWidth="1"/>
    <col min="4" max="4" width="4.85546875" style="35" bestFit="1" customWidth="1"/>
    <col min="5" max="5" width="8.7109375" style="35"/>
    <col min="6" max="6" width="11.7109375" style="251" bestFit="1" customWidth="1"/>
    <col min="7" max="8" width="7" style="35" customWidth="1"/>
    <col min="9" max="9" width="7" style="35" hidden="1" customWidth="1"/>
    <col min="10" max="11" width="7" style="35" customWidth="1"/>
    <col min="12" max="16384" width="8.7109375" style="35"/>
  </cols>
  <sheetData>
    <row r="1" spans="1:10" ht="13.5" customHeight="1">
      <c r="A1" s="247" t="s">
        <v>2139</v>
      </c>
      <c r="F1" s="243"/>
    </row>
    <row r="2" spans="1:10" s="237" customFormat="1">
      <c r="A2" s="244" t="s">
        <v>7</v>
      </c>
      <c r="B2" s="237" t="s">
        <v>8</v>
      </c>
      <c r="C2" s="237" t="e" cm="1">
        <f t="array" ref="C2">_xlfn.XLOOKUP(B2,#REF!,#REF!,"",0,1)</f>
        <v>#REF!</v>
      </c>
      <c r="E2" s="245"/>
      <c r="F2" s="238" t="e" cm="1">
        <f t="array" ref="F2">_xlfn.XLOOKUP(B2,#REF!,#REF!,"",0,1)</f>
        <v>#REF!</v>
      </c>
      <c r="G2" s="238"/>
      <c r="H2" s="238"/>
      <c r="I2" s="238"/>
      <c r="J2" s="238"/>
    </row>
    <row r="3" spans="1:10" s="34" customFormat="1">
      <c r="A3" s="247" t="s">
        <v>10</v>
      </c>
      <c r="B3" s="34" t="s">
        <v>11</v>
      </c>
      <c r="C3" s="237" t="e" cm="1">
        <f t="array" ref="C3">_xlfn.XLOOKUP(B3,#REF!,#REF!,"",0,1)</f>
        <v>#REF!</v>
      </c>
      <c r="D3" s="237"/>
      <c r="E3" s="245"/>
      <c r="F3" s="238" t="e" cm="1">
        <f t="array" ref="F3">_xlfn.XLOOKUP(B3,#REF!,#REF!,"",0,1)</f>
        <v>#REF!</v>
      </c>
      <c r="G3" s="238"/>
      <c r="H3" s="238"/>
      <c r="I3" s="238"/>
      <c r="J3" s="238"/>
    </row>
    <row r="4" spans="1:10">
      <c r="A4" s="243" t="s">
        <v>13</v>
      </c>
      <c r="B4" s="35" t="s">
        <v>14</v>
      </c>
      <c r="C4" s="239" t="e" cm="1">
        <f t="array" ref="C4">_xlfn.XLOOKUP(B4,#REF!,#REF!,"",0,1)</f>
        <v>#REF!</v>
      </c>
      <c r="D4" s="239"/>
      <c r="E4" s="248"/>
      <c r="F4" s="240" t="e" cm="1">
        <f t="array" ref="F4">_xlfn.XLOOKUP(B4,#REF!,#REF!,"",0,1)</f>
        <v>#REF!</v>
      </c>
      <c r="G4" s="240"/>
      <c r="H4" s="240"/>
      <c r="I4" s="240"/>
      <c r="J4" s="240"/>
    </row>
    <row r="5" spans="1:10">
      <c r="A5" s="243" t="s">
        <v>13</v>
      </c>
      <c r="B5" s="35" t="s">
        <v>112</v>
      </c>
      <c r="C5" s="239" t="e" cm="1">
        <f t="array" ref="C5">_xlfn.XLOOKUP(B5,#REF!,#REF!,"",0,1)</f>
        <v>#REF!</v>
      </c>
      <c r="D5" s="239"/>
      <c r="E5" s="248"/>
      <c r="F5" s="240" t="e" cm="1">
        <f t="array" ref="F5">_xlfn.XLOOKUP(B5,#REF!,#REF!,"",0,1)</f>
        <v>#REF!</v>
      </c>
      <c r="G5" s="240"/>
      <c r="H5" s="240"/>
      <c r="I5" s="240"/>
      <c r="J5" s="240"/>
    </row>
    <row r="6" spans="1:10">
      <c r="A6" s="243" t="s">
        <v>13</v>
      </c>
      <c r="B6" s="35" t="s">
        <v>169</v>
      </c>
      <c r="C6" s="239" t="e" cm="1">
        <f t="array" ref="C6">_xlfn.XLOOKUP(B6,#REF!,#REF!,"",0,1)</f>
        <v>#REF!</v>
      </c>
      <c r="D6" s="239"/>
      <c r="E6" s="248"/>
      <c r="F6" s="240" t="e" cm="1">
        <f t="array" ref="F6">_xlfn.XLOOKUP(B6,#REF!,#REF!,"",0,1)</f>
        <v>#REF!</v>
      </c>
      <c r="G6" s="240"/>
      <c r="H6" s="240"/>
      <c r="I6" s="240"/>
      <c r="J6" s="240"/>
    </row>
    <row r="7" spans="1:10">
      <c r="A7" s="243" t="s">
        <v>13</v>
      </c>
      <c r="B7" s="35" t="s">
        <v>239</v>
      </c>
      <c r="C7" s="239" t="e" cm="1">
        <f t="array" ref="C7">_xlfn.XLOOKUP(B7,#REF!,#REF!,"",0,1)</f>
        <v>#REF!</v>
      </c>
      <c r="D7" s="239"/>
      <c r="E7" s="248"/>
      <c r="F7" s="240" t="e" cm="1">
        <f t="array" ref="F7">_xlfn.XLOOKUP(B7,#REF!,#REF!,"",0,1)</f>
        <v>#REF!</v>
      </c>
      <c r="G7" s="240"/>
      <c r="H7" s="240"/>
      <c r="I7" s="240"/>
      <c r="J7" s="240"/>
    </row>
    <row r="8" spans="1:10">
      <c r="A8" s="243" t="s">
        <v>13</v>
      </c>
      <c r="B8" s="35" t="s">
        <v>301</v>
      </c>
      <c r="C8" s="239" t="e" cm="1">
        <f t="array" ref="C8">_xlfn.XLOOKUP(B8,#REF!,#REF!,"",0,1)</f>
        <v>#REF!</v>
      </c>
      <c r="D8" s="239"/>
      <c r="E8" s="248"/>
      <c r="F8" s="240" t="e" cm="1">
        <f t="array" ref="F8">_xlfn.XLOOKUP(B8,#REF!,#REF!,"",0,1)</f>
        <v>#REF!</v>
      </c>
      <c r="G8" s="240"/>
      <c r="H8" s="240"/>
      <c r="I8" s="240"/>
      <c r="J8" s="240"/>
    </row>
    <row r="9" spans="1:10">
      <c r="A9" s="243" t="s">
        <v>13</v>
      </c>
      <c r="B9" s="35" t="s">
        <v>341</v>
      </c>
      <c r="C9" s="239" t="e" cm="1">
        <f t="array" ref="C9">_xlfn.XLOOKUP(B9,#REF!,#REF!,"",0,1)</f>
        <v>#REF!</v>
      </c>
      <c r="D9" s="239"/>
      <c r="E9" s="248"/>
      <c r="F9" s="240" t="e" cm="1">
        <f t="array" ref="F9">_xlfn.XLOOKUP(B9,#REF!,#REF!,"",0,1)</f>
        <v>#REF!</v>
      </c>
      <c r="G9" s="240"/>
      <c r="H9" s="240"/>
      <c r="I9" s="240"/>
      <c r="J9" s="240"/>
    </row>
    <row r="10" spans="1:10">
      <c r="A10" s="243" t="s">
        <v>13</v>
      </c>
      <c r="B10" s="35" t="s">
        <v>405</v>
      </c>
      <c r="C10" s="239" t="e" cm="1">
        <f t="array" ref="C10">_xlfn.XLOOKUP(B10,#REF!,#REF!,"",0,1)</f>
        <v>#REF!</v>
      </c>
      <c r="D10" s="239"/>
      <c r="E10" s="248"/>
      <c r="F10" s="240" t="e" cm="1">
        <f t="array" ref="F10">_xlfn.XLOOKUP(B10,#REF!,#REF!,"",0,1)</f>
        <v>#REF!</v>
      </c>
      <c r="G10" s="240"/>
      <c r="H10" s="240"/>
      <c r="I10" s="240"/>
      <c r="J10" s="240"/>
    </row>
    <row r="11" spans="1:10">
      <c r="A11" s="243" t="s">
        <v>13</v>
      </c>
      <c r="B11" s="35" t="s">
        <v>470</v>
      </c>
      <c r="C11" s="239" t="e" cm="1">
        <f t="array" ref="C11">_xlfn.XLOOKUP(B11,#REF!,#REF!,"",0,1)</f>
        <v>#REF!</v>
      </c>
      <c r="D11" s="239"/>
      <c r="E11" s="248"/>
      <c r="F11" s="240" t="e" cm="1">
        <f t="array" ref="F11">_xlfn.XLOOKUP(B11,#REF!,#REF!,"",0,1)</f>
        <v>#REF!</v>
      </c>
      <c r="G11" s="240"/>
      <c r="H11" s="240"/>
      <c r="I11" s="240"/>
      <c r="J11" s="240"/>
    </row>
    <row r="12" spans="1:10">
      <c r="C12" s="239"/>
      <c r="D12" s="239"/>
      <c r="E12" s="248"/>
      <c r="F12" s="240"/>
      <c r="G12" s="240"/>
      <c r="H12" s="240"/>
      <c r="I12" s="240"/>
      <c r="J12" s="240"/>
    </row>
    <row r="13" spans="1:10">
      <c r="A13" s="243" t="s">
        <v>13</v>
      </c>
      <c r="B13" s="35" t="s">
        <v>511</v>
      </c>
      <c r="C13" s="239" t="e" cm="1">
        <f t="array" ref="C13">_xlfn.XLOOKUP(B13,#REF!,#REF!,"",0,1)</f>
        <v>#REF!</v>
      </c>
      <c r="D13" s="239"/>
      <c r="E13" s="248"/>
      <c r="F13" s="240" t="e" cm="1">
        <f t="array" ref="F13">_xlfn.XLOOKUP(B13,#REF!,#REF!,"",0,1)</f>
        <v>#REF!</v>
      </c>
      <c r="G13" s="240"/>
      <c r="H13" s="252"/>
      <c r="I13" s="240"/>
      <c r="J13" s="240"/>
    </row>
    <row r="14" spans="1:10">
      <c r="C14" s="239"/>
      <c r="D14" s="239"/>
      <c r="E14" s="248"/>
      <c r="F14" s="240"/>
      <c r="G14" s="240"/>
      <c r="H14" s="240"/>
      <c r="I14" s="240"/>
      <c r="J14" s="240"/>
    </row>
    <row r="15" spans="1:10" s="34" customFormat="1">
      <c r="A15" s="247" t="s">
        <v>10</v>
      </c>
      <c r="B15" s="34" t="s">
        <v>580</v>
      </c>
      <c r="C15" s="237" t="e" cm="1">
        <f t="array" ref="C15">_xlfn.XLOOKUP(B15,#REF!,#REF!,"",0,1)</f>
        <v>#REF!</v>
      </c>
      <c r="D15" s="237"/>
      <c r="E15" s="245"/>
      <c r="F15" s="238" t="e" cm="1">
        <f t="array" ref="F15">_xlfn.XLOOKUP(B15,#REF!,#REF!,"",0,1)</f>
        <v>#REF!</v>
      </c>
      <c r="G15" s="238"/>
      <c r="H15" s="238"/>
      <c r="I15" s="238"/>
      <c r="J15" s="238"/>
    </row>
    <row r="16" spans="1:10">
      <c r="A16" s="243" t="s">
        <v>13</v>
      </c>
      <c r="B16" s="35" t="s">
        <v>582</v>
      </c>
      <c r="C16" s="239" t="e" cm="1">
        <f t="array" ref="C16">_xlfn.XLOOKUP(B16,#REF!,#REF!,"",0,1)</f>
        <v>#REF!</v>
      </c>
      <c r="D16" s="239"/>
      <c r="E16" s="248"/>
      <c r="F16" s="240" t="e" cm="1">
        <f t="array" ref="F16">_xlfn.XLOOKUP(B16,#REF!,#REF!,"",0,1)</f>
        <v>#REF!</v>
      </c>
      <c r="G16" s="240"/>
      <c r="H16" s="240"/>
      <c r="I16" s="240"/>
      <c r="J16" s="240"/>
    </row>
    <row r="17" spans="1:10">
      <c r="A17" s="243" t="s">
        <v>13</v>
      </c>
      <c r="B17" s="35" t="s">
        <v>611</v>
      </c>
      <c r="C17" s="239" t="e" cm="1">
        <f t="array" ref="C17">_xlfn.XLOOKUP(B17,#REF!,#REF!,"",0,1)</f>
        <v>#REF!</v>
      </c>
      <c r="D17" s="239"/>
      <c r="E17" s="248"/>
      <c r="F17" s="240" t="e" cm="1">
        <f t="array" ref="F17">_xlfn.XLOOKUP(B17,#REF!,#REF!,"",0,1)</f>
        <v>#REF!</v>
      </c>
      <c r="G17" s="240"/>
      <c r="H17" s="240"/>
      <c r="I17" s="240"/>
      <c r="J17" s="240"/>
    </row>
    <row r="18" spans="1:10">
      <c r="F18" s="35"/>
      <c r="G18" s="36"/>
      <c r="H18" s="36"/>
      <c r="I18" s="36"/>
      <c r="J18" s="36"/>
    </row>
    <row r="19" spans="1:10" hidden="1">
      <c r="A19" s="288" t="str" cm="1">
        <f t="array" ref="A19:J26">A4:J11</f>
        <v>C</v>
      </c>
      <c r="B19" s="283" t="str">
        <v>01.1.1</v>
      </c>
      <c r="C19" s="283" t="e">
        <v>#REF!</v>
      </c>
      <c r="D19" s="283">
        <v>0</v>
      </c>
      <c r="E19" s="283">
        <v>0</v>
      </c>
      <c r="F19" s="39" t="e">
        <v>#REF!</v>
      </c>
      <c r="G19" s="39">
        <v>0</v>
      </c>
      <c r="H19" s="39">
        <v>0</v>
      </c>
      <c r="I19" s="39">
        <v>0</v>
      </c>
      <c r="J19" s="39">
        <v>0</v>
      </c>
    </row>
    <row r="20" spans="1:10" hidden="1">
      <c r="A20" s="288" t="str">
        <v>C</v>
      </c>
      <c r="B20" s="283" t="str">
        <v>01.1.2</v>
      </c>
      <c r="C20" s="283" t="e">
        <v>#REF!</v>
      </c>
      <c r="D20" s="283">
        <v>0</v>
      </c>
      <c r="E20" s="289">
        <v>0</v>
      </c>
      <c r="F20" s="39" t="e">
        <v>#REF!</v>
      </c>
      <c r="G20" s="39">
        <v>0</v>
      </c>
      <c r="H20" s="39">
        <v>0</v>
      </c>
      <c r="I20" s="39">
        <v>0</v>
      </c>
      <c r="J20" s="39">
        <v>0</v>
      </c>
    </row>
    <row r="21" spans="1:10" hidden="1">
      <c r="A21" s="288" t="str">
        <v>C</v>
      </c>
      <c r="B21" s="283" t="str">
        <v>01.1.3</v>
      </c>
      <c r="C21" s="283" t="e">
        <v>#REF!</v>
      </c>
      <c r="D21" s="283">
        <v>0</v>
      </c>
      <c r="E21" s="289">
        <v>0</v>
      </c>
      <c r="F21" s="39" t="e">
        <v>#REF!</v>
      </c>
      <c r="G21" s="39">
        <v>0</v>
      </c>
      <c r="H21" s="39">
        <v>0</v>
      </c>
      <c r="I21" s="39">
        <v>0</v>
      </c>
      <c r="J21" s="39">
        <v>0</v>
      </c>
    </row>
    <row r="22" spans="1:10" hidden="1">
      <c r="A22" s="288" t="str">
        <v>C</v>
      </c>
      <c r="B22" s="283" t="str">
        <v>01.1.4</v>
      </c>
      <c r="C22" s="283" t="e">
        <v>#REF!</v>
      </c>
      <c r="D22" s="283">
        <v>0</v>
      </c>
      <c r="E22" s="289">
        <v>0</v>
      </c>
      <c r="F22" s="39" t="e">
        <v>#REF!</v>
      </c>
      <c r="G22" s="39">
        <v>0</v>
      </c>
      <c r="H22" s="39">
        <v>0</v>
      </c>
      <c r="I22" s="39">
        <v>0</v>
      </c>
      <c r="J22" s="39">
        <v>0</v>
      </c>
    </row>
    <row r="23" spans="1:10" hidden="1">
      <c r="A23" s="288" t="str">
        <v>C</v>
      </c>
      <c r="B23" s="283" t="str">
        <v>01.1.5</v>
      </c>
      <c r="C23" s="283" t="e">
        <v>#REF!</v>
      </c>
      <c r="D23" s="283">
        <v>0</v>
      </c>
      <c r="E23" s="289">
        <v>0</v>
      </c>
      <c r="F23" s="39" t="e">
        <v>#REF!</v>
      </c>
      <c r="G23" s="39">
        <v>0</v>
      </c>
      <c r="H23" s="39">
        <v>0</v>
      </c>
      <c r="I23" s="39">
        <v>0</v>
      </c>
      <c r="J23" s="39">
        <v>0</v>
      </c>
    </row>
    <row r="24" spans="1:10" hidden="1">
      <c r="A24" s="288" t="str">
        <v>C</v>
      </c>
      <c r="B24" s="283" t="str">
        <v>01.1.6</v>
      </c>
      <c r="C24" s="283" t="e">
        <v>#REF!</v>
      </c>
      <c r="D24" s="283">
        <v>0</v>
      </c>
      <c r="E24" s="289">
        <v>0</v>
      </c>
      <c r="F24" s="39" t="e">
        <v>#REF!</v>
      </c>
      <c r="G24" s="39">
        <v>0</v>
      </c>
      <c r="H24" s="39">
        <v>0</v>
      </c>
      <c r="I24" s="39">
        <v>0</v>
      </c>
      <c r="J24" s="39">
        <v>0</v>
      </c>
    </row>
    <row r="25" spans="1:10" hidden="1">
      <c r="A25" s="288" t="str">
        <v>C</v>
      </c>
      <c r="B25" s="283" t="str">
        <v>01.1.7</v>
      </c>
      <c r="C25" s="283" t="e">
        <v>#REF!</v>
      </c>
      <c r="D25" s="283">
        <v>0</v>
      </c>
      <c r="E25" s="289">
        <v>0</v>
      </c>
      <c r="F25" s="39" t="e">
        <v>#REF!</v>
      </c>
      <c r="G25" s="39">
        <v>0</v>
      </c>
      <c r="H25" s="39">
        <v>0</v>
      </c>
      <c r="I25" s="39">
        <v>0</v>
      </c>
      <c r="J25" s="39">
        <v>0</v>
      </c>
    </row>
    <row r="26" spans="1:10" hidden="1">
      <c r="A26" s="288" t="str">
        <v>C</v>
      </c>
      <c r="B26" s="283" t="str">
        <v>01.1.8</v>
      </c>
      <c r="C26" s="283" t="e">
        <v>#REF!</v>
      </c>
      <c r="D26" s="283">
        <v>0</v>
      </c>
      <c r="E26" s="283">
        <v>0</v>
      </c>
      <c r="F26" s="39" t="e">
        <v>#REF!</v>
      </c>
      <c r="G26" s="39">
        <v>0</v>
      </c>
      <c r="H26" s="39">
        <v>0</v>
      </c>
      <c r="I26" s="39">
        <v>0</v>
      </c>
      <c r="J26" s="39">
        <v>0</v>
      </c>
    </row>
    <row r="27" spans="1:10" hidden="1">
      <c r="A27" s="288" t="str" cm="1">
        <f t="array" ref="A27:J27">A13:J13</f>
        <v>C</v>
      </c>
      <c r="B27" s="283" t="str">
        <v>01.1.9</v>
      </c>
      <c r="C27" s="283" t="e">
        <v>#REF!</v>
      </c>
      <c r="D27" s="283">
        <v>0</v>
      </c>
      <c r="E27" s="289">
        <v>0</v>
      </c>
      <c r="F27" s="39" t="e">
        <v>#REF!</v>
      </c>
      <c r="G27" s="39">
        <v>0</v>
      </c>
      <c r="H27" s="39">
        <v>0</v>
      </c>
      <c r="I27" s="39">
        <v>0</v>
      </c>
      <c r="J27" s="39">
        <v>0</v>
      </c>
    </row>
    <row r="28" spans="1:10" hidden="1">
      <c r="A28" s="288" t="str" cm="1">
        <f t="array" ref="A28:J29">A16:J17</f>
        <v>C</v>
      </c>
      <c r="B28" s="283" t="str">
        <v>01.2.1</v>
      </c>
      <c r="C28" s="283" t="e">
        <v>#REF!</v>
      </c>
      <c r="D28" s="283">
        <v>0</v>
      </c>
      <c r="E28" s="289">
        <v>0</v>
      </c>
      <c r="F28" s="39" t="e">
        <v>#REF!</v>
      </c>
      <c r="G28" s="39">
        <v>0</v>
      </c>
      <c r="H28" s="39">
        <v>0</v>
      </c>
      <c r="I28" s="39">
        <v>0</v>
      </c>
      <c r="J28" s="39">
        <v>0</v>
      </c>
    </row>
    <row r="29" spans="1:10" hidden="1">
      <c r="A29" s="288" t="str">
        <v>C</v>
      </c>
      <c r="B29" s="283" t="str">
        <v>01.2.2</v>
      </c>
      <c r="C29" s="283" t="e">
        <v>#REF!</v>
      </c>
      <c r="D29" s="283">
        <v>0</v>
      </c>
      <c r="E29" s="289">
        <v>0</v>
      </c>
      <c r="F29" s="39" t="e">
        <v>#REF!</v>
      </c>
      <c r="G29" s="39">
        <v>0</v>
      </c>
      <c r="H29" s="39">
        <v>0</v>
      </c>
      <c r="I29" s="39">
        <v>0</v>
      </c>
      <c r="J29" s="39">
        <v>0</v>
      </c>
    </row>
    <row r="30" spans="1:10" hidden="1">
      <c r="G30" s="36"/>
      <c r="H30" s="36"/>
      <c r="I30" s="36"/>
      <c r="J30" s="36"/>
    </row>
    <row r="31" spans="1:10">
      <c r="A31" s="290" t="str" cm="1">
        <f t="array" ref="A31:J41">_xlfn._xlws.SORT(A19:J29,10)</f>
        <v>C</v>
      </c>
      <c r="B31" s="284" t="str">
        <v>01.1.1</v>
      </c>
      <c r="C31" s="284" t="e">
        <v>#REF!</v>
      </c>
      <c r="D31" s="284">
        <v>0</v>
      </c>
      <c r="E31" s="284">
        <v>0</v>
      </c>
      <c r="F31" s="284" t="e">
        <v>#REF!</v>
      </c>
      <c r="G31" s="285">
        <v>0</v>
      </c>
      <c r="H31" s="285">
        <v>0</v>
      </c>
      <c r="I31" s="285">
        <v>0</v>
      </c>
      <c r="J31" s="285">
        <v>0</v>
      </c>
    </row>
    <row r="32" spans="1:10">
      <c r="A32" s="290" t="str">
        <v>C</v>
      </c>
      <c r="B32" s="284" t="str">
        <v>01.1.2</v>
      </c>
      <c r="C32" s="284" t="e">
        <v>#REF!</v>
      </c>
      <c r="D32" s="284">
        <v>0</v>
      </c>
      <c r="E32" s="284">
        <v>0</v>
      </c>
      <c r="F32" s="284" t="e">
        <v>#REF!</v>
      </c>
      <c r="G32" s="285">
        <v>0</v>
      </c>
      <c r="H32" s="285">
        <v>0</v>
      </c>
      <c r="I32" s="285">
        <v>0</v>
      </c>
      <c r="J32" s="285">
        <v>0</v>
      </c>
    </row>
    <row r="33" spans="1:10">
      <c r="A33" s="290" t="str">
        <v>C</v>
      </c>
      <c r="B33" s="284" t="str">
        <v>01.1.3</v>
      </c>
      <c r="C33" s="284" t="e">
        <v>#REF!</v>
      </c>
      <c r="D33" s="284">
        <v>0</v>
      </c>
      <c r="E33" s="284">
        <v>0</v>
      </c>
      <c r="F33" s="284" t="e">
        <v>#REF!</v>
      </c>
      <c r="G33" s="285">
        <v>0</v>
      </c>
      <c r="H33" s="285">
        <v>0</v>
      </c>
      <c r="I33" s="285">
        <v>0</v>
      </c>
      <c r="J33" s="285">
        <v>0</v>
      </c>
    </row>
    <row r="34" spans="1:10">
      <c r="A34" s="290" t="str">
        <v>C</v>
      </c>
      <c r="B34" s="284" t="str">
        <v>01.1.4</v>
      </c>
      <c r="C34" s="284" t="e">
        <v>#REF!</v>
      </c>
      <c r="D34" s="284">
        <v>0</v>
      </c>
      <c r="E34" s="284">
        <v>0</v>
      </c>
      <c r="F34" s="284" t="e">
        <v>#REF!</v>
      </c>
      <c r="G34" s="285">
        <v>0</v>
      </c>
      <c r="H34" s="285">
        <v>0</v>
      </c>
      <c r="I34" s="286">
        <v>0</v>
      </c>
      <c r="J34" s="285">
        <v>0</v>
      </c>
    </row>
    <row r="35" spans="1:10">
      <c r="A35" s="290" t="str">
        <v>C</v>
      </c>
      <c r="B35" s="284" t="str">
        <v>01.1.5</v>
      </c>
      <c r="C35" s="284" t="e">
        <v>#REF!</v>
      </c>
      <c r="D35" s="284">
        <v>0</v>
      </c>
      <c r="E35" s="284">
        <v>0</v>
      </c>
      <c r="F35" s="284" t="e">
        <v>#REF!</v>
      </c>
      <c r="G35" s="285">
        <v>0</v>
      </c>
      <c r="H35" s="285">
        <v>0</v>
      </c>
      <c r="I35" s="286">
        <v>0</v>
      </c>
      <c r="J35" s="285">
        <v>0</v>
      </c>
    </row>
    <row r="36" spans="1:10">
      <c r="A36" s="290" t="str">
        <v>C</v>
      </c>
      <c r="B36" s="284" t="str">
        <v>01.1.6</v>
      </c>
      <c r="C36" s="284" t="e">
        <v>#REF!</v>
      </c>
      <c r="D36" s="284">
        <v>0</v>
      </c>
      <c r="E36" s="284">
        <v>0</v>
      </c>
      <c r="F36" s="284" t="e">
        <v>#REF!</v>
      </c>
      <c r="G36" s="285">
        <v>0</v>
      </c>
      <c r="H36" s="285">
        <v>0</v>
      </c>
      <c r="I36" s="286">
        <v>0</v>
      </c>
      <c r="J36" s="285">
        <v>0</v>
      </c>
    </row>
    <row r="37" spans="1:10">
      <c r="A37" s="290" t="str">
        <v>C</v>
      </c>
      <c r="B37" s="284" t="str">
        <v>01.1.7</v>
      </c>
      <c r="C37" s="284" t="e">
        <v>#REF!</v>
      </c>
      <c r="D37" s="284">
        <v>0</v>
      </c>
      <c r="E37" s="284">
        <v>0</v>
      </c>
      <c r="F37" s="284" t="e">
        <v>#REF!</v>
      </c>
      <c r="G37" s="285">
        <v>0</v>
      </c>
      <c r="H37" s="285">
        <v>0</v>
      </c>
      <c r="I37" s="286">
        <v>0</v>
      </c>
      <c r="J37" s="285">
        <v>0</v>
      </c>
    </row>
    <row r="38" spans="1:10">
      <c r="A38" s="290" t="str">
        <v>C</v>
      </c>
      <c r="B38" s="284" t="str">
        <v>01.1.8</v>
      </c>
      <c r="C38" s="284" t="e">
        <v>#REF!</v>
      </c>
      <c r="D38" s="284">
        <v>0</v>
      </c>
      <c r="E38" s="284">
        <v>0</v>
      </c>
      <c r="F38" s="284" t="e">
        <v>#REF!</v>
      </c>
      <c r="G38" s="285">
        <v>0</v>
      </c>
      <c r="H38" s="285">
        <v>0</v>
      </c>
      <c r="I38" s="285">
        <v>0</v>
      </c>
      <c r="J38" s="285">
        <v>0</v>
      </c>
    </row>
    <row r="39" spans="1:10">
      <c r="A39" s="290" t="str">
        <v>C</v>
      </c>
      <c r="B39" s="284" t="str">
        <v>01.1.9</v>
      </c>
      <c r="C39" s="284" t="e">
        <v>#REF!</v>
      </c>
      <c r="D39" s="284">
        <v>0</v>
      </c>
      <c r="E39" s="284">
        <v>0</v>
      </c>
      <c r="F39" s="284" t="e">
        <v>#REF!</v>
      </c>
      <c r="G39" s="285">
        <v>0</v>
      </c>
      <c r="H39" s="285">
        <v>0</v>
      </c>
      <c r="I39" s="285">
        <v>0</v>
      </c>
      <c r="J39" s="285">
        <v>0</v>
      </c>
    </row>
    <row r="40" spans="1:10">
      <c r="A40" s="290" t="str">
        <v>C</v>
      </c>
      <c r="B40" s="284" t="str">
        <v>01.2.1</v>
      </c>
      <c r="C40" s="284" t="e">
        <v>#REF!</v>
      </c>
      <c r="D40" s="284">
        <v>0</v>
      </c>
      <c r="E40" s="284">
        <v>0</v>
      </c>
      <c r="F40" s="284" t="e">
        <v>#REF!</v>
      </c>
      <c r="G40" s="285">
        <v>0</v>
      </c>
      <c r="H40" s="285">
        <v>0</v>
      </c>
      <c r="I40" s="285">
        <v>0</v>
      </c>
      <c r="J40" s="285">
        <v>0</v>
      </c>
    </row>
    <row r="41" spans="1:10">
      <c r="A41" s="290" t="str">
        <v>C</v>
      </c>
      <c r="B41" s="284" t="str">
        <v>01.2.2</v>
      </c>
      <c r="C41" s="284" t="e">
        <v>#REF!</v>
      </c>
      <c r="D41" s="284">
        <v>0</v>
      </c>
      <c r="E41" s="284">
        <v>0</v>
      </c>
      <c r="F41" s="284" t="e">
        <v>#REF!</v>
      </c>
      <c r="G41" s="285">
        <v>0</v>
      </c>
      <c r="H41" s="285">
        <v>0</v>
      </c>
      <c r="I41" s="285">
        <v>0</v>
      </c>
      <c r="J41" s="285">
        <v>0</v>
      </c>
    </row>
    <row r="43" spans="1:10">
      <c r="A43" s="243" t="str" cm="1">
        <f t="array" ref="A43:J53">_xlfn._xlws.SORT(A19:J29,10,-1)</f>
        <v>C</v>
      </c>
      <c r="B43" s="35" t="str">
        <v>01.1.1</v>
      </c>
      <c r="C43" s="35" t="e">
        <v>#REF!</v>
      </c>
      <c r="D43" s="35">
        <v>0</v>
      </c>
      <c r="E43" s="35">
        <v>0</v>
      </c>
      <c r="F43" s="251" t="e">
        <v>#REF!</v>
      </c>
      <c r="G43" s="36">
        <v>0</v>
      </c>
      <c r="H43" s="36">
        <v>0</v>
      </c>
      <c r="I43" s="36">
        <v>0</v>
      </c>
      <c r="J43" s="36">
        <v>0</v>
      </c>
    </row>
    <row r="44" spans="1:10">
      <c r="A44" s="243" t="str">
        <v>C</v>
      </c>
      <c r="B44" s="35" t="str">
        <v>01.1.2</v>
      </c>
      <c r="C44" s="35" t="e">
        <v>#REF!</v>
      </c>
      <c r="D44" s="35">
        <v>0</v>
      </c>
      <c r="E44" s="35">
        <v>0</v>
      </c>
      <c r="F44" s="251" t="e">
        <v>#REF!</v>
      </c>
      <c r="G44" s="36">
        <v>0</v>
      </c>
      <c r="H44" s="36">
        <v>0</v>
      </c>
      <c r="I44" s="36">
        <v>0</v>
      </c>
      <c r="J44" s="36">
        <v>0</v>
      </c>
    </row>
    <row r="45" spans="1:10">
      <c r="A45" s="243" t="str">
        <v>C</v>
      </c>
      <c r="B45" s="35" t="str">
        <v>01.1.3</v>
      </c>
      <c r="C45" s="35" t="e">
        <v>#REF!</v>
      </c>
      <c r="D45" s="35">
        <v>0</v>
      </c>
      <c r="E45" s="35">
        <v>0</v>
      </c>
      <c r="F45" s="251" t="e">
        <v>#REF!</v>
      </c>
      <c r="G45" s="36">
        <v>0</v>
      </c>
      <c r="H45" s="36">
        <v>0</v>
      </c>
      <c r="I45" s="36">
        <v>0</v>
      </c>
      <c r="J45" s="36">
        <v>0</v>
      </c>
    </row>
    <row r="46" spans="1:10">
      <c r="A46" s="243" t="str">
        <v>C</v>
      </c>
      <c r="B46" s="35" t="str">
        <v>01.1.4</v>
      </c>
      <c r="C46" s="35" t="e">
        <v>#REF!</v>
      </c>
      <c r="D46" s="35">
        <v>0</v>
      </c>
      <c r="E46" s="35">
        <v>0</v>
      </c>
      <c r="F46" s="251" t="e">
        <v>#REF!</v>
      </c>
      <c r="G46" s="36">
        <v>0</v>
      </c>
      <c r="H46" s="36">
        <v>0</v>
      </c>
      <c r="I46" s="36">
        <v>0</v>
      </c>
      <c r="J46" s="36">
        <v>0</v>
      </c>
    </row>
    <row r="47" spans="1:10">
      <c r="A47" s="243" t="str">
        <v>C</v>
      </c>
      <c r="B47" s="35" t="str">
        <v>01.1.5</v>
      </c>
      <c r="C47" s="35" t="e">
        <v>#REF!</v>
      </c>
      <c r="D47" s="35">
        <v>0</v>
      </c>
      <c r="E47" s="35">
        <v>0</v>
      </c>
      <c r="F47" s="251" t="e">
        <v>#REF!</v>
      </c>
      <c r="G47" s="36">
        <v>0</v>
      </c>
      <c r="H47" s="36">
        <v>0</v>
      </c>
      <c r="I47" s="36">
        <v>0</v>
      </c>
      <c r="J47" s="36">
        <v>0</v>
      </c>
    </row>
    <row r="48" spans="1:10">
      <c r="A48" s="243" t="str">
        <v>C</v>
      </c>
      <c r="B48" s="35" t="str">
        <v>01.1.6</v>
      </c>
      <c r="C48" s="35" t="e">
        <v>#REF!</v>
      </c>
      <c r="D48" s="35">
        <v>0</v>
      </c>
      <c r="E48" s="35">
        <v>0</v>
      </c>
      <c r="F48" s="251" t="e">
        <v>#REF!</v>
      </c>
      <c r="G48" s="36">
        <v>0</v>
      </c>
      <c r="H48" s="36">
        <v>0</v>
      </c>
      <c r="I48" s="36">
        <v>0</v>
      </c>
      <c r="J48" s="36">
        <v>0</v>
      </c>
    </row>
    <row r="49" spans="1:10">
      <c r="A49" s="243" t="str">
        <v>C</v>
      </c>
      <c r="B49" s="35" t="str">
        <v>01.1.7</v>
      </c>
      <c r="C49" s="35" t="e">
        <v>#REF!</v>
      </c>
      <c r="D49" s="35">
        <v>0</v>
      </c>
      <c r="E49" s="35">
        <v>0</v>
      </c>
      <c r="F49" s="251" t="e">
        <v>#REF!</v>
      </c>
      <c r="G49" s="36">
        <v>0</v>
      </c>
      <c r="H49" s="36">
        <v>0</v>
      </c>
      <c r="I49" s="36">
        <v>0</v>
      </c>
      <c r="J49" s="36">
        <v>0</v>
      </c>
    </row>
    <row r="50" spans="1:10">
      <c r="A50" s="243" t="str">
        <v>C</v>
      </c>
      <c r="B50" s="35" t="str">
        <v>01.1.8</v>
      </c>
      <c r="C50" s="35" t="e">
        <v>#REF!</v>
      </c>
      <c r="D50" s="35">
        <v>0</v>
      </c>
      <c r="E50" s="35">
        <v>0</v>
      </c>
      <c r="F50" s="251" t="e">
        <v>#REF!</v>
      </c>
      <c r="G50" s="36">
        <v>0</v>
      </c>
      <c r="H50" s="36">
        <v>0</v>
      </c>
      <c r="I50" s="36">
        <v>0</v>
      </c>
      <c r="J50" s="36">
        <v>0</v>
      </c>
    </row>
    <row r="51" spans="1:10">
      <c r="A51" s="243" t="str">
        <v>C</v>
      </c>
      <c r="B51" s="35" t="str">
        <v>01.1.9</v>
      </c>
      <c r="C51" s="35" t="e">
        <v>#REF!</v>
      </c>
      <c r="D51" s="35">
        <v>0</v>
      </c>
      <c r="E51" s="35">
        <v>0</v>
      </c>
      <c r="F51" s="251" t="e">
        <v>#REF!</v>
      </c>
      <c r="G51" s="36">
        <v>0</v>
      </c>
      <c r="H51" s="36">
        <v>0</v>
      </c>
      <c r="I51" s="36">
        <v>0</v>
      </c>
      <c r="J51" s="36">
        <v>0</v>
      </c>
    </row>
    <row r="52" spans="1:10">
      <c r="A52" s="243" t="str">
        <v>C</v>
      </c>
      <c r="B52" s="35" t="str">
        <v>01.2.1</v>
      </c>
      <c r="C52" s="35" t="e">
        <v>#REF!</v>
      </c>
      <c r="D52" s="35">
        <v>0</v>
      </c>
      <c r="E52" s="35">
        <v>0</v>
      </c>
      <c r="F52" s="251" t="e">
        <v>#REF!</v>
      </c>
      <c r="G52" s="36">
        <v>0</v>
      </c>
      <c r="H52" s="36">
        <v>0</v>
      </c>
      <c r="I52" s="36">
        <v>0</v>
      </c>
      <c r="J52" s="36">
        <v>0</v>
      </c>
    </row>
    <row r="53" spans="1:10">
      <c r="A53" s="243" t="str">
        <v>C</v>
      </c>
      <c r="B53" s="35" t="str">
        <v>01.2.2</v>
      </c>
      <c r="C53" s="35" t="e">
        <v>#REF!</v>
      </c>
      <c r="D53" s="35">
        <v>0</v>
      </c>
      <c r="E53" s="35">
        <v>0</v>
      </c>
      <c r="F53" s="251" t="e">
        <v>#REF!</v>
      </c>
      <c r="G53" s="36">
        <v>0</v>
      </c>
      <c r="H53" s="36">
        <v>0</v>
      </c>
      <c r="I53" s="36">
        <v>0</v>
      </c>
      <c r="J53" s="3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50B0-A7A8-4C0D-8122-60746C13B2BD}">
  <sheetPr codeName="Sheet11"/>
  <dimension ref="A1:O16"/>
  <sheetViews>
    <sheetView topLeftCell="C1" zoomScale="115" zoomScaleNormal="115" workbookViewId="0">
      <selection sqref="A1:A2"/>
    </sheetView>
  </sheetViews>
  <sheetFormatPr defaultColWidth="8.7109375" defaultRowHeight="12.75"/>
  <cols>
    <col min="1" max="1" width="2" style="35" bestFit="1" customWidth="1"/>
    <col min="2" max="2" width="71.7109375" style="35" bestFit="1" customWidth="1"/>
    <col min="3" max="3" width="7.28515625" style="35" bestFit="1" customWidth="1"/>
    <col min="4" max="4" width="8.7109375" style="35"/>
    <col min="5" max="5" width="6.5703125" style="35" bestFit="1" customWidth="1"/>
    <col min="6" max="7" width="9.28515625" style="35" bestFit="1" customWidth="1"/>
    <col min="8" max="8" width="5" style="35" bestFit="1" customWidth="1"/>
    <col min="9" max="10" width="6" style="35" bestFit="1" customWidth="1"/>
    <col min="11" max="12" width="5.28515625" style="35" bestFit="1" customWidth="1"/>
    <col min="13" max="14" width="4" style="35" bestFit="1" customWidth="1"/>
    <col min="15" max="15" width="5.28515625" style="35" bestFit="1" customWidth="1"/>
    <col min="16" max="16384" width="8.7109375" style="35"/>
  </cols>
  <sheetData>
    <row r="1" spans="1:15" ht="13.5" customHeight="1">
      <c r="A1" s="34" t="s">
        <v>2138</v>
      </c>
    </row>
    <row r="2" spans="1:15" s="237" customFormat="1">
      <c r="A2" s="237" t="s">
        <v>3</v>
      </c>
      <c r="B2" s="237" t="str" cm="1">
        <f t="array" ref="B2:G2">_xlfn.XLOOKUP(A2,'M07(2026) Detail'!A:A,'M07(2026) Detail'!B:G,"",0,1)</f>
        <v xml:space="preserve"> OVERALL INDEX</v>
      </c>
      <c r="C2" s="237">
        <v>10000</v>
      </c>
      <c r="D2" s="238">
        <v>106.08087</v>
      </c>
      <c r="E2" s="238">
        <v>106.26867</v>
      </c>
      <c r="F2" s="238">
        <v>106.10533</v>
      </c>
      <c r="G2" s="238">
        <v>2.3050000000000001E-2</v>
      </c>
      <c r="H2" s="238">
        <f>_xlfn.XLOOKUP(A2,'M07(2026) Detail'!A:A,'M07(2026) Detail'!J:J,"",0,1)</f>
        <v>-0.15371000000000001</v>
      </c>
      <c r="I2" s="238">
        <f>_xlfn.XLOOKUP(A2,'M07(2026) Detail'!A:A,'M07(2026) Detail'!O:O,"",0,1)</f>
        <v>-1.5610000000000001E-2</v>
      </c>
      <c r="J2" s="238"/>
      <c r="K2" s="238"/>
      <c r="L2" s="238"/>
      <c r="M2" s="238"/>
      <c r="N2" s="238"/>
      <c r="O2" s="238"/>
    </row>
    <row r="3" spans="1:15">
      <c r="B3" s="237"/>
      <c r="C3" s="237"/>
      <c r="D3" s="238"/>
      <c r="E3" s="238"/>
      <c r="F3" s="238"/>
      <c r="G3" s="238"/>
      <c r="H3" s="238"/>
      <c r="I3" s="238"/>
      <c r="J3" s="36"/>
      <c r="K3" s="36"/>
      <c r="L3" s="36"/>
      <c r="M3" s="36"/>
      <c r="N3" s="36"/>
      <c r="O3" s="36"/>
    </row>
    <row r="4" spans="1:15">
      <c r="A4" s="35" t="s">
        <v>10</v>
      </c>
      <c r="B4" s="239" t="str" cm="1">
        <f t="array" ref="B4:G4">_xlfn.XLOOKUP(A4,'M07(2026) Detail'!A:A,'M07(2026) Detail'!B:G,"",0,1)</f>
        <v>Goods</v>
      </c>
      <c r="C4" s="239">
        <v>5726</v>
      </c>
      <c r="D4" s="240">
        <v>105.62746</v>
      </c>
      <c r="E4" s="240">
        <v>106.32250999999999</v>
      </c>
      <c r="F4" s="240">
        <v>105.91981</v>
      </c>
      <c r="G4" s="240">
        <v>0.27678000000000003</v>
      </c>
      <c r="H4" s="240">
        <f>_xlfn.XLOOKUP(A4,'M07(2026) Detail'!A:A,'M07(2026) Detail'!J:J,"",0,1)</f>
        <v>-0.37874999999999998</v>
      </c>
      <c r="I4" s="240">
        <f>_xlfn.XLOOKUP(A4,'M07(2026) Detail'!A:A,'M07(2026) Detail'!O:O,"",0,1)</f>
        <v>0.40039000000000002</v>
      </c>
      <c r="J4" s="36"/>
      <c r="K4" s="36"/>
      <c r="L4" s="36"/>
      <c r="M4" s="36"/>
      <c r="N4" s="36"/>
      <c r="O4" s="36"/>
    </row>
    <row r="5" spans="1:15">
      <c r="A5" s="35" t="s">
        <v>7</v>
      </c>
      <c r="B5" s="239" t="str" cm="1">
        <f t="array" ref="B5:G5">_xlfn.XLOOKUP(A5,'M07(2026) Detail'!A:A,'M07(2026) Detail'!B:G,"",0,1)</f>
        <v xml:space="preserve"> Durable</v>
      </c>
      <c r="C5" s="239">
        <v>1220</v>
      </c>
      <c r="D5" s="240">
        <v>99.580709999999996</v>
      </c>
      <c r="E5" s="240">
        <v>99.862710000000007</v>
      </c>
      <c r="F5" s="240">
        <v>100.33378</v>
      </c>
      <c r="G5" s="240">
        <v>0.75624000000000002</v>
      </c>
      <c r="H5" s="240">
        <f>_xlfn.XLOOKUP(A5,'M07(2026) Detail'!A:A,'M07(2026) Detail'!J:J,"",0,1)</f>
        <v>0.47171999999999997</v>
      </c>
      <c r="I5" s="240">
        <f>_xlfn.XLOOKUP(A5,'M07(2026) Detail'!A:A,'M07(2026) Detail'!O:O,"",0,1)</f>
        <v>0.43702000000000002</v>
      </c>
      <c r="J5" s="36"/>
      <c r="K5" s="36"/>
      <c r="L5" s="36"/>
      <c r="M5" s="36"/>
      <c r="N5" s="36"/>
      <c r="O5" s="36"/>
    </row>
    <row r="6" spans="1:15">
      <c r="A6" s="35" t="s">
        <v>647</v>
      </c>
      <c r="B6" s="239" t="str" cm="1">
        <f t="array" ref="B6:G6">_xlfn.XLOOKUP(A6,'M07(2026) Detail'!A:A,'M07(2026) Detail'!B:G,"",0,1)</f>
        <v xml:space="preserve"> Semi-Durable</v>
      </c>
      <c r="C6" s="239">
        <v>790</v>
      </c>
      <c r="D6" s="240">
        <v>102.67606000000001</v>
      </c>
      <c r="E6" s="240">
        <v>103.15438</v>
      </c>
      <c r="F6" s="240">
        <v>100.23775000000001</v>
      </c>
      <c r="G6" s="240">
        <v>-2.3747600000000002</v>
      </c>
      <c r="H6" s="240">
        <f>_xlfn.XLOOKUP(A6,'M07(2026) Detail'!A:A,'M07(2026) Detail'!J:J,"",0,1)</f>
        <v>-2.8274400000000002</v>
      </c>
      <c r="I6" s="240">
        <f>_xlfn.XLOOKUP(A6,'M07(2026) Detail'!A:A,'M07(2026) Detail'!O:O,"",0,1)</f>
        <v>-0.11543</v>
      </c>
      <c r="J6" s="36"/>
      <c r="K6" s="36"/>
      <c r="L6" s="36"/>
      <c r="M6" s="36"/>
      <c r="N6" s="36"/>
      <c r="O6" s="36"/>
    </row>
    <row r="7" spans="1:15">
      <c r="A7" s="35" t="s">
        <v>21</v>
      </c>
      <c r="B7" s="239" t="str" cm="1">
        <f t="array" ref="B7:G7">_xlfn.XLOOKUP(A7,'M07(2026) Detail'!A:A,'M07(2026) Detail'!B:G,"",0,1)</f>
        <v xml:space="preserve"> Non-Durable</v>
      </c>
      <c r="C7" s="239">
        <v>3716</v>
      </c>
      <c r="D7" s="240">
        <v>108.24011</v>
      </c>
      <c r="E7" s="240">
        <v>109.11686</v>
      </c>
      <c r="F7" s="240">
        <v>108.96173</v>
      </c>
      <c r="G7" s="240">
        <v>0.66668000000000005</v>
      </c>
      <c r="H7" s="240">
        <f>_xlfn.XLOOKUP(A7,'M07(2026) Detail'!A:A,'M07(2026) Detail'!J:J,"",0,1)</f>
        <v>-0.14216000000000001</v>
      </c>
      <c r="I7" s="240">
        <f>_xlfn.XLOOKUP(A7,'M07(2026) Detail'!A:A,'M07(2026) Detail'!O:O,"",0,1)</f>
        <v>0.49157000000000001</v>
      </c>
      <c r="J7" s="36"/>
      <c r="K7" s="36"/>
      <c r="L7" s="36"/>
      <c r="M7" s="36"/>
      <c r="N7" s="36"/>
      <c r="O7" s="36"/>
    </row>
    <row r="8" spans="1:15">
      <c r="B8" s="239"/>
      <c r="C8" s="239"/>
      <c r="D8" s="240"/>
      <c r="E8" s="240"/>
      <c r="F8" s="240"/>
      <c r="G8" s="240"/>
      <c r="H8" s="240"/>
      <c r="I8" s="240"/>
      <c r="J8" s="36"/>
      <c r="K8" s="36"/>
      <c r="L8" s="36"/>
      <c r="M8" s="36"/>
      <c r="N8" s="36"/>
      <c r="O8" s="36"/>
    </row>
    <row r="9" spans="1:15">
      <c r="A9" s="35" t="s">
        <v>16</v>
      </c>
      <c r="B9" s="239" t="str" cm="1">
        <f t="array" ref="B9:G9">_xlfn.XLOOKUP(A9,'M07(2026) Detail'!A:A,'M07(2026) Detail'!B:G,"",0,1)</f>
        <v xml:space="preserve"> Services</v>
      </c>
      <c r="C9" s="239">
        <v>4274</v>
      </c>
      <c r="D9" s="240">
        <v>106.68832999999999</v>
      </c>
      <c r="E9" s="240">
        <v>106.19654</v>
      </c>
      <c r="F9" s="240">
        <v>106.35387</v>
      </c>
      <c r="G9" s="240">
        <v>-0.31348999999999999</v>
      </c>
      <c r="H9" s="240">
        <f>_xlfn.XLOOKUP(A9,'M07(2026) Detail'!A:A,'M07(2026) Detail'!J:J,"",0,1)</f>
        <v>0.14815</v>
      </c>
      <c r="I9" s="240">
        <f>_xlfn.XLOOKUP(A9,'M07(2026) Detail'!A:A,'M07(2026) Detail'!O:O,"",0,1)</f>
        <v>-0.56552999999999998</v>
      </c>
      <c r="J9" s="36"/>
      <c r="K9" s="36"/>
      <c r="L9" s="36"/>
      <c r="M9" s="36"/>
      <c r="N9" s="36"/>
      <c r="O9" s="36"/>
    </row>
    <row r="10" spans="1:15">
      <c r="A10" s="35" t="s">
        <v>1973</v>
      </c>
      <c r="B10" s="239" t="str" cm="1">
        <f t="array" ref="B10:G10">_xlfn.XLOOKUP(A10,'M07(2026) Detail'!A:A,'M07(2026) Detail'!B:G,"",0,1)</f>
        <v xml:space="preserve"> Food</v>
      </c>
      <c r="C10" s="239">
        <v>1883</v>
      </c>
      <c r="D10" s="240">
        <v>115.34564</v>
      </c>
      <c r="E10" s="240">
        <v>116.92469</v>
      </c>
      <c r="F10" s="240">
        <v>116.77733000000001</v>
      </c>
      <c r="G10" s="240">
        <v>1.24122</v>
      </c>
      <c r="H10" s="240">
        <f>_xlfn.XLOOKUP(A10,'M07(2026) Detail'!A:A,'M07(2026) Detail'!J:J,"",0,1)</f>
        <v>-0.12603</v>
      </c>
      <c r="I10" s="240">
        <f>_xlfn.XLOOKUP(A10,'M07(2026) Detail'!A:A,'M07(2026) Detail'!O:O,"",0,1)</f>
        <v>0.89717999999999998</v>
      </c>
      <c r="J10" s="36"/>
      <c r="K10" s="36"/>
      <c r="L10" s="36"/>
      <c r="M10" s="36"/>
      <c r="N10" s="36"/>
      <c r="O10" s="36"/>
    </row>
    <row r="11" spans="1:15">
      <c r="A11" s="35" t="s">
        <v>1975</v>
      </c>
      <c r="B11" s="239" t="str" cm="1">
        <f t="array" ref="B11:G11">_xlfn.XLOOKUP(A11,'M07(2026) Detail'!A:A,'M07(2026) Detail'!B:G,"",0,1)</f>
        <v xml:space="preserve"> Non-Food</v>
      </c>
      <c r="C11" s="239">
        <v>8117</v>
      </c>
      <c r="D11" s="240">
        <v>103.93161000000001</v>
      </c>
      <c r="E11" s="240">
        <v>103.79667000000001</v>
      </c>
      <c r="F11" s="240">
        <v>103.62961</v>
      </c>
      <c r="G11" s="240">
        <v>-0.29056999999999999</v>
      </c>
      <c r="H11" s="240">
        <f>_xlfn.XLOOKUP(A11,'M07(2026) Detail'!A:A,'M07(2026) Detail'!J:J,"",0,1)</f>
        <v>-0.16094</v>
      </c>
      <c r="I11" s="240">
        <f>_xlfn.XLOOKUP(A11,'M07(2026) Detail'!A:A,'M07(2026) Detail'!O:O,"",0,1)</f>
        <v>-0.25152999999999998</v>
      </c>
      <c r="J11" s="36"/>
      <c r="K11" s="36"/>
      <c r="L11" s="36"/>
      <c r="M11" s="36"/>
      <c r="N11" s="36"/>
      <c r="O11" s="36"/>
    </row>
    <row r="12" spans="1:15"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M07(2026) Detail</vt:lpstr>
      <vt:lpstr>Table 1</vt:lpstr>
      <vt:lpstr>Table 2</vt:lpstr>
      <vt:lpstr>Table 3</vt:lpstr>
      <vt:lpstr>Table 4</vt:lpstr>
      <vt:lpstr>FOOD MOM</vt:lpstr>
      <vt:lpstr>Table 5</vt:lpstr>
      <vt:lpstr>FOOD POP</vt:lpstr>
      <vt:lpstr>Table 6</vt:lpstr>
      <vt:lpstr>M07(2026)_Class(Working_D)</vt:lpstr>
      <vt:lpstr>M07(2026)_Durability</vt:lpstr>
      <vt:lpstr>Durability (POP)</vt:lpstr>
      <vt:lpstr>ENGINE A</vt:lpstr>
      <vt:lpstr>ENGINE B</vt:lpstr>
      <vt:lpstr>M07(2026) Annex 2</vt:lpstr>
      <vt:lpstr>M07(2026) Annex 3</vt:lpstr>
      <vt:lpstr>SubClass (Annex_Working)</vt:lpstr>
      <vt:lpstr>M02(2026)_Graph SMES</vt:lpstr>
      <vt:lpstr>Sheet1</vt:lpstr>
      <vt:lpstr>'M07(2026) Annex 2'!Print_Area</vt:lpstr>
      <vt:lpstr>'M07(2026) Annex 3'!Print_Area</vt:lpstr>
      <vt:lpstr>'M07(2026)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Adib Duraman</cp:lastModifiedBy>
  <cp:lastPrinted>2024-12-11T08:32:36Z</cp:lastPrinted>
  <dcterms:created xsi:type="dcterms:W3CDTF">2022-10-23T16:26:01Z</dcterms:created>
  <dcterms:modified xsi:type="dcterms:W3CDTF">2026-08-17T01:16:31Z</dcterms:modified>
</cp:coreProperties>
</file>