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/>
  <mc:AlternateContent xmlns:mc="http://schemas.openxmlformats.org/markup-compatibility/2006">
    <mc:Choice Requires="x15">
      <x15ac:absPath xmlns:x15ac="http://schemas.microsoft.com/office/spreadsheetml/2010/11/ac" url="D:\DOKUMEN KTK 2022\For report LFS 2022\As of 14.5. 2023\Documentation as of 15.5.2023\"/>
    </mc:Choice>
  </mc:AlternateContent>
  <xr:revisionPtr revIDLastSave="0" documentId="8_{3C01590B-DF05-41D2-AEAF-6632788C3EB6}" xr6:coauthVersionLast="47" xr6:coauthVersionMax="47" xr10:uidLastSave="{00000000-0000-0000-0000-000000000000}"/>
  <bookViews>
    <workbookView xWindow="0" yWindow="0" windowWidth="14625" windowHeight="7005" firstSheet="8" activeTab="8" xr2:uid="{00000000-000D-0000-FFFF-FFFF00000000}"/>
  </bookViews>
  <sheets>
    <sheet name="1 - Sex 2" sheetId="1" r:id="rId1"/>
    <sheet name="2 - Sex 2" sheetId="2" r:id="rId2"/>
    <sheet name="3 - Sex 2" sheetId="3" r:id="rId3"/>
    <sheet name="4 - Sex 2" sheetId="4" r:id="rId4"/>
    <sheet name="5 - Sex  " sheetId="5" r:id="rId5"/>
    <sheet name="1 - Residential Sts 2" sheetId="6" r:id="rId6"/>
    <sheet name="2 - Residential Sts 2" sheetId="7" r:id="rId7"/>
    <sheet name="3 - Residential Sts 2" sheetId="8" r:id="rId8"/>
    <sheet name="4 - Residential Sts 2" sheetId="9" r:id="rId9"/>
    <sheet name="5 - Residential Sts 2  " sheetId="10" r:id="rId10"/>
  </sheets>
  <definedNames>
    <definedName name="_xlnm.Print_Area" localSheetId="5">'1 - Residential Sts 2'!$A$1:$G$56</definedName>
    <definedName name="_xlnm.Print_Area" localSheetId="0">'1 - Sex 2'!$A$1:$G$50</definedName>
    <definedName name="_xlnm.Print_Area" localSheetId="6">'2 - Residential Sts 2'!$A$1:$G$54</definedName>
    <definedName name="_xlnm.Print_Area" localSheetId="1">'2 - Sex 2'!$A$1:$G$54</definedName>
    <definedName name="_xlnm.Print_Area" localSheetId="7">'3 - Residential Sts 2'!$A$1:$G$51</definedName>
    <definedName name="_xlnm.Print_Area" localSheetId="2">'3 - Sex 2'!$A$1:$G$50</definedName>
    <definedName name="_xlnm.Print_Area" localSheetId="8">'4 - Residential Sts 2'!$A$1:$G$43</definedName>
    <definedName name="_xlnm.Print_Area" localSheetId="3">'4 - Sex 2'!$A$1:$G$44</definedName>
    <definedName name="_xlnm.Print_Area" localSheetId="9">'5 - Residential Sts 2  '!$A$1:$G$63</definedName>
    <definedName name="_xlnm.Print_Area" localSheetId="4">'5 - Sex  '!$A$1:$G$63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60" i="5" l="1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3" i="5"/>
  <c r="C53" i="5"/>
  <c r="B53" i="5"/>
  <c r="D52" i="5"/>
  <c r="C52" i="5"/>
  <c r="B52" i="5"/>
  <c r="D51" i="5"/>
  <c r="C51" i="5"/>
  <c r="B51" i="5"/>
  <c r="D50" i="5"/>
  <c r="C50" i="5"/>
  <c r="B50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39" i="5"/>
  <c r="C39" i="5"/>
  <c r="B39" i="5"/>
  <c r="D38" i="5"/>
  <c r="C38" i="5"/>
  <c r="B38" i="5"/>
  <c r="D37" i="5"/>
  <c r="C37" i="5"/>
  <c r="B37" i="5"/>
  <c r="D36" i="5"/>
  <c r="D34" i="5" s="1"/>
  <c r="C36" i="5"/>
  <c r="C34" i="5" s="1"/>
  <c r="B36" i="5"/>
  <c r="B34" i="5" s="1"/>
  <c r="D46" i="10"/>
  <c r="C46" i="10"/>
  <c r="B46" i="10"/>
  <c r="D45" i="10"/>
  <c r="C45" i="10"/>
  <c r="B45" i="10"/>
  <c r="D44" i="10"/>
  <c r="C44" i="10"/>
  <c r="D61" i="10"/>
  <c r="C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B44" i="10"/>
  <c r="D43" i="10"/>
  <c r="C43" i="10"/>
  <c r="B43" i="10"/>
  <c r="D42" i="10"/>
  <c r="C42" i="10"/>
  <c r="B42" i="10"/>
  <c r="D41" i="10"/>
  <c r="C41" i="10"/>
  <c r="B41" i="10"/>
  <c r="D39" i="10"/>
  <c r="C39" i="10"/>
  <c r="B39" i="10"/>
  <c r="D38" i="10"/>
  <c r="C38" i="10"/>
  <c r="B38" i="10"/>
  <c r="D37" i="10"/>
  <c r="C37" i="10"/>
  <c r="B37" i="10"/>
  <c r="D36" i="10"/>
  <c r="C36" i="10"/>
  <c r="B36" i="10"/>
  <c r="B61" i="10"/>
  <c r="D47" i="10"/>
  <c r="C47" i="10"/>
  <c r="B47" i="10"/>
  <c r="D48" i="10" l="1"/>
  <c r="C34" i="10"/>
  <c r="B48" i="10"/>
  <c r="D34" i="10"/>
  <c r="C48" i="10"/>
  <c r="B34" i="10"/>
  <c r="D48" i="5"/>
  <c r="C48" i="5"/>
  <c r="B48" i="5"/>
  <c r="G25" i="2"/>
  <c r="F25" i="2"/>
  <c r="E25" i="2"/>
  <c r="D25" i="2"/>
  <c r="C25" i="2"/>
  <c r="B25" i="2"/>
  <c r="D24" i="2"/>
  <c r="C24" i="2"/>
  <c r="B24" i="2"/>
  <c r="D46" i="2"/>
  <c r="C46" i="2"/>
  <c r="B46" i="2"/>
  <c r="D45" i="2"/>
  <c r="C45" i="2"/>
  <c r="B45" i="2"/>
  <c r="D44" i="2"/>
  <c r="C44" i="2"/>
  <c r="B44" i="2"/>
  <c r="D43" i="2"/>
  <c r="C43" i="2"/>
  <c r="B43" i="2"/>
  <c r="G46" i="2"/>
  <c r="F46" i="2"/>
  <c r="E46" i="2"/>
  <c r="G45" i="2"/>
  <c r="F45" i="2"/>
  <c r="E45" i="2"/>
  <c r="G44" i="2"/>
  <c r="F44" i="2"/>
  <c r="E44" i="2"/>
  <c r="G43" i="2"/>
  <c r="F43" i="2"/>
  <c r="E43" i="2"/>
  <c r="D35" i="2"/>
  <c r="C35" i="2"/>
  <c r="B35" i="2"/>
  <c r="D34" i="2"/>
  <c r="C34" i="2"/>
  <c r="B34" i="2"/>
  <c r="D33" i="2"/>
  <c r="C33" i="2"/>
  <c r="B33" i="2"/>
  <c r="D32" i="2"/>
  <c r="C32" i="2"/>
  <c r="B32" i="2"/>
  <c r="D30" i="2"/>
  <c r="C30" i="2"/>
  <c r="B30" i="2"/>
  <c r="D29" i="2"/>
  <c r="C29" i="2"/>
  <c r="B29" i="2"/>
  <c r="D28" i="2"/>
  <c r="C28" i="2"/>
  <c r="B28" i="2"/>
  <c r="D18" i="2"/>
  <c r="C18" i="2"/>
  <c r="B18" i="2"/>
  <c r="D15" i="2"/>
  <c r="D37" i="2" s="1"/>
  <c r="C15" i="2"/>
  <c r="C37" i="2" s="1"/>
  <c r="B15" i="2"/>
  <c r="B37" i="2" s="1"/>
  <c r="D48" i="1"/>
  <c r="C48" i="1"/>
  <c r="B48" i="1"/>
  <c r="D47" i="1"/>
  <c r="C47" i="1"/>
  <c r="B47" i="1"/>
  <c r="D45" i="1"/>
  <c r="C45" i="1"/>
  <c r="B45" i="1"/>
  <c r="D44" i="1"/>
  <c r="C44" i="1"/>
  <c r="B44" i="1"/>
  <c r="D43" i="1"/>
  <c r="C43" i="1"/>
  <c r="B43" i="1"/>
  <c r="D42" i="1"/>
  <c r="C42" i="1"/>
  <c r="B42" i="1"/>
  <c r="D40" i="1"/>
  <c r="C40" i="1"/>
  <c r="B40" i="1"/>
  <c r="D39" i="1"/>
  <c r="C39" i="1"/>
  <c r="B39" i="1"/>
  <c r="D38" i="1"/>
  <c r="C38" i="1"/>
  <c r="B38" i="1"/>
  <c r="D37" i="1"/>
  <c r="C37" i="1"/>
  <c r="B37" i="1"/>
  <c r="D35" i="1"/>
  <c r="C35" i="1"/>
  <c r="B35" i="1"/>
  <c r="D34" i="1"/>
  <c r="C34" i="1"/>
  <c r="B34" i="1"/>
  <c r="D33" i="1"/>
  <c r="C33" i="1"/>
  <c r="B33" i="1"/>
  <c r="D30" i="1"/>
  <c r="C30" i="1"/>
  <c r="B30" i="1"/>
  <c r="D29" i="1"/>
  <c r="C29" i="1"/>
  <c r="B29" i="1"/>
  <c r="D28" i="1"/>
  <c r="C28" i="1"/>
  <c r="B28" i="1"/>
  <c r="D27" i="1"/>
  <c r="C27" i="1"/>
  <c r="B27" i="1"/>
  <c r="B42" i="2" l="1"/>
  <c r="B41" i="2"/>
  <c r="B40" i="2"/>
  <c r="C42" i="2"/>
  <c r="C41" i="2"/>
  <c r="C40" i="2"/>
  <c r="D42" i="2"/>
  <c r="D41" i="2"/>
  <c r="D40" i="2"/>
  <c r="B38" i="2"/>
  <c r="C38" i="2"/>
  <c r="D38" i="2"/>
  <c r="G24" i="2" l="1"/>
  <c r="F24" i="2"/>
  <c r="E24" i="2"/>
  <c r="B24" i="7"/>
  <c r="G18" i="7"/>
  <c r="F18" i="7"/>
  <c r="E18" i="7"/>
  <c r="G15" i="2"/>
  <c r="F15" i="2"/>
  <c r="E15" i="2"/>
  <c r="G18" i="2"/>
  <c r="F18" i="2"/>
  <c r="E18" i="2"/>
  <c r="D26" i="9"/>
  <c r="C26" i="9"/>
  <c r="B26" i="9"/>
  <c r="D25" i="9"/>
  <c r="C25" i="9"/>
  <c r="B25" i="9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42" i="8"/>
  <c r="C42" i="8"/>
  <c r="B42" i="8"/>
  <c r="D41" i="8"/>
  <c r="C41" i="8"/>
  <c r="B41" i="8"/>
  <c r="D40" i="8"/>
  <c r="C40" i="8"/>
  <c r="B40" i="8"/>
  <c r="D39" i="8"/>
  <c r="C39" i="8"/>
  <c r="B39" i="8"/>
  <c r="D38" i="8"/>
  <c r="C38" i="8"/>
  <c r="B38" i="8"/>
  <c r="D37" i="8"/>
  <c r="C37" i="8"/>
  <c r="B37" i="8"/>
  <c r="D36" i="8"/>
  <c r="C36" i="8"/>
  <c r="B36" i="8"/>
  <c r="D35" i="8"/>
  <c r="C35" i="8"/>
  <c r="B35" i="8"/>
  <c r="D34" i="8"/>
  <c r="C34" i="8"/>
  <c r="B34" i="8"/>
  <c r="D33" i="8"/>
  <c r="C33" i="8"/>
  <c r="B33" i="8"/>
  <c r="D32" i="8"/>
  <c r="C32" i="8"/>
  <c r="B32" i="8"/>
  <c r="D31" i="8"/>
  <c r="C31" i="8"/>
  <c r="B31" i="8"/>
  <c r="D30" i="8"/>
  <c r="C30" i="8"/>
  <c r="B30" i="8"/>
  <c r="D29" i="8"/>
  <c r="C29" i="8"/>
  <c r="B29" i="8"/>
  <c r="D28" i="8"/>
  <c r="C28" i="8"/>
  <c r="B28" i="8"/>
  <c r="D27" i="8"/>
  <c r="C27" i="8"/>
  <c r="B27" i="8"/>
  <c r="D26" i="8"/>
  <c r="C26" i="8"/>
  <c r="B26" i="8"/>
  <c r="D46" i="7"/>
  <c r="C46" i="7"/>
  <c r="B46" i="7"/>
  <c r="D45" i="7"/>
  <c r="C45" i="7"/>
  <c r="B45" i="7"/>
  <c r="D44" i="7"/>
  <c r="C44" i="7"/>
  <c r="B44" i="7"/>
  <c r="D43" i="7"/>
  <c r="C43" i="7"/>
  <c r="B43" i="7"/>
  <c r="D37" i="7"/>
  <c r="C37" i="7"/>
  <c r="B37" i="7"/>
  <c r="D35" i="7"/>
  <c r="C35" i="7"/>
  <c r="B35" i="7"/>
  <c r="D34" i="7"/>
  <c r="C34" i="7"/>
  <c r="B34" i="7"/>
  <c r="D33" i="7"/>
  <c r="C33" i="7"/>
  <c r="B33" i="7"/>
  <c r="D32" i="7"/>
  <c r="C32" i="7"/>
  <c r="B32" i="7"/>
  <c r="D30" i="7"/>
  <c r="C30" i="7"/>
  <c r="B30" i="7"/>
  <c r="D29" i="7"/>
  <c r="C29" i="7"/>
  <c r="B29" i="7"/>
  <c r="D28" i="7"/>
  <c r="C28" i="7"/>
  <c r="B28" i="7"/>
  <c r="C25" i="7"/>
  <c r="B25" i="7"/>
  <c r="D24" i="7"/>
  <c r="C24" i="7"/>
  <c r="D18" i="7"/>
  <c r="D41" i="7" s="1"/>
  <c r="C18" i="7"/>
  <c r="C41" i="7" s="1"/>
  <c r="B18" i="7"/>
  <c r="B41" i="7" s="1"/>
  <c r="D17" i="7"/>
  <c r="D38" i="7" s="1"/>
  <c r="C17" i="7"/>
  <c r="C38" i="7" s="1"/>
  <c r="B17" i="7"/>
  <c r="B38" i="7" s="1"/>
  <c r="D48" i="6"/>
  <c r="C48" i="6"/>
  <c r="B48" i="6"/>
  <c r="D47" i="6"/>
  <c r="C47" i="6"/>
  <c r="B47" i="6"/>
  <c r="D45" i="6"/>
  <c r="C45" i="6"/>
  <c r="B45" i="6"/>
  <c r="D44" i="6"/>
  <c r="C44" i="6"/>
  <c r="B44" i="6"/>
  <c r="D43" i="6"/>
  <c r="C43" i="6"/>
  <c r="B43" i="6"/>
  <c r="D42" i="6"/>
  <c r="C42" i="6"/>
  <c r="B42" i="6"/>
  <c r="D40" i="6"/>
  <c r="C40" i="6"/>
  <c r="B40" i="6"/>
  <c r="D39" i="6"/>
  <c r="C39" i="6"/>
  <c r="B39" i="6"/>
  <c r="D38" i="6"/>
  <c r="C38" i="6"/>
  <c r="B38" i="6"/>
  <c r="D37" i="6"/>
  <c r="C37" i="6"/>
  <c r="B37" i="6"/>
  <c r="D35" i="6"/>
  <c r="C35" i="6"/>
  <c r="B35" i="6"/>
  <c r="D34" i="6"/>
  <c r="C34" i="6"/>
  <c r="B34" i="6"/>
  <c r="D33" i="6"/>
  <c r="C33" i="6"/>
  <c r="B33" i="6"/>
  <c r="D30" i="6"/>
  <c r="C30" i="6"/>
  <c r="B30" i="6"/>
  <c r="D29" i="6"/>
  <c r="C29" i="6"/>
  <c r="B29" i="6"/>
  <c r="D28" i="6"/>
  <c r="C28" i="6"/>
  <c r="B28" i="6" s="1"/>
  <c r="D27" i="6"/>
  <c r="C27" i="6"/>
  <c r="B27" i="6"/>
  <c r="D32" i="5"/>
  <c r="D61" i="5" s="1"/>
  <c r="C32" i="5"/>
  <c r="C61" i="5" s="1"/>
  <c r="B32" i="5"/>
  <c r="B61" i="5" s="1"/>
  <c r="D47" i="5"/>
  <c r="C47" i="5"/>
  <c r="B47" i="5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C52" i="2"/>
  <c r="C51" i="2"/>
  <c r="C50" i="2"/>
  <c r="C49" i="2"/>
  <c r="C40" i="7" l="1"/>
  <c r="B42" i="7"/>
  <c r="C42" i="7"/>
  <c r="D42" i="7"/>
  <c r="B40" i="7"/>
  <c r="D40" i="7"/>
  <c r="C39" i="7" l="1"/>
  <c r="D39" i="7"/>
  <c r="B39" i="7"/>
  <c r="G35" i="7" l="1"/>
  <c r="G34" i="7"/>
  <c r="G33" i="7"/>
  <c r="E41" i="10" l="1"/>
  <c r="F41" i="10"/>
  <c r="G41" i="10"/>
  <c r="E42" i="10"/>
  <c r="F42" i="10"/>
  <c r="G42" i="10"/>
  <c r="E43" i="10"/>
  <c r="F43" i="10"/>
  <c r="G43" i="10"/>
  <c r="E37" i="10"/>
  <c r="F37" i="10"/>
  <c r="G37" i="10"/>
  <c r="E38" i="10"/>
  <c r="F38" i="10"/>
  <c r="G38" i="10"/>
  <c r="E39" i="10"/>
  <c r="F39" i="10"/>
  <c r="G39" i="10"/>
  <c r="G36" i="10"/>
  <c r="F36" i="10"/>
  <c r="E36" i="10"/>
  <c r="F18" i="9"/>
  <c r="G32" i="7"/>
  <c r="E32" i="7"/>
  <c r="F32" i="7"/>
  <c r="E33" i="7"/>
  <c r="F33" i="7"/>
  <c r="E34" i="7"/>
  <c r="F34" i="7"/>
  <c r="E35" i="7"/>
  <c r="F35" i="7"/>
  <c r="E29" i="7"/>
  <c r="F29" i="7"/>
  <c r="G29" i="7"/>
  <c r="E30" i="7"/>
  <c r="F30" i="7"/>
  <c r="G30" i="7"/>
  <c r="E28" i="7"/>
  <c r="F28" i="7"/>
  <c r="G28" i="7"/>
  <c r="G30" i="6"/>
  <c r="E30" i="6"/>
  <c r="G29" i="6"/>
  <c r="E29" i="6"/>
  <c r="G28" i="6"/>
  <c r="E37" i="6"/>
  <c r="G18" i="4"/>
  <c r="F20" i="4"/>
  <c r="E18" i="4"/>
  <c r="F19" i="4"/>
  <c r="E30" i="1"/>
  <c r="G29" i="1"/>
  <c r="F27" i="1" l="1"/>
  <c r="E29" i="1" l="1"/>
  <c r="E47" i="5"/>
  <c r="G47" i="5"/>
  <c r="F47" i="5"/>
  <c r="G61" i="10"/>
  <c r="E61" i="5"/>
  <c r="F61" i="5"/>
  <c r="G61" i="5"/>
  <c r="E44" i="10"/>
  <c r="E45" i="7"/>
  <c r="G46" i="7"/>
  <c r="F46" i="7"/>
  <c r="E46" i="7"/>
  <c r="F45" i="7"/>
  <c r="G45" i="7"/>
  <c r="G44" i="7"/>
  <c r="F44" i="7"/>
  <c r="E44" i="7"/>
  <c r="G24" i="7"/>
  <c r="E43" i="7"/>
  <c r="F42" i="6"/>
  <c r="F33" i="2"/>
  <c r="E33" i="2"/>
  <c r="G33" i="2"/>
  <c r="E34" i="2"/>
  <c r="F34" i="2"/>
  <c r="G34" i="2"/>
  <c r="E35" i="2"/>
  <c r="F35" i="2"/>
  <c r="G35" i="2"/>
  <c r="F32" i="2"/>
  <c r="G32" i="2"/>
  <c r="E32" i="2"/>
  <c r="F29" i="2"/>
  <c r="G29" i="2"/>
  <c r="F30" i="2"/>
  <c r="G30" i="2"/>
  <c r="F28" i="2"/>
  <c r="G28" i="2"/>
  <c r="E28" i="2"/>
  <c r="E29" i="2"/>
  <c r="E30" i="2"/>
  <c r="E50" i="10"/>
  <c r="G60" i="10"/>
  <c r="F60" i="10"/>
  <c r="E60" i="10"/>
  <c r="G59" i="10"/>
  <c r="F59" i="10"/>
  <c r="E59" i="10"/>
  <c r="G58" i="10"/>
  <c r="E58" i="10"/>
  <c r="G57" i="10"/>
  <c r="F57" i="10"/>
  <c r="E57" i="10"/>
  <c r="G56" i="10"/>
  <c r="F56" i="10"/>
  <c r="E56" i="10"/>
  <c r="G55" i="10"/>
  <c r="F55" i="10"/>
  <c r="E55" i="10"/>
  <c r="G53" i="10"/>
  <c r="F53" i="10"/>
  <c r="E53" i="10"/>
  <c r="G52" i="10"/>
  <c r="F52" i="10"/>
  <c r="E52" i="10"/>
  <c r="G51" i="10"/>
  <c r="F51" i="10"/>
  <c r="E51" i="10"/>
  <c r="G50" i="10"/>
  <c r="F50" i="10"/>
  <c r="G46" i="10"/>
  <c r="F46" i="10"/>
  <c r="E46" i="10"/>
  <c r="G45" i="10"/>
  <c r="F45" i="10"/>
  <c r="E45" i="10"/>
  <c r="G44" i="10"/>
  <c r="F44" i="10"/>
  <c r="F51" i="5"/>
  <c r="G51" i="5"/>
  <c r="F52" i="5"/>
  <c r="G52" i="5"/>
  <c r="F53" i="5"/>
  <c r="G53" i="5"/>
  <c r="F55" i="5"/>
  <c r="G55" i="5"/>
  <c r="F56" i="5"/>
  <c r="G56" i="5"/>
  <c r="F57" i="5"/>
  <c r="G57" i="5"/>
  <c r="F58" i="5"/>
  <c r="G58" i="5"/>
  <c r="F59" i="5"/>
  <c r="G59" i="5"/>
  <c r="F60" i="5"/>
  <c r="G60" i="5"/>
  <c r="G50" i="5"/>
  <c r="F50" i="5"/>
  <c r="E51" i="5"/>
  <c r="E52" i="5"/>
  <c r="E53" i="5"/>
  <c r="E56" i="5"/>
  <c r="E57" i="5"/>
  <c r="E58" i="5"/>
  <c r="E59" i="5"/>
  <c r="E60" i="5"/>
  <c r="E50" i="5"/>
  <c r="E43" i="5"/>
  <c r="E42" i="5"/>
  <c r="E41" i="5"/>
  <c r="E37" i="5"/>
  <c r="E36" i="5"/>
  <c r="F41" i="5"/>
  <c r="G41" i="5"/>
  <c r="F42" i="5"/>
  <c r="G42" i="5"/>
  <c r="F43" i="5"/>
  <c r="G43" i="5"/>
  <c r="E44" i="5"/>
  <c r="F44" i="5"/>
  <c r="G44" i="5"/>
  <c r="E45" i="5"/>
  <c r="F45" i="5"/>
  <c r="G45" i="5"/>
  <c r="E46" i="5"/>
  <c r="F46" i="5"/>
  <c r="G46" i="5"/>
  <c r="F37" i="5"/>
  <c r="G37" i="5"/>
  <c r="E38" i="5"/>
  <c r="F38" i="5"/>
  <c r="G38" i="5"/>
  <c r="E39" i="5"/>
  <c r="F39" i="5"/>
  <c r="G39" i="5"/>
  <c r="G36" i="5"/>
  <c r="F36" i="5"/>
  <c r="E55" i="5"/>
  <c r="F47" i="10"/>
  <c r="G47" i="10"/>
  <c r="E47" i="10"/>
  <c r="F42" i="2"/>
  <c r="G41" i="2"/>
  <c r="E41" i="2"/>
  <c r="F38" i="8"/>
  <c r="G35" i="8"/>
  <c r="E41" i="8"/>
  <c r="E26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F30" i="8"/>
  <c r="G38" i="8"/>
  <c r="F39" i="8"/>
  <c r="F41" i="8"/>
  <c r="G27" i="8"/>
  <c r="F28" i="8"/>
  <c r="G30" i="8"/>
  <c r="F33" i="8"/>
  <c r="G33" i="8"/>
  <c r="E36" i="8"/>
  <c r="F36" i="8"/>
  <c r="E42" i="8"/>
  <c r="E28" i="8"/>
  <c r="G28" i="8"/>
  <c r="F34" i="8"/>
  <c r="E29" i="8"/>
  <c r="G31" i="8"/>
  <c r="F37" i="8"/>
  <c r="G42" i="8"/>
  <c r="E39" i="8"/>
  <c r="G41" i="8"/>
  <c r="E34" i="8"/>
  <c r="F31" i="8"/>
  <c r="E37" i="8"/>
  <c r="G39" i="8"/>
  <c r="F42" i="8"/>
  <c r="F26" i="8"/>
  <c r="G34" i="8"/>
  <c r="E40" i="8"/>
  <c r="G26" i="8"/>
  <c r="F29" i="8"/>
  <c r="E32" i="8"/>
  <c r="E35" i="8"/>
  <c r="G37" i="8"/>
  <c r="F40" i="8"/>
  <c r="E26" i="8"/>
  <c r="E31" i="8"/>
  <c r="G36" i="8"/>
  <c r="E27" i="8"/>
  <c r="G29" i="8"/>
  <c r="F32" i="8"/>
  <c r="F35" i="8"/>
  <c r="E38" i="8"/>
  <c r="G40" i="8"/>
  <c r="G32" i="8"/>
  <c r="F27" i="8"/>
  <c r="E30" i="8"/>
  <c r="E33" i="8"/>
  <c r="G22" i="9"/>
  <c r="G19" i="9"/>
  <c r="G20" i="9"/>
  <c r="G21" i="9"/>
  <c r="G23" i="9"/>
  <c r="G24" i="9"/>
  <c r="G25" i="9"/>
  <c r="G26" i="9"/>
  <c r="G18" i="9"/>
  <c r="F26" i="9"/>
  <c r="F19" i="9"/>
  <c r="F20" i="9"/>
  <c r="F21" i="9"/>
  <c r="F22" i="9"/>
  <c r="F23" i="9"/>
  <c r="F24" i="9"/>
  <c r="F25" i="9"/>
  <c r="E24" i="9"/>
  <c r="E19" i="9"/>
  <c r="E20" i="9"/>
  <c r="E21" i="9"/>
  <c r="E22" i="9"/>
  <c r="E23" i="9"/>
  <c r="E25" i="9"/>
  <c r="E26" i="9"/>
  <c r="E18" i="9"/>
  <c r="G19" i="4"/>
  <c r="G20" i="4"/>
  <c r="G21" i="4"/>
  <c r="G22" i="4"/>
  <c r="G23" i="4"/>
  <c r="G24" i="4"/>
  <c r="G25" i="4"/>
  <c r="G26" i="4"/>
  <c r="F21" i="4"/>
  <c r="F22" i="4"/>
  <c r="F23" i="4"/>
  <c r="F24" i="4"/>
  <c r="F25" i="4"/>
  <c r="F26" i="4"/>
  <c r="F18" i="4"/>
  <c r="E26" i="4"/>
  <c r="E19" i="4"/>
  <c r="E20" i="4"/>
  <c r="E21" i="4"/>
  <c r="E22" i="4"/>
  <c r="E23" i="4"/>
  <c r="E24" i="4"/>
  <c r="E25" i="4"/>
  <c r="E24" i="7"/>
  <c r="G43" i="7"/>
  <c r="F43" i="7"/>
  <c r="G37" i="7"/>
  <c r="F37" i="7"/>
  <c r="E37" i="7"/>
  <c r="F25" i="7"/>
  <c r="E25" i="7"/>
  <c r="F24" i="7"/>
  <c r="F27" i="6"/>
  <c r="G48" i="6"/>
  <c r="F48" i="6"/>
  <c r="E48" i="6"/>
  <c r="G47" i="6"/>
  <c r="F47" i="6"/>
  <c r="E47" i="6"/>
  <c r="G45" i="6"/>
  <c r="F45" i="6"/>
  <c r="E45" i="6"/>
  <c r="G44" i="6"/>
  <c r="F44" i="6"/>
  <c r="E44" i="6"/>
  <c r="G43" i="6"/>
  <c r="F43" i="6"/>
  <c r="E43" i="6"/>
  <c r="G42" i="6"/>
  <c r="E42" i="6"/>
  <c r="G40" i="6"/>
  <c r="F40" i="6"/>
  <c r="E40" i="6"/>
  <c r="G39" i="6"/>
  <c r="F39" i="6"/>
  <c r="E39" i="6"/>
  <c r="G38" i="6"/>
  <c r="F38" i="6"/>
  <c r="E38" i="6"/>
  <c r="G37" i="6"/>
  <c r="F37" i="6"/>
  <c r="G35" i="6"/>
  <c r="F35" i="6"/>
  <c r="E35" i="6"/>
  <c r="G34" i="6"/>
  <c r="F34" i="6"/>
  <c r="E34" i="6"/>
  <c r="G33" i="6"/>
  <c r="F33" i="6"/>
  <c r="E33" i="6"/>
  <c r="F30" i="6"/>
  <c r="F29" i="6"/>
  <c r="F28" i="6"/>
  <c r="G27" i="6"/>
  <c r="G48" i="1"/>
  <c r="F48" i="1"/>
  <c r="E48" i="1"/>
  <c r="G47" i="1"/>
  <c r="F47" i="1"/>
  <c r="E47" i="1"/>
  <c r="G45" i="1"/>
  <c r="F45" i="1"/>
  <c r="E45" i="1"/>
  <c r="G44" i="1"/>
  <c r="F44" i="1"/>
  <c r="E44" i="1"/>
  <c r="G43" i="1"/>
  <c r="F43" i="1"/>
  <c r="E43" i="1"/>
  <c r="G42" i="1"/>
  <c r="F42" i="1"/>
  <c r="E42" i="1"/>
  <c r="G40" i="1"/>
  <c r="F40" i="1"/>
  <c r="E40" i="1"/>
  <c r="G39" i="1"/>
  <c r="F39" i="1"/>
  <c r="E39" i="1"/>
  <c r="G38" i="1"/>
  <c r="F38" i="1"/>
  <c r="E38" i="1"/>
  <c r="G37" i="1"/>
  <c r="F37" i="1"/>
  <c r="E37" i="1"/>
  <c r="G35" i="1"/>
  <c r="F35" i="1"/>
  <c r="E35" i="1"/>
  <c r="G34" i="1"/>
  <c r="F34" i="1"/>
  <c r="E34" i="1"/>
  <c r="G33" i="1"/>
  <c r="F33" i="1"/>
  <c r="E33" i="1"/>
  <c r="G30" i="1"/>
  <c r="F30" i="1"/>
  <c r="F29" i="1"/>
  <c r="G28" i="1"/>
  <c r="F28" i="1"/>
  <c r="G27" i="1"/>
  <c r="F52" i="2"/>
  <c r="F51" i="2"/>
  <c r="F50" i="2"/>
  <c r="F49" i="2"/>
  <c r="G48" i="10" l="1"/>
  <c r="E61" i="10"/>
  <c r="F61" i="10"/>
  <c r="E38" i="7"/>
  <c r="G38" i="7"/>
  <c r="F38" i="7"/>
  <c r="G42" i="7"/>
  <c r="E40" i="7"/>
  <c r="F41" i="7"/>
  <c r="G48" i="5"/>
  <c r="G34" i="5"/>
  <c r="F34" i="5"/>
  <c r="E34" i="5"/>
  <c r="E48" i="5"/>
  <c r="F48" i="5"/>
  <c r="E48" i="10"/>
  <c r="F48" i="10"/>
  <c r="F42" i="7"/>
  <c r="F40" i="2"/>
  <c r="G40" i="2"/>
  <c r="E38" i="2"/>
  <c r="G37" i="2"/>
  <c r="F37" i="2"/>
  <c r="E28" i="1"/>
  <c r="F34" i="10"/>
  <c r="E34" i="10"/>
  <c r="G34" i="10"/>
  <c r="F40" i="7"/>
  <c r="G40" i="7"/>
  <c r="G41" i="7"/>
  <c r="E27" i="6"/>
  <c r="F38" i="2"/>
  <c r="F41" i="2"/>
  <c r="G42" i="2"/>
  <c r="E42" i="2"/>
  <c r="E40" i="2"/>
  <c r="G38" i="2"/>
  <c r="E37" i="2"/>
  <c r="E27" i="1"/>
  <c r="E28" i="6"/>
  <c r="E41" i="7"/>
  <c r="E42" i="7"/>
  <c r="F58" i="10"/>
  <c r="F39" i="7" l="1"/>
  <c r="G39" i="7"/>
  <c r="E39" i="7"/>
</calcChain>
</file>

<file path=xl/sharedStrings.xml><?xml version="1.0" encoding="utf-8"?>
<sst xmlns="http://schemas.openxmlformats.org/spreadsheetml/2006/main" count="568" uniqueCount="105">
  <si>
    <t>Table 1: Labour Market Indicator by Sex, 2021 to 2022</t>
  </si>
  <si>
    <t>Labour Market Indicator</t>
  </si>
  <si>
    <t>Total</t>
  </si>
  <si>
    <t>Male</t>
  </si>
  <si>
    <t>Female</t>
  </si>
  <si>
    <t>Number</t>
  </si>
  <si>
    <t>Working Age Population 
(aged 15 years and over)</t>
  </si>
  <si>
    <t>Labour Force</t>
  </si>
  <si>
    <t>Employed</t>
  </si>
  <si>
    <t>Age Group</t>
  </si>
  <si>
    <t>15 – 24</t>
  </si>
  <si>
    <t>25 – 64</t>
  </si>
  <si>
    <t>65 and over</t>
  </si>
  <si>
    <t>Educational Attainment</t>
  </si>
  <si>
    <t>Primary and below</t>
  </si>
  <si>
    <t>Secondary</t>
  </si>
  <si>
    <t>Technical and vocational</t>
  </si>
  <si>
    <t>Tertiary</t>
  </si>
  <si>
    <t>Employment Status</t>
  </si>
  <si>
    <t>Employees</t>
  </si>
  <si>
    <t>Employers</t>
  </si>
  <si>
    <t>Own-account workers</t>
  </si>
  <si>
    <t>Contributing family workers</t>
  </si>
  <si>
    <t>Sector</t>
  </si>
  <si>
    <t>Public</t>
  </si>
  <si>
    <t>Private</t>
  </si>
  <si>
    <t>Percentage (%)</t>
  </si>
  <si>
    <t>Labour Force Participation Rate</t>
  </si>
  <si>
    <t>Employment to Population Ratio</t>
  </si>
  <si>
    <t>C</t>
  </si>
  <si>
    <t>Notes: 
Data may not add up to the total due to the rounding.</t>
  </si>
  <si>
    <t xml:space="preserve">  </t>
  </si>
  <si>
    <r>
      <t xml:space="preserve">Table 1: Labour Market Indicator by Sex, </t>
    </r>
    <r>
      <rPr>
        <b/>
        <sz val="20"/>
        <rFont val="Century Gothic"/>
        <family val="2"/>
      </rPr>
      <t xml:space="preserve">2021 to 2022 </t>
    </r>
    <r>
      <rPr>
        <b/>
        <sz val="20"/>
        <color theme="1"/>
        <rFont val="Century Gothic"/>
        <family val="2"/>
      </rPr>
      <t>(continued)</t>
    </r>
  </si>
  <si>
    <t>Unemployed</t>
  </si>
  <si>
    <t>Outside Labour Force</t>
  </si>
  <si>
    <t>Potential labour force</t>
  </si>
  <si>
    <t>Other outside labour force</t>
  </si>
  <si>
    <t>Labour Underutilization</t>
  </si>
  <si>
    <t>Unemployment</t>
  </si>
  <si>
    <t>Time-related underemployment</t>
  </si>
  <si>
    <t>Unemployed Rate</t>
  </si>
  <si>
    <t>Youth Unemployment Rate</t>
  </si>
  <si>
    <t xml:space="preserve">Unemployed </t>
  </si>
  <si>
    <t>LU1 (Unemployment rate)</t>
  </si>
  <si>
    <t>LU2 (Combined rate of time-related underemployment and unemployment)</t>
  </si>
  <si>
    <t>LU3 (Combined rate of unemployment and potential labour force)</t>
  </si>
  <si>
    <t>LU4 (Composite measure of labour Underutilization)</t>
  </si>
  <si>
    <t>Penduduk mengikut Ugama</t>
  </si>
  <si>
    <t>Islam</t>
  </si>
  <si>
    <t>Kristian</t>
  </si>
  <si>
    <t>Buddha</t>
  </si>
  <si>
    <t>Lain-lain</t>
  </si>
  <si>
    <t>Table 1: Labour Market Indicator by Sex, 2021 to 2022 (continued)</t>
  </si>
  <si>
    <t>Employed Population by Type of Economic Activity</t>
  </si>
  <si>
    <t>Agriculture, Forestry and Fishery</t>
  </si>
  <si>
    <t>Mining and Quarrying</t>
  </si>
  <si>
    <t>Manufacturing</t>
  </si>
  <si>
    <t>Electricity, Gas, Water Supply and Other  Industrial Activities</t>
  </si>
  <si>
    <t>Construction</t>
  </si>
  <si>
    <t>Wholesale and Retail Trade</t>
  </si>
  <si>
    <t>Accommodation and Food Service Activities</t>
  </si>
  <si>
    <t>Transportation and Storage</t>
  </si>
  <si>
    <t>Information and Communication</t>
  </si>
  <si>
    <t>Financial and Insurance Activities</t>
  </si>
  <si>
    <t>Real Estate Activities</t>
  </si>
  <si>
    <t>Professional, Technical, Administrative and Support Services</t>
  </si>
  <si>
    <t>Public Administration</t>
  </si>
  <si>
    <t>Education</t>
  </si>
  <si>
    <t>Human Health and Social Work Activities</t>
  </si>
  <si>
    <t>Other Service Activities</t>
  </si>
  <si>
    <t>Activities of Households as Employers of  Domestic Personnel</t>
  </si>
  <si>
    <t xml:space="preserve">Employed Population by Occupation </t>
  </si>
  <si>
    <t>Managers and Senior Officials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</si>
  <si>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</si>
  <si>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</si>
  <si>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</si>
  <si>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</si>
  <si>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</si>
  <si>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</si>
  <si>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</si>
  <si>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</si>
  <si>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HOURS</t>
  </si>
  <si>
    <t>Average hours usually worked per week</t>
  </si>
  <si>
    <t>Main employment/job</t>
  </si>
  <si>
    <t>Secondary employment/job</t>
  </si>
  <si>
    <t>BND</t>
  </si>
  <si>
    <t xml:space="preserve">Average monthly income </t>
  </si>
  <si>
    <t>Employment/jobs</t>
  </si>
  <si>
    <t xml:space="preserve">Median income </t>
  </si>
  <si>
    <r>
      <t>Table 1: Labour Market Indicator by Sex,</t>
    </r>
    <r>
      <rPr>
        <b/>
        <sz val="18"/>
        <color rgb="FFFF0000"/>
        <rFont val="Century Gothic"/>
        <family val="2"/>
      </rPr>
      <t xml:space="preserve"> </t>
    </r>
    <r>
      <rPr>
        <b/>
        <sz val="18"/>
        <color theme="1"/>
        <rFont val="Century Gothic"/>
        <family val="2"/>
      </rPr>
      <t>2021 to 2022 (continued)</t>
    </r>
  </si>
  <si>
    <t>Informal Sector</t>
  </si>
  <si>
    <t>Main Branch of Economic Activity</t>
  </si>
  <si>
    <t>Agriculture</t>
  </si>
  <si>
    <t>Industry</t>
  </si>
  <si>
    <t>Services</t>
  </si>
  <si>
    <t>Activities of Households as Employers of Domestic Personnel</t>
  </si>
  <si>
    <t>Informal Employment</t>
  </si>
  <si>
    <t>Table 2: Labour Market Indicator by Local and Non-local, 2021 to 2022</t>
  </si>
  <si>
    <t>Local</t>
  </si>
  <si>
    <t>Non-Local</t>
  </si>
  <si>
    <r>
      <t>Table 2: Labour Market Indicator by Local and Non-local,</t>
    </r>
    <r>
      <rPr>
        <b/>
        <sz val="20"/>
        <rFont val="Century Gothic"/>
        <family val="2"/>
      </rPr>
      <t xml:space="preserve"> 2021 to 2022 (continued)</t>
    </r>
  </si>
  <si>
    <t>Table 2: Labour Market Indicator by Local and Non-local, 2021 to 2022 (continued)</t>
  </si>
  <si>
    <t>Locality - to check</t>
  </si>
  <si>
    <t>Non-local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</si>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</sst>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18"/>
      <color theme="1"/>
      <name val="Tw Cen MT"/>
      <family val="2"/>
    </font>
    <font>
      <b/>
      <sz val="20"/>
      <name val="Century Gothic"/>
      <family val="2"/>
    </font>
    <font>
      <b/>
      <sz val="20"/>
      <color theme="0"/>
      <name val="Century Gothic"/>
      <family val="2"/>
    </font>
    <font>
      <b/>
      <u/>
      <sz val="20"/>
      <name val="Century Gothic"/>
      <family val="2"/>
    </font>
    <font>
      <sz val="10"/>
      <name val="Arial"/>
      <family val="2"/>
    </font>
    <font>
      <sz val="20"/>
      <name val="Century Gothic"/>
      <family val="2"/>
    </font>
    <font>
      <sz val="20"/>
      <color rgb="FF00B050"/>
      <name val="Century Gothic"/>
      <family val="2"/>
    </font>
    <font>
      <sz val="20"/>
      <color theme="1"/>
      <name val="Century Gothic"/>
      <family val="2"/>
    </font>
    <font>
      <sz val="20"/>
      <color theme="1"/>
      <name val="Tw Cen MT"/>
      <family val="2"/>
    </font>
    <font>
      <sz val="18"/>
      <color theme="1"/>
      <name val="Century Gothic"/>
      <family val="2"/>
    </font>
    <font>
      <b/>
      <sz val="20"/>
      <color theme="1"/>
      <name val="Tw Cen MT"/>
      <family val="2"/>
    </font>
    <font>
      <sz val="16"/>
      <name val="Century Gothic"/>
      <family val="2"/>
    </font>
    <font>
      <sz val="18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8"/>
      <name val="Century Gothic"/>
      <family val="2"/>
    </font>
    <font>
      <b/>
      <sz val="18"/>
      <color theme="0"/>
      <name val="Century Gothic"/>
      <family val="2"/>
    </font>
    <font>
      <b/>
      <u/>
      <sz val="18"/>
      <name val="Century Gothic"/>
      <family val="2"/>
    </font>
    <font>
      <i/>
      <sz val="18"/>
      <name val="Century Gothic"/>
      <family val="2"/>
    </font>
    <font>
      <i/>
      <sz val="16"/>
      <name val="Calibri"/>
      <family val="2"/>
      <scheme val="minor"/>
    </font>
    <font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sz val="1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 style="medium">
        <color rgb="FFFFFFFF"/>
      </left>
      <right/>
      <top style="thick">
        <color theme="9"/>
      </top>
      <bottom style="thick">
        <color rgb="FFFFFFFF"/>
      </bottom>
      <diagonal/>
    </border>
    <border>
      <left/>
      <right/>
      <top style="thick">
        <color theme="9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theme="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01">
    <xf numFmtId="0" fontId="0" fillId="0" borderId="0" xfId="0"/>
    <xf numFmtId="0" fontId="3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vertical="top" wrapText="1"/>
    </xf>
    <xf numFmtId="164" fontId="4" fillId="4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center" wrapText="1"/>
    </xf>
    <xf numFmtId="3" fontId="4" fillId="4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 wrapText="1" indent="2"/>
    </xf>
    <xf numFmtId="3" fontId="8" fillId="4" borderId="0" xfId="0" applyNumberFormat="1" applyFont="1" applyFill="1" applyAlignment="1">
      <alignment horizontal="right" vertical="top" wrapText="1"/>
    </xf>
    <xf numFmtId="3" fontId="3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left" vertical="center" wrapText="1" indent="5"/>
    </xf>
    <xf numFmtId="3" fontId="8" fillId="4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165" fontId="4" fillId="4" borderId="0" xfId="0" applyNumberFormat="1" applyFont="1" applyFill="1" applyAlignment="1">
      <alignment horizontal="right" vertical="top" wrapText="1"/>
    </xf>
    <xf numFmtId="164" fontId="4" fillId="4" borderId="0" xfId="0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left" vertical="center" wrapText="1" indent="3"/>
    </xf>
    <xf numFmtId="164" fontId="8" fillId="4" borderId="0" xfId="0" applyNumberFormat="1" applyFont="1" applyFill="1" applyAlignment="1">
      <alignment horizontal="right" vertical="top" wrapText="1"/>
    </xf>
    <xf numFmtId="0" fontId="8" fillId="3" borderId="0" xfId="0" applyFont="1" applyFill="1" applyAlignment="1">
      <alignment horizontal="left" vertical="center" wrapText="1"/>
    </xf>
    <xf numFmtId="164" fontId="9" fillId="4" borderId="0" xfId="0" applyNumberFormat="1" applyFont="1" applyFill="1" applyAlignment="1">
      <alignment horizontal="right" vertical="top" wrapText="1"/>
    </xf>
    <xf numFmtId="0" fontId="10" fillId="0" borderId="6" xfId="0" applyFont="1" applyBorder="1" applyAlignment="1">
      <alignment wrapText="1"/>
    </xf>
    <xf numFmtId="0" fontId="10" fillId="0" borderId="6" xfId="0" applyFont="1" applyBorder="1"/>
    <xf numFmtId="0" fontId="11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165" fontId="8" fillId="4" borderId="0" xfId="0" applyNumberFormat="1" applyFont="1" applyFill="1" applyAlignment="1">
      <alignment horizontal="right" vertical="top" wrapText="1"/>
    </xf>
    <xf numFmtId="0" fontId="14" fillId="3" borderId="0" xfId="0" applyFont="1" applyFill="1" applyAlignment="1">
      <alignment horizontal="left" vertical="center" wrapText="1" indent="6"/>
    </xf>
    <xf numFmtId="0" fontId="8" fillId="0" borderId="7" xfId="0" applyFont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4" fontId="8" fillId="0" borderId="8" xfId="0" applyNumberFormat="1" applyFont="1" applyBorder="1" applyAlignment="1">
      <alignment vertical="top" wrapText="1"/>
    </xf>
    <xf numFmtId="0" fontId="15" fillId="3" borderId="0" xfId="0" applyFont="1" applyFill="1" applyAlignment="1">
      <alignment horizontal="left" vertical="center" wrapText="1" indent="3"/>
    </xf>
    <xf numFmtId="3" fontId="8" fillId="4" borderId="0" xfId="0" applyNumberFormat="1" applyFont="1" applyFill="1" applyAlignment="1">
      <alignment vertical="top" wrapText="1"/>
    </xf>
    <xf numFmtId="0" fontId="11" fillId="4" borderId="0" xfId="0" applyFont="1" applyFill="1" applyAlignment="1">
      <alignment vertical="center"/>
    </xf>
    <xf numFmtId="165" fontId="8" fillId="4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horizontal="left" vertical="center" wrapText="1" indent="1"/>
    </xf>
    <xf numFmtId="165" fontId="4" fillId="4" borderId="0" xfId="0" applyNumberFormat="1" applyFont="1" applyFill="1" applyAlignment="1">
      <alignment vertical="top" wrapText="1"/>
    </xf>
    <xf numFmtId="0" fontId="8" fillId="3" borderId="0" xfId="0" applyFont="1" applyFill="1" applyAlignment="1">
      <alignment horizontal="left" vertical="center" wrapText="1" indent="1"/>
    </xf>
    <xf numFmtId="0" fontId="10" fillId="0" borderId="6" xfId="0" applyFont="1" applyBorder="1" applyAlignment="1">
      <alignment horizontal="left" wrapText="1" indent="8"/>
    </xf>
    <xf numFmtId="0" fontId="19" fillId="2" borderId="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top" wrapText="1"/>
    </xf>
    <xf numFmtId="165" fontId="15" fillId="4" borderId="0" xfId="0" applyNumberFormat="1" applyFont="1" applyFill="1" applyAlignment="1">
      <alignment vertical="top" wrapText="1"/>
    </xf>
    <xf numFmtId="0" fontId="18" fillId="3" borderId="0" xfId="0" applyFont="1" applyFill="1" applyAlignment="1">
      <alignment vertical="center" wrapText="1"/>
    </xf>
    <xf numFmtId="3" fontId="18" fillId="4" borderId="0" xfId="0" applyNumberFormat="1" applyFont="1" applyFill="1" applyAlignment="1">
      <alignment horizontal="right" vertical="top" wrapText="1"/>
    </xf>
    <xf numFmtId="0" fontId="18" fillId="3" borderId="0" xfId="0" applyFont="1" applyFill="1" applyAlignment="1">
      <alignment horizontal="left" vertical="center" wrapText="1" indent="1"/>
    </xf>
    <xf numFmtId="0" fontId="15" fillId="3" borderId="0" xfId="0" applyFont="1" applyFill="1" applyAlignment="1">
      <alignment horizontal="left" vertical="center" wrapText="1" indent="2"/>
    </xf>
    <xf numFmtId="166" fontId="15" fillId="4" borderId="0" xfId="1" applyNumberFormat="1" applyFont="1" applyFill="1" applyBorder="1" applyAlignment="1">
      <alignment horizontal="right" vertical="top" wrapText="1"/>
    </xf>
    <xf numFmtId="165" fontId="15" fillId="4" borderId="0" xfId="0" applyNumberFormat="1" applyFont="1" applyFill="1" applyAlignment="1">
      <alignment horizontal="right" vertical="top" wrapText="1"/>
    </xf>
    <xf numFmtId="0" fontId="15" fillId="3" borderId="0" xfId="0" applyFont="1" applyFill="1" applyAlignment="1">
      <alignment horizontal="left" vertical="top" wrapText="1" indent="2"/>
    </xf>
    <xf numFmtId="0" fontId="21" fillId="3" borderId="0" xfId="0" applyFont="1" applyFill="1" applyAlignment="1">
      <alignment horizontal="left" vertical="top" wrapText="1" indent="4"/>
    </xf>
    <xf numFmtId="3" fontId="15" fillId="4" borderId="0" xfId="0" applyNumberFormat="1" applyFont="1" applyFill="1" applyAlignment="1">
      <alignment horizontal="right" vertical="top" wrapText="1"/>
    </xf>
    <xf numFmtId="0" fontId="21" fillId="3" borderId="0" xfId="0" applyFont="1" applyFill="1" applyAlignment="1">
      <alignment horizontal="left" vertical="center" wrapText="1" indent="4"/>
    </xf>
    <xf numFmtId="167" fontId="18" fillId="4" borderId="0" xfId="1" applyNumberFormat="1" applyFont="1" applyFill="1" applyBorder="1" applyAlignment="1">
      <alignment horizontal="right" vertical="top" wrapText="1"/>
    </xf>
    <xf numFmtId="167" fontId="15" fillId="4" borderId="0" xfId="1" applyNumberFormat="1" applyFont="1" applyFill="1" applyBorder="1" applyAlignment="1">
      <alignment horizontal="right" vertical="top" wrapText="1"/>
    </xf>
    <xf numFmtId="165" fontId="18" fillId="4" borderId="0" xfId="0" applyNumberFormat="1" applyFont="1" applyFill="1" applyAlignment="1">
      <alignment horizontal="right" vertical="top" wrapText="1"/>
    </xf>
    <xf numFmtId="0" fontId="12" fillId="0" borderId="6" xfId="0" applyFont="1" applyBorder="1" applyAlignment="1">
      <alignment horizontal="left" wrapText="1" indent="8"/>
    </xf>
    <xf numFmtId="0" fontId="12" fillId="0" borderId="6" xfId="0" applyFont="1" applyBorder="1"/>
    <xf numFmtId="164" fontId="11" fillId="0" borderId="0" xfId="0" applyNumberFormat="1" applyFont="1" applyAlignment="1">
      <alignment vertical="center"/>
    </xf>
    <xf numFmtId="164" fontId="4" fillId="4" borderId="0" xfId="0" applyNumberFormat="1" applyFont="1" applyFill="1" applyAlignment="1">
      <alignment vertical="center" wrapText="1"/>
    </xf>
    <xf numFmtId="3" fontId="2" fillId="4" borderId="0" xfId="0" applyNumberFormat="1" applyFont="1" applyFill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1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7" fontId="8" fillId="4" borderId="0" xfId="1" applyNumberFormat="1" applyFont="1" applyFill="1" applyAlignment="1">
      <alignment horizontal="right" vertical="top" wrapText="1"/>
    </xf>
    <xf numFmtId="166" fontId="4" fillId="4" borderId="0" xfId="1" applyNumberFormat="1" applyFont="1" applyFill="1" applyAlignment="1">
      <alignment horizontal="right" vertical="top" wrapText="1"/>
    </xf>
    <xf numFmtId="166" fontId="8" fillId="4" borderId="0" xfId="1" applyNumberFormat="1" applyFont="1" applyFill="1" applyAlignment="1">
      <alignment horizontal="right" vertical="top" wrapText="1"/>
    </xf>
    <xf numFmtId="167" fontId="18" fillId="4" borderId="0" xfId="1" applyNumberFormat="1" applyFont="1" applyFill="1" applyAlignment="1">
      <alignment horizontal="right" vertical="top" wrapText="1"/>
    </xf>
    <xf numFmtId="3" fontId="23" fillId="4" borderId="0" xfId="0" applyNumberFormat="1" applyFont="1" applyFill="1" applyAlignment="1">
      <alignment horizontal="right" vertical="top" wrapText="1"/>
    </xf>
    <xf numFmtId="3" fontId="3" fillId="0" borderId="0" xfId="0" applyNumberFormat="1" applyFont="1"/>
    <xf numFmtId="3" fontId="12" fillId="0" borderId="0" xfId="0" applyNumberFormat="1" applyFont="1"/>
    <xf numFmtId="3" fontId="24" fillId="4" borderId="0" xfId="0" applyNumberFormat="1" applyFont="1" applyFill="1" applyAlignment="1">
      <alignment vertical="top" wrapText="1"/>
    </xf>
    <xf numFmtId="166" fontId="24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4" fillId="4" borderId="0" xfId="0" applyNumberFormat="1" applyFont="1" applyFill="1" applyAlignment="1">
      <alignment horizontal="right" vertical="top" wrapText="1"/>
    </xf>
    <xf numFmtId="165" fontId="25" fillId="4" borderId="0" xfId="0" applyNumberFormat="1" applyFont="1" applyFill="1" applyAlignment="1">
      <alignment vertical="top" wrapText="1"/>
    </xf>
    <xf numFmtId="165" fontId="25" fillId="4" borderId="0" xfId="0" applyNumberFormat="1" applyFont="1" applyFill="1" applyAlignment="1">
      <alignment horizontal="right" vertical="top" wrapText="1"/>
    </xf>
    <xf numFmtId="3" fontId="17" fillId="4" borderId="0" xfId="0" applyNumberFormat="1" applyFont="1" applyFill="1" applyAlignment="1">
      <alignment horizontal="right" vertical="top" wrapText="1"/>
    </xf>
    <xf numFmtId="167" fontId="25" fillId="4" borderId="0" xfId="1" applyNumberFormat="1" applyFont="1" applyFill="1" applyBorder="1" applyAlignment="1">
      <alignment horizontal="right" vertical="top" wrapText="1"/>
    </xf>
    <xf numFmtId="167" fontId="11" fillId="0" borderId="0" xfId="1" applyNumberFormat="1" applyFont="1" applyAlignment="1">
      <alignment vertical="center"/>
    </xf>
    <xf numFmtId="43" fontId="8" fillId="4" borderId="0" xfId="1" applyFont="1" applyFill="1" applyAlignment="1">
      <alignment horizontal="right" vertical="top" wrapText="1"/>
    </xf>
    <xf numFmtId="49" fontId="22" fillId="0" borderId="0" xfId="2" applyNumberFormat="1" applyFont="1" applyAlignment="1">
      <alignment horizontal="lef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2 2" xfId="2" xr:uid="{88B03369-8A6F-42A1-8E91-22F93D5F4C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N55"/>
  <sheetViews>
    <sheetView zoomScale="40" zoomScaleNormal="40" zoomScaleSheetLayoutView="70" zoomScalePageLayoutView="70" workbookViewId="0">
      <selection activeCell="J24" sqref="J24"/>
    </sheetView>
  </sheetViews>
  <sheetFormatPr defaultColWidth="8.85546875" defaultRowHeight="24"/>
  <cols>
    <col min="1" max="1" width="85.5703125" style="26" customWidth="1"/>
    <col min="2" max="7" width="20" style="27" customWidth="1"/>
    <col min="8" max="9" width="15.5703125" style="1" bestFit="1" customWidth="1"/>
    <col min="10" max="10" width="34.42578125" style="1" bestFit="1" customWidth="1"/>
    <col min="11" max="11" width="15.5703125" style="1" bestFit="1" customWidth="1"/>
    <col min="12" max="12" width="19.140625" style="1" bestFit="1" customWidth="1"/>
    <col min="13" max="13" width="15.5703125" style="1" bestFit="1" customWidth="1"/>
    <col min="14" max="14" width="22" style="1" bestFit="1" customWidth="1"/>
    <col min="15" max="15" width="13" style="1" bestFit="1" customWidth="1"/>
    <col min="16" max="16" width="34.42578125" style="1" bestFit="1" customWidth="1"/>
    <col min="17" max="17" width="15.5703125" style="1" bestFit="1" customWidth="1"/>
    <col min="18" max="18" width="19.140625" style="1" bestFit="1" customWidth="1"/>
    <col min="19" max="16384" width="8.85546875" style="1"/>
  </cols>
  <sheetData>
    <row r="1" spans="1:14" ht="36" customHeight="1" thickBot="1">
      <c r="A1" s="68" t="s">
        <v>0</v>
      </c>
      <c r="B1" s="1"/>
      <c r="C1" s="1"/>
      <c r="D1" s="1"/>
      <c r="E1" s="69"/>
      <c r="F1" s="69"/>
      <c r="G1" s="69"/>
    </row>
    <row r="2" spans="1:14" ht="37.35" customHeight="1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14" ht="36.75" customHeight="1" thickTop="1" thickBot="1">
      <c r="A3" s="94"/>
      <c r="B3" s="2" t="s">
        <v>2</v>
      </c>
      <c r="C3" s="2" t="s">
        <v>3</v>
      </c>
      <c r="D3" s="2" t="s">
        <v>4</v>
      </c>
      <c r="E3" s="2" t="s">
        <v>2</v>
      </c>
      <c r="F3" s="2" t="s">
        <v>3</v>
      </c>
      <c r="G3" s="2" t="s">
        <v>4</v>
      </c>
    </row>
    <row r="4" spans="1:14" ht="26.25" thickTop="1">
      <c r="A4" s="3" t="s">
        <v>5</v>
      </c>
      <c r="B4" s="4"/>
      <c r="C4" s="5"/>
      <c r="D4" s="4"/>
      <c r="E4" s="4"/>
      <c r="F4" s="5"/>
      <c r="G4" s="4"/>
    </row>
    <row r="5" spans="1:14" s="8" customFormat="1" ht="60.75" customHeight="1">
      <c r="A5" s="6" t="s">
        <v>6</v>
      </c>
      <c r="B5" s="7">
        <v>350332</v>
      </c>
      <c r="C5" s="7">
        <v>185225</v>
      </c>
      <c r="D5" s="7">
        <v>165107</v>
      </c>
      <c r="E5" s="7">
        <v>353900</v>
      </c>
      <c r="F5" s="7">
        <v>187300</v>
      </c>
      <c r="G5" s="7">
        <v>166600</v>
      </c>
    </row>
    <row r="6" spans="1:14" s="8" customFormat="1" ht="27" customHeight="1">
      <c r="A6" s="6" t="s">
        <v>7</v>
      </c>
      <c r="B6" s="7">
        <v>223338</v>
      </c>
      <c r="C6" s="7">
        <v>132709</v>
      </c>
      <c r="D6" s="7">
        <v>90629</v>
      </c>
      <c r="E6" s="7">
        <v>221968</v>
      </c>
      <c r="F6" s="7">
        <v>134013</v>
      </c>
      <c r="G6" s="7">
        <v>87955</v>
      </c>
      <c r="N6" s="11"/>
    </row>
    <row r="7" spans="1:14" s="8" customFormat="1" ht="27" customHeight="1">
      <c r="A7" s="6" t="s">
        <v>8</v>
      </c>
      <c r="B7" s="7">
        <v>212382</v>
      </c>
      <c r="C7" s="7">
        <v>127575</v>
      </c>
      <c r="D7" s="7">
        <v>84807</v>
      </c>
      <c r="E7" s="7">
        <v>210523</v>
      </c>
      <c r="F7" s="7">
        <v>127666</v>
      </c>
      <c r="G7" s="7">
        <v>82857</v>
      </c>
    </row>
    <row r="8" spans="1:14" s="8" customFormat="1" ht="27" customHeight="1">
      <c r="A8" s="9" t="s">
        <v>9</v>
      </c>
      <c r="B8" s="7"/>
      <c r="C8" s="31"/>
      <c r="D8" s="31"/>
      <c r="E8" s="10"/>
      <c r="F8" s="10"/>
      <c r="G8" s="10"/>
    </row>
    <row r="9" spans="1:14" s="8" customFormat="1" ht="27" customHeight="1">
      <c r="A9" s="12" t="s">
        <v>10</v>
      </c>
      <c r="B9" s="10">
        <v>22553</v>
      </c>
      <c r="C9" s="10">
        <v>14334</v>
      </c>
      <c r="D9" s="10">
        <v>8220</v>
      </c>
      <c r="E9" s="10">
        <v>20901</v>
      </c>
      <c r="F9" s="10">
        <v>13241</v>
      </c>
      <c r="G9" s="10">
        <v>7660</v>
      </c>
    </row>
    <row r="10" spans="1:14" s="8" customFormat="1" ht="27" customHeight="1">
      <c r="A10" s="12" t="s">
        <v>11</v>
      </c>
      <c r="B10" s="10">
        <v>187210</v>
      </c>
      <c r="C10" s="10">
        <v>111684</v>
      </c>
      <c r="D10" s="10">
        <v>75526</v>
      </c>
      <c r="E10" s="10">
        <v>185980</v>
      </c>
      <c r="F10" s="10">
        <v>111580</v>
      </c>
      <c r="G10" s="10">
        <v>74400</v>
      </c>
    </row>
    <row r="11" spans="1:14" s="8" customFormat="1" ht="27" customHeight="1">
      <c r="A11" s="12" t="s">
        <v>12</v>
      </c>
      <c r="B11" s="10">
        <v>2619</v>
      </c>
      <c r="C11" s="10">
        <v>1558</v>
      </c>
      <c r="D11" s="10">
        <v>1061</v>
      </c>
      <c r="E11" s="10">
        <v>3642</v>
      </c>
      <c r="F11" s="10">
        <v>2845</v>
      </c>
      <c r="G11" s="10">
        <v>797</v>
      </c>
    </row>
    <row r="12" spans="1:14" s="8" customFormat="1" ht="27" customHeight="1">
      <c r="A12" s="9" t="s">
        <v>13</v>
      </c>
      <c r="B12" s="10"/>
      <c r="C12" s="10"/>
      <c r="D12" s="10"/>
      <c r="E12" s="10"/>
      <c r="F12" s="10"/>
      <c r="G12" s="10"/>
    </row>
    <row r="13" spans="1:14" s="8" customFormat="1" ht="27" customHeight="1">
      <c r="A13" s="12" t="s">
        <v>14</v>
      </c>
      <c r="B13" s="10">
        <v>19388</v>
      </c>
      <c r="C13" s="10">
        <v>13066</v>
      </c>
      <c r="D13" s="10">
        <v>6322</v>
      </c>
      <c r="E13" s="10">
        <v>14010</v>
      </c>
      <c r="F13" s="10">
        <v>9478</v>
      </c>
      <c r="G13" s="10">
        <v>4532</v>
      </c>
    </row>
    <row r="14" spans="1:14" s="8" customFormat="1" ht="27" customHeight="1">
      <c r="A14" s="12" t="s">
        <v>15</v>
      </c>
      <c r="B14" s="10">
        <v>115242</v>
      </c>
      <c r="C14" s="10">
        <v>74196</v>
      </c>
      <c r="D14" s="10">
        <v>41046</v>
      </c>
      <c r="E14" s="10">
        <v>112733</v>
      </c>
      <c r="F14" s="10">
        <v>73118</v>
      </c>
      <c r="G14" s="10">
        <v>39616</v>
      </c>
    </row>
    <row r="15" spans="1:14" s="8" customFormat="1" ht="27" customHeight="1">
      <c r="A15" s="12" t="s">
        <v>16</v>
      </c>
      <c r="B15" s="10">
        <v>31990</v>
      </c>
      <c r="C15" s="10">
        <v>18561</v>
      </c>
      <c r="D15" s="10">
        <v>13429</v>
      </c>
      <c r="E15" s="10">
        <v>32713</v>
      </c>
      <c r="F15" s="10">
        <v>20142</v>
      </c>
      <c r="G15" s="10">
        <v>12571</v>
      </c>
    </row>
    <row r="16" spans="1:14" s="8" customFormat="1" ht="27" customHeight="1">
      <c r="A16" s="12" t="s">
        <v>17</v>
      </c>
      <c r="B16" s="10">
        <v>45762</v>
      </c>
      <c r="C16" s="10">
        <v>21752</v>
      </c>
      <c r="D16" s="10">
        <v>24010</v>
      </c>
      <c r="E16" s="10">
        <v>51067</v>
      </c>
      <c r="F16" s="10">
        <v>24929</v>
      </c>
      <c r="G16" s="10">
        <v>26138</v>
      </c>
    </row>
    <row r="17" spans="1:7" s="8" customFormat="1" ht="27" customHeight="1">
      <c r="A17" s="9" t="s">
        <v>18</v>
      </c>
      <c r="B17" s="10"/>
      <c r="C17" s="10"/>
      <c r="D17" s="10"/>
      <c r="E17" s="10"/>
      <c r="F17" s="10"/>
      <c r="G17" s="10"/>
    </row>
    <row r="18" spans="1:7" s="8" customFormat="1" ht="27" customHeight="1">
      <c r="A18" s="12" t="s">
        <v>19</v>
      </c>
      <c r="B18" s="10">
        <v>195542</v>
      </c>
      <c r="C18" s="10">
        <v>118245</v>
      </c>
      <c r="D18" s="10">
        <v>77297</v>
      </c>
      <c r="E18" s="10">
        <v>194709</v>
      </c>
      <c r="F18" s="10">
        <v>117365</v>
      </c>
      <c r="G18" s="10">
        <v>77344</v>
      </c>
    </row>
    <row r="19" spans="1:7" s="8" customFormat="1" ht="27" customHeight="1">
      <c r="A19" s="12" t="s">
        <v>20</v>
      </c>
      <c r="B19" s="10">
        <v>5378</v>
      </c>
      <c r="C19" s="10">
        <v>3642</v>
      </c>
      <c r="D19" s="10">
        <v>1737</v>
      </c>
      <c r="E19" s="10">
        <v>6388</v>
      </c>
      <c r="F19" s="10">
        <v>5132</v>
      </c>
      <c r="G19" s="10">
        <v>1256</v>
      </c>
    </row>
    <row r="20" spans="1:7" s="8" customFormat="1" ht="29.1" customHeight="1">
      <c r="A20" s="12" t="s">
        <v>21</v>
      </c>
      <c r="B20" s="10">
        <v>10064</v>
      </c>
      <c r="C20" s="10">
        <v>5203</v>
      </c>
      <c r="D20" s="10">
        <v>4860</v>
      </c>
      <c r="E20" s="10">
        <v>8352</v>
      </c>
      <c r="F20" s="10">
        <v>4918</v>
      </c>
      <c r="G20" s="10">
        <v>3434</v>
      </c>
    </row>
    <row r="21" spans="1:7" s="8" customFormat="1" ht="27" customHeight="1">
      <c r="A21" s="12" t="s">
        <v>22</v>
      </c>
      <c r="B21" s="10">
        <v>1398</v>
      </c>
      <c r="C21" s="10">
        <v>485</v>
      </c>
      <c r="D21" s="10">
        <v>913</v>
      </c>
      <c r="E21" s="10">
        <v>1075</v>
      </c>
      <c r="F21" s="10">
        <v>251</v>
      </c>
      <c r="G21" s="10">
        <v>824</v>
      </c>
    </row>
    <row r="22" spans="1:7" s="8" customFormat="1" ht="27" customHeight="1">
      <c r="A22" s="9" t="s">
        <v>23</v>
      </c>
      <c r="B22" s="79"/>
      <c r="C22" s="79"/>
      <c r="D22" s="79"/>
      <c r="E22" s="79"/>
      <c r="F22" s="79"/>
      <c r="G22" s="79"/>
    </row>
    <row r="23" spans="1:7" s="8" customFormat="1" ht="27" customHeight="1">
      <c r="A23" s="12" t="s">
        <v>24</v>
      </c>
      <c r="B23" s="10">
        <v>66969</v>
      </c>
      <c r="C23" s="10">
        <v>36026</v>
      </c>
      <c r="D23" s="10">
        <v>30943</v>
      </c>
      <c r="E23" s="10">
        <v>64836</v>
      </c>
      <c r="F23" s="10">
        <v>35599</v>
      </c>
      <c r="G23" s="10">
        <v>29236</v>
      </c>
    </row>
    <row r="24" spans="1:7" s="8" customFormat="1" ht="27" customHeight="1">
      <c r="A24" s="12" t="s">
        <v>25</v>
      </c>
      <c r="B24" s="10">
        <v>145413</v>
      </c>
      <c r="C24" s="10">
        <v>91549</v>
      </c>
      <c r="D24" s="10">
        <v>53864</v>
      </c>
      <c r="E24" s="10">
        <v>145688</v>
      </c>
      <c r="F24" s="10">
        <v>92067</v>
      </c>
      <c r="G24" s="10">
        <v>53621</v>
      </c>
    </row>
    <row r="25" spans="1:7" s="8" customFormat="1" ht="27" customHeight="1">
      <c r="A25" s="12"/>
      <c r="B25" s="13"/>
      <c r="C25" s="13"/>
      <c r="D25" s="13"/>
      <c r="E25" s="13"/>
      <c r="F25" s="13"/>
      <c r="G25" s="13"/>
    </row>
    <row r="26" spans="1:7" s="8" customFormat="1" ht="27" customHeight="1">
      <c r="A26" s="14" t="s">
        <v>26</v>
      </c>
      <c r="B26" s="7"/>
      <c r="C26" s="13"/>
      <c r="D26" s="13"/>
      <c r="E26" s="13"/>
      <c r="F26" s="13"/>
      <c r="G26" s="13"/>
    </row>
    <row r="27" spans="1:7" s="8" customFormat="1" ht="51">
      <c r="A27" s="6" t="s">
        <v>6</v>
      </c>
      <c r="B27" s="15">
        <f>SUM(C27:D27)</f>
        <v>100</v>
      </c>
      <c r="C27" s="15">
        <f>C5/B5*100</f>
        <v>52.871276389253616</v>
      </c>
      <c r="D27" s="15">
        <f>D5/B5*100</f>
        <v>47.128723610746377</v>
      </c>
      <c r="E27" s="15">
        <f>SUM(F27:G27)</f>
        <v>100</v>
      </c>
      <c r="F27" s="15">
        <f>F5/E5*100</f>
        <v>52.924554959027972</v>
      </c>
      <c r="G27" s="15">
        <f>G5/E5*100</f>
        <v>47.075445040972028</v>
      </c>
    </row>
    <row r="28" spans="1:7" s="8" customFormat="1" ht="27" customHeight="1">
      <c r="A28" s="6" t="s">
        <v>7</v>
      </c>
      <c r="B28" s="16">
        <f>SUM(C28:D28)</f>
        <v>100</v>
      </c>
      <c r="C28" s="16">
        <f>C6/B6*100</f>
        <v>59.420698671968054</v>
      </c>
      <c r="D28" s="16">
        <f>D6/B6*100</f>
        <v>40.579301328031953</v>
      </c>
      <c r="E28" s="16">
        <f>SUM(F28:G28)</f>
        <v>100</v>
      </c>
      <c r="F28" s="16">
        <f>F6/E6*100</f>
        <v>60.374918907229869</v>
      </c>
      <c r="G28" s="16">
        <f>G6/E6*100</f>
        <v>39.625081092770131</v>
      </c>
    </row>
    <row r="29" spans="1:7" s="8" customFormat="1" ht="27" customHeight="1">
      <c r="A29" s="17" t="s">
        <v>27</v>
      </c>
      <c r="B29" s="18">
        <f t="shared" ref="B29" si="0">B6/B5*100</f>
        <v>63.750385348754889</v>
      </c>
      <c r="C29" s="18">
        <f>C6/C5*100</f>
        <v>71.647455797003644</v>
      </c>
      <c r="D29" s="18">
        <f>D6/D5*100</f>
        <v>54.891070639040137</v>
      </c>
      <c r="E29" s="18">
        <f>E6/E5*100</f>
        <v>62.720542526137322</v>
      </c>
      <c r="F29" s="18">
        <f t="shared" ref="F29" si="1">F6/F5*100</f>
        <v>71.54991991457554</v>
      </c>
      <c r="G29" s="18">
        <f>G6/G5*100</f>
        <v>52.794117647058826</v>
      </c>
    </row>
    <row r="30" spans="1:7" s="8" customFormat="1" ht="27" customHeight="1">
      <c r="A30" s="19" t="s">
        <v>28</v>
      </c>
      <c r="B30" s="18">
        <f t="shared" ref="B30" si="2">B7/B5*100</f>
        <v>60.623066120137473</v>
      </c>
      <c r="C30" s="18">
        <f>C7/C5*100</f>
        <v>68.875691726278859</v>
      </c>
      <c r="D30" s="18">
        <f>D7/D5*100</f>
        <v>51.364872476636357</v>
      </c>
      <c r="E30" s="18">
        <f>E7/E5*100</f>
        <v>59.486578129415093</v>
      </c>
      <c r="F30" s="18">
        <f t="shared" ref="F30:G30" si="3">F7/F5*100</f>
        <v>68.161238654564869</v>
      </c>
      <c r="G30" s="18">
        <f t="shared" si="3"/>
        <v>49.734093637454983</v>
      </c>
    </row>
    <row r="31" spans="1:7" s="8" customFormat="1" ht="27" customHeight="1">
      <c r="A31" s="6" t="s">
        <v>8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</row>
    <row r="32" spans="1:7" s="8" customFormat="1" ht="27" customHeight="1">
      <c r="A32" s="9" t="s">
        <v>9</v>
      </c>
      <c r="B32" s="20"/>
      <c r="C32" s="20"/>
      <c r="D32" s="20"/>
      <c r="E32" s="20"/>
      <c r="F32" s="20"/>
      <c r="G32" s="20"/>
    </row>
    <row r="33" spans="1:7" s="8" customFormat="1" ht="27" customHeight="1">
      <c r="A33" s="12" t="s">
        <v>10</v>
      </c>
      <c r="B33" s="18">
        <f t="shared" ref="B33:D33" si="4">B9/B7*100</f>
        <v>10.619073179459653</v>
      </c>
      <c r="C33" s="18">
        <f t="shared" si="4"/>
        <v>11.235743680188124</v>
      </c>
      <c r="D33" s="18">
        <f t="shared" si="4"/>
        <v>9.6925961300364367</v>
      </c>
      <c r="E33" s="18">
        <f t="shared" ref="E33:G33" si="5">E9/E7*100</f>
        <v>9.9281313680690477</v>
      </c>
      <c r="F33" s="18">
        <f t="shared" si="5"/>
        <v>10.37159462973697</v>
      </c>
      <c r="G33" s="18">
        <f t="shared" si="5"/>
        <v>9.2448435255922856</v>
      </c>
    </row>
    <row r="34" spans="1:7" s="8" customFormat="1" ht="27" customHeight="1">
      <c r="A34" s="12" t="s">
        <v>11</v>
      </c>
      <c r="B34" s="18">
        <f t="shared" ref="B34:D34" si="6">B10/B7*100</f>
        <v>88.147771468391852</v>
      </c>
      <c r="C34" s="18">
        <f t="shared" si="6"/>
        <v>87.543797766019992</v>
      </c>
      <c r="D34" s="18">
        <f t="shared" si="6"/>
        <v>89.056327897461301</v>
      </c>
      <c r="E34" s="18">
        <f t="shared" ref="E34:G34" si="7">E10/E7*100</f>
        <v>88.341891384789307</v>
      </c>
      <c r="F34" s="18">
        <f t="shared" si="7"/>
        <v>87.399934203311773</v>
      </c>
      <c r="G34" s="18">
        <f t="shared" si="7"/>
        <v>89.793258264238389</v>
      </c>
    </row>
    <row r="35" spans="1:7" s="8" customFormat="1" ht="27" customHeight="1">
      <c r="A35" s="12" t="s">
        <v>12</v>
      </c>
      <c r="B35" s="18">
        <f t="shared" ref="B35:D35" si="8">B11/B7*100</f>
        <v>1.233155352148487</v>
      </c>
      <c r="C35" s="18">
        <f t="shared" si="8"/>
        <v>1.2212424064275915</v>
      </c>
      <c r="D35" s="18">
        <f t="shared" si="8"/>
        <v>1.2510759725022698</v>
      </c>
      <c r="E35" s="18">
        <f t="shared" ref="E35:G35" si="9">E11/E7*100</f>
        <v>1.7299772471416426</v>
      </c>
      <c r="F35" s="18">
        <f t="shared" si="9"/>
        <v>2.2284711669512633</v>
      </c>
      <c r="G35" s="18">
        <f t="shared" si="9"/>
        <v>0.96189821016932786</v>
      </c>
    </row>
    <row r="36" spans="1:7" s="8" customFormat="1" ht="27" customHeight="1">
      <c r="A36" s="9" t="s">
        <v>13</v>
      </c>
      <c r="B36" s="20"/>
      <c r="C36" s="20"/>
      <c r="D36" s="20"/>
      <c r="E36" s="20"/>
      <c r="F36" s="20"/>
      <c r="G36" s="20"/>
    </row>
    <row r="37" spans="1:7" s="8" customFormat="1" ht="27" customHeight="1">
      <c r="A37" s="12" t="s">
        <v>14</v>
      </c>
      <c r="B37" s="18">
        <f t="shared" ref="B37:D40" si="10">B13/B$7*100</f>
        <v>9.1288338936444706</v>
      </c>
      <c r="C37" s="18">
        <f t="shared" si="10"/>
        <v>10.241818538114835</v>
      </c>
      <c r="D37" s="18">
        <f t="shared" si="10"/>
        <v>7.4545733253151267</v>
      </c>
      <c r="E37" s="18">
        <f t="shared" ref="E37:G37" si="11">E13/E$7*100</f>
        <v>6.6548548139633192</v>
      </c>
      <c r="F37" s="18">
        <f t="shared" si="11"/>
        <v>7.4240596556639975</v>
      </c>
      <c r="G37" s="18">
        <f t="shared" si="11"/>
        <v>5.4696646028700053</v>
      </c>
    </row>
    <row r="38" spans="1:7" s="8" customFormat="1" ht="27" customHeight="1">
      <c r="A38" s="12" t="s">
        <v>15</v>
      </c>
      <c r="B38" s="18">
        <f t="shared" si="10"/>
        <v>54.261660592705596</v>
      </c>
      <c r="C38" s="18">
        <f>C14/C$7*100</f>
        <v>58.158730158730151</v>
      </c>
      <c r="D38" s="18">
        <f t="shared" si="10"/>
        <v>48.399306661006761</v>
      </c>
      <c r="E38" s="18">
        <f t="shared" ref="E38:G38" si="12">E14/E$7*100</f>
        <v>53.549018397039752</v>
      </c>
      <c r="F38" s="18">
        <f t="shared" si="12"/>
        <v>57.27288393150878</v>
      </c>
      <c r="G38" s="18">
        <f t="shared" si="12"/>
        <v>47.812496228441773</v>
      </c>
    </row>
    <row r="39" spans="1:7" s="8" customFormat="1" ht="27" customHeight="1">
      <c r="A39" s="12" t="s">
        <v>16</v>
      </c>
      <c r="B39" s="18">
        <f t="shared" si="10"/>
        <v>15.062481754574305</v>
      </c>
      <c r="C39" s="18">
        <f t="shared" si="10"/>
        <v>14.549088771310995</v>
      </c>
      <c r="D39" s="18">
        <f t="shared" si="10"/>
        <v>15.834777789569257</v>
      </c>
      <c r="E39" s="18">
        <f t="shared" ref="E39:G39" si="13">E15/E$7*100</f>
        <v>15.538919737985873</v>
      </c>
      <c r="F39" s="18">
        <f t="shared" si="13"/>
        <v>15.777105885670419</v>
      </c>
      <c r="G39" s="18">
        <f t="shared" si="13"/>
        <v>15.171922710211568</v>
      </c>
    </row>
    <row r="40" spans="1:7" s="8" customFormat="1" ht="27" customHeight="1">
      <c r="A40" s="12" t="s">
        <v>17</v>
      </c>
      <c r="B40" s="18">
        <f t="shared" si="10"/>
        <v>21.547023759075628</v>
      </c>
      <c r="C40" s="18">
        <f t="shared" si="10"/>
        <v>17.050362531844012</v>
      </c>
      <c r="D40" s="18">
        <f t="shared" si="10"/>
        <v>28.311342224108859</v>
      </c>
      <c r="E40" s="18">
        <f t="shared" ref="E40:G40" si="14">E16/E$7*100</f>
        <v>24.257207051011054</v>
      </c>
      <c r="F40" s="18">
        <f t="shared" si="14"/>
        <v>19.52673382106434</v>
      </c>
      <c r="G40" s="18">
        <f t="shared" si="14"/>
        <v>31.545916458476654</v>
      </c>
    </row>
    <row r="41" spans="1:7" s="8" customFormat="1" ht="27" customHeight="1">
      <c r="A41" s="9" t="s">
        <v>18</v>
      </c>
      <c r="B41" s="20"/>
      <c r="C41" s="20"/>
      <c r="D41" s="20"/>
      <c r="E41" s="20"/>
      <c r="F41" s="20"/>
      <c r="G41" s="20"/>
    </row>
    <row r="42" spans="1:7" s="8" customFormat="1" ht="27" customHeight="1">
      <c r="A42" s="12" t="s">
        <v>19</v>
      </c>
      <c r="B42" s="18">
        <f t="shared" ref="B42:D45" si="15">B18/B$7*100</f>
        <v>92.070891130133433</v>
      </c>
      <c r="C42" s="18">
        <f t="shared" si="15"/>
        <v>92.686654908877131</v>
      </c>
      <c r="D42" s="18">
        <f t="shared" si="15"/>
        <v>91.144598912825586</v>
      </c>
      <c r="E42" s="18">
        <f t="shared" ref="E42:G42" si="16">E18/E$7*100</f>
        <v>92.488231689649112</v>
      </c>
      <c r="F42" s="18">
        <f t="shared" si="16"/>
        <v>91.931289458430584</v>
      </c>
      <c r="G42" s="18">
        <f t="shared" si="16"/>
        <v>93.346367838565243</v>
      </c>
    </row>
    <row r="43" spans="1:7" s="8" customFormat="1" ht="27" customHeight="1">
      <c r="A43" s="12" t="s">
        <v>20</v>
      </c>
      <c r="B43" s="18">
        <f t="shared" si="15"/>
        <v>2.5322296616474089</v>
      </c>
      <c r="C43" s="18">
        <f t="shared" si="15"/>
        <v>2.8547912992357438</v>
      </c>
      <c r="D43" s="18">
        <f t="shared" si="15"/>
        <v>2.0481799851427356</v>
      </c>
      <c r="E43" s="18">
        <f t="shared" ref="E43:G43" si="17">E19/E$7*100</f>
        <v>3.0343477909777081</v>
      </c>
      <c r="F43" s="18">
        <f t="shared" si="17"/>
        <v>4.0198643334952138</v>
      </c>
      <c r="G43" s="18">
        <f t="shared" si="17"/>
        <v>1.5158646825253146</v>
      </c>
    </row>
    <row r="44" spans="1:7" s="8" customFormat="1" ht="27" customHeight="1">
      <c r="A44" s="12" t="s">
        <v>21</v>
      </c>
      <c r="B44" s="18">
        <f t="shared" si="15"/>
        <v>4.7386313341055271</v>
      </c>
      <c r="C44" s="18">
        <f t="shared" si="15"/>
        <v>4.0783852635704481</v>
      </c>
      <c r="D44" s="18">
        <f t="shared" si="15"/>
        <v>5.7306590257879657</v>
      </c>
      <c r="E44" s="18">
        <f t="shared" ref="E44:G44" si="18">E20/E$7*100</f>
        <v>3.9672624843841291</v>
      </c>
      <c r="F44" s="18">
        <f t="shared" si="18"/>
        <v>3.8522394372816571</v>
      </c>
      <c r="G44" s="18">
        <f t="shared" si="18"/>
        <v>4.1444899042929384</v>
      </c>
    </row>
    <row r="45" spans="1:7" s="8" customFormat="1" ht="27" customHeight="1">
      <c r="A45" s="12" t="s">
        <v>22</v>
      </c>
      <c r="B45" s="18">
        <f t="shared" si="15"/>
        <v>0.65824787411362551</v>
      </c>
      <c r="C45" s="18">
        <f t="shared" si="15"/>
        <v>0.38016852831667647</v>
      </c>
      <c r="D45" s="18">
        <f t="shared" si="15"/>
        <v>1.0765620762437063</v>
      </c>
      <c r="E45" s="18">
        <f t="shared" ref="E45:G45" si="19">E21/E$7*100</f>
        <v>0.51063304247041896</v>
      </c>
      <c r="F45" s="18">
        <f t="shared" si="19"/>
        <v>0.19660677079253677</v>
      </c>
      <c r="G45" s="18">
        <f t="shared" si="19"/>
        <v>0.99448447324909184</v>
      </c>
    </row>
    <row r="46" spans="1:7" s="8" customFormat="1" ht="27" customHeight="1">
      <c r="A46" s="9" t="s">
        <v>23</v>
      </c>
      <c r="B46" s="20"/>
      <c r="C46" s="20"/>
      <c r="D46" s="20"/>
      <c r="E46" s="20"/>
      <c r="F46" s="20"/>
      <c r="G46" s="20"/>
    </row>
    <row r="47" spans="1:7" s="8" customFormat="1" ht="27" customHeight="1">
      <c r="A47" s="12" t="s">
        <v>24</v>
      </c>
      <c r="B47" s="18">
        <f t="shared" ref="B47:D48" si="20">B23/B$7*100</f>
        <v>31.53233324858039</v>
      </c>
      <c r="C47" s="18">
        <f>C23/C$7*100</f>
        <v>28.239075053889866</v>
      </c>
      <c r="D47" s="18">
        <f t="shared" si="20"/>
        <v>36.486374945464405</v>
      </c>
      <c r="E47" s="18">
        <f t="shared" ref="E47:G48" si="21">E23/E$7*100</f>
        <v>30.797585061964728</v>
      </c>
      <c r="F47" s="18">
        <f t="shared" si="21"/>
        <v>27.884479814515998</v>
      </c>
      <c r="G47" s="18">
        <f t="shared" si="21"/>
        <v>35.284888422221414</v>
      </c>
    </row>
    <row r="48" spans="1:7" s="8" customFormat="1" ht="27" customHeight="1" thickBot="1">
      <c r="A48" s="12" t="s">
        <v>25</v>
      </c>
      <c r="B48" s="18">
        <f t="shared" si="20"/>
        <v>68.467666751419614</v>
      </c>
      <c r="C48" s="18">
        <f t="shared" si="20"/>
        <v>71.760924946110123</v>
      </c>
      <c r="D48" s="18">
        <f t="shared" si="20"/>
        <v>63.513625054535595</v>
      </c>
      <c r="E48" s="18">
        <f t="shared" si="21"/>
        <v>69.202889945516645</v>
      </c>
      <c r="F48" s="18">
        <f t="shared" si="21"/>
        <v>72.115520185484002</v>
      </c>
      <c r="G48" s="18">
        <f t="shared" si="21"/>
        <v>64.715111577778586</v>
      </c>
    </row>
    <row r="49" spans="1:7" s="23" customFormat="1" ht="2.1" customHeight="1" thickBot="1">
      <c r="A49" s="21" t="s">
        <v>29</v>
      </c>
      <c r="B49" s="22"/>
      <c r="C49" s="22"/>
      <c r="D49" s="22"/>
      <c r="E49" s="22"/>
      <c r="F49" s="22"/>
      <c r="G49" s="22"/>
    </row>
    <row r="50" spans="1:7" s="23" customFormat="1" ht="26.25" thickTop="1">
      <c r="A50" s="92" t="s">
        <v>30</v>
      </c>
      <c r="B50" s="92"/>
      <c r="C50" s="92"/>
      <c r="D50" s="92"/>
      <c r="E50" s="92"/>
      <c r="F50" s="92"/>
      <c r="G50" s="92"/>
    </row>
    <row r="51" spans="1:7" s="23" customFormat="1" ht="25.5">
      <c r="A51" s="92"/>
      <c r="B51" s="92"/>
      <c r="C51" s="92"/>
      <c r="D51" s="92"/>
      <c r="E51" s="92"/>
      <c r="F51" s="92"/>
      <c r="G51" s="92"/>
    </row>
    <row r="55" spans="1:7" s="27" customFormat="1">
      <c r="A55" s="26" t="s">
        <v>31</v>
      </c>
    </row>
  </sheetData>
  <mergeCells count="5">
    <mergeCell ref="A51:G51"/>
    <mergeCell ref="A2:A3"/>
    <mergeCell ref="E2:G2"/>
    <mergeCell ref="B2:D2"/>
    <mergeCell ref="A50:G50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useFirstPageNumber="1" r:id="rId1"/>
  <headerFooter>
    <oddFooter>&amp;L&amp;"-,Italic"&amp;20Source: Report of the Labour Force Survey (LFS) 2022&amp;R&amp;20&amp;[14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H66"/>
  <sheetViews>
    <sheetView zoomScale="55" zoomScaleNormal="55" zoomScaleSheetLayoutView="55" zoomScalePageLayoutView="60" workbookViewId="0">
      <pane xSplit="1" ySplit="2" topLeftCell="B23" activePane="bottomRight" state="frozen"/>
      <selection pane="bottomRight" activeCell="N29" sqref="N29"/>
      <selection pane="bottomLeft" activeCell="Q21" sqref="Q21"/>
      <selection pane="topRight" activeCell="Q21" sqref="Q21"/>
    </sheetView>
  </sheetViews>
  <sheetFormatPr defaultColWidth="8.85546875" defaultRowHeight="24"/>
  <cols>
    <col min="1" max="1" width="92.85546875" style="26" customWidth="1"/>
    <col min="2" max="7" width="19.85546875" style="27" customWidth="1"/>
    <col min="8" max="16384" width="8.85546875" style="1"/>
  </cols>
  <sheetData>
    <row r="1" spans="1:8" ht="25.35" customHeight="1" thickBot="1">
      <c r="A1" s="100" t="s">
        <v>101</v>
      </c>
      <c r="B1" s="100"/>
      <c r="C1" s="100"/>
      <c r="D1" s="100"/>
      <c r="E1" s="100"/>
      <c r="F1" s="100"/>
      <c r="G1" s="100"/>
    </row>
    <row r="2" spans="1:8" ht="37.5" customHeight="1" thickTop="1" thickBot="1">
      <c r="A2" s="98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8" ht="37.5" customHeight="1" thickTop="1" thickBot="1">
      <c r="A3" s="99"/>
      <c r="B3" s="47" t="s">
        <v>2</v>
      </c>
      <c r="C3" s="47" t="s">
        <v>98</v>
      </c>
      <c r="D3" s="47" t="s">
        <v>99</v>
      </c>
      <c r="E3" s="47" t="s">
        <v>2</v>
      </c>
      <c r="F3" s="47" t="s">
        <v>98</v>
      </c>
      <c r="G3" s="47" t="s">
        <v>99</v>
      </c>
    </row>
    <row r="4" spans="1:8" s="8" customFormat="1" ht="23.1" customHeight="1" thickTop="1">
      <c r="A4" s="48" t="s">
        <v>5</v>
      </c>
      <c r="B4" s="86"/>
      <c r="C4" s="86"/>
      <c r="D4" s="86"/>
      <c r="E4" s="86"/>
      <c r="F4" s="86"/>
      <c r="G4" s="86"/>
      <c r="H4" s="49"/>
    </row>
    <row r="5" spans="1:8" s="8" customFormat="1" ht="23.1" customHeight="1">
      <c r="A5" s="50" t="s">
        <v>90</v>
      </c>
      <c r="B5" s="51">
        <v>24227</v>
      </c>
      <c r="C5" s="51">
        <v>13034</v>
      </c>
      <c r="D5" s="51">
        <v>11193</v>
      </c>
      <c r="E5" s="51">
        <v>14095</v>
      </c>
      <c r="F5" s="51">
        <v>6665</v>
      </c>
      <c r="G5" s="51">
        <v>7430</v>
      </c>
    </row>
    <row r="6" spans="1:8" s="8" customFormat="1" ht="23.1" customHeight="1">
      <c r="A6" s="52" t="s">
        <v>18</v>
      </c>
      <c r="B6" s="51"/>
      <c r="C6" s="51"/>
      <c r="D6" s="51"/>
      <c r="E6" s="51"/>
      <c r="F6" s="51"/>
      <c r="G6" s="51"/>
    </row>
    <row r="7" spans="1:8" s="8" customFormat="1" ht="23.1" customHeight="1">
      <c r="A7" s="53" t="s">
        <v>19</v>
      </c>
      <c r="B7" s="54">
        <v>15743</v>
      </c>
      <c r="C7" s="54">
        <v>5005</v>
      </c>
      <c r="D7" s="54">
        <v>10739</v>
      </c>
      <c r="E7" s="54">
        <v>8936</v>
      </c>
      <c r="F7" s="54">
        <v>1845</v>
      </c>
      <c r="G7" s="54">
        <v>7091</v>
      </c>
    </row>
    <row r="8" spans="1:8" s="8" customFormat="1" ht="23.1" customHeight="1">
      <c r="A8" s="53" t="s">
        <v>20</v>
      </c>
      <c r="B8" s="54">
        <v>253</v>
      </c>
      <c r="C8" s="54">
        <v>242</v>
      </c>
      <c r="D8" s="54">
        <v>11</v>
      </c>
      <c r="E8" s="54">
        <v>143</v>
      </c>
      <c r="F8" s="54">
        <v>143</v>
      </c>
      <c r="G8" s="54">
        <v>0</v>
      </c>
    </row>
    <row r="9" spans="1:8" s="8" customFormat="1" ht="23.1" customHeight="1">
      <c r="A9" s="53" t="s">
        <v>21</v>
      </c>
      <c r="B9" s="54">
        <v>7562</v>
      </c>
      <c r="C9" s="54">
        <v>7266</v>
      </c>
      <c r="D9" s="54">
        <v>296</v>
      </c>
      <c r="E9" s="54">
        <v>4626</v>
      </c>
      <c r="F9" s="54">
        <v>4338</v>
      </c>
      <c r="G9" s="54">
        <v>287</v>
      </c>
    </row>
    <row r="10" spans="1:8" s="8" customFormat="1" ht="23.1" customHeight="1">
      <c r="A10" s="53" t="s">
        <v>22</v>
      </c>
      <c r="B10" s="54">
        <v>669</v>
      </c>
      <c r="C10" s="54">
        <v>522</v>
      </c>
      <c r="D10" s="54">
        <v>148</v>
      </c>
      <c r="E10" s="54">
        <v>390</v>
      </c>
      <c r="F10" s="54">
        <v>339</v>
      </c>
      <c r="G10" s="54">
        <v>51</v>
      </c>
    </row>
    <row r="11" spans="1:8" s="8" customFormat="1" ht="23.1" customHeight="1">
      <c r="A11" s="52" t="s">
        <v>91</v>
      </c>
      <c r="B11" s="87"/>
      <c r="C11" s="87"/>
      <c r="D11" s="87"/>
      <c r="E11" s="87"/>
      <c r="F11" s="87"/>
      <c r="G11" s="87"/>
    </row>
    <row r="12" spans="1:8" s="8" customFormat="1" ht="23.1" customHeight="1">
      <c r="A12" s="56" t="s">
        <v>92</v>
      </c>
      <c r="B12" s="54">
        <v>924</v>
      </c>
      <c r="C12" s="54">
        <v>908</v>
      </c>
      <c r="D12" s="54">
        <v>15</v>
      </c>
      <c r="E12" s="54">
        <v>802</v>
      </c>
      <c r="F12" s="54">
        <v>734</v>
      </c>
      <c r="G12" s="54">
        <v>68</v>
      </c>
    </row>
    <row r="13" spans="1:8" s="8" customFormat="1" ht="23.1" customHeight="1">
      <c r="A13" s="56" t="s">
        <v>93</v>
      </c>
      <c r="B13" s="54">
        <v>1798</v>
      </c>
      <c r="C13" s="54">
        <v>1539</v>
      </c>
      <c r="D13" s="54">
        <v>259</v>
      </c>
      <c r="E13" s="54">
        <v>390</v>
      </c>
      <c r="F13" s="54">
        <v>359</v>
      </c>
      <c r="G13" s="54">
        <v>31</v>
      </c>
    </row>
    <row r="14" spans="1:8" s="8" customFormat="1" ht="23.1" customHeight="1">
      <c r="A14" s="56" t="s">
        <v>94</v>
      </c>
      <c r="B14" s="54">
        <v>21506</v>
      </c>
      <c r="C14" s="54">
        <v>10587</v>
      </c>
      <c r="D14" s="54">
        <v>10919</v>
      </c>
      <c r="E14" s="54">
        <v>12904</v>
      </c>
      <c r="F14" s="54">
        <v>5572</v>
      </c>
      <c r="G14" s="54">
        <v>7332</v>
      </c>
    </row>
    <row r="15" spans="1:8" s="8" customFormat="1" ht="44.1" customHeight="1">
      <c r="A15" s="57" t="s">
        <v>95</v>
      </c>
      <c r="B15" s="58">
        <v>10457</v>
      </c>
      <c r="C15" s="58">
        <v>150</v>
      </c>
      <c r="D15" s="58">
        <v>10307</v>
      </c>
      <c r="E15" s="58">
        <v>7523</v>
      </c>
      <c r="F15" s="58">
        <v>603</v>
      </c>
      <c r="G15" s="58">
        <v>6920</v>
      </c>
    </row>
    <row r="16" spans="1:8" s="8" customFormat="1" ht="23.1" customHeight="1">
      <c r="A16" s="57" t="s">
        <v>59</v>
      </c>
      <c r="B16" s="58">
        <v>5097</v>
      </c>
      <c r="C16" s="58">
        <v>4899</v>
      </c>
      <c r="D16" s="58">
        <v>198</v>
      </c>
      <c r="E16" s="58">
        <v>2138</v>
      </c>
      <c r="F16" s="58">
        <v>2114</v>
      </c>
      <c r="G16" s="58">
        <v>24</v>
      </c>
    </row>
    <row r="17" spans="1:7" s="8" customFormat="1">
      <c r="A17" s="59" t="s">
        <v>60</v>
      </c>
      <c r="B17" s="58">
        <v>1154</v>
      </c>
      <c r="C17" s="58">
        <v>1108</v>
      </c>
      <c r="D17" s="54">
        <v>46</v>
      </c>
      <c r="E17" s="58">
        <v>1144</v>
      </c>
      <c r="F17" s="58">
        <v>930</v>
      </c>
      <c r="G17" s="54">
        <v>214</v>
      </c>
    </row>
    <row r="18" spans="1:7" s="8" customFormat="1" ht="23.1" customHeight="1">
      <c r="A18" s="59" t="s">
        <v>69</v>
      </c>
      <c r="B18" s="58">
        <v>4797</v>
      </c>
      <c r="C18" s="58">
        <v>4429</v>
      </c>
      <c r="D18" s="58">
        <v>368</v>
      </c>
      <c r="E18" s="58">
        <v>2097</v>
      </c>
      <c r="F18" s="58">
        <v>1925</v>
      </c>
      <c r="G18" s="58">
        <v>172</v>
      </c>
    </row>
    <row r="19" spans="1:7" s="8" customFormat="1" ht="23.1" customHeight="1">
      <c r="A19" s="50" t="s">
        <v>96</v>
      </c>
      <c r="B19" s="51">
        <v>100087</v>
      </c>
      <c r="C19" s="51">
        <v>45711</v>
      </c>
      <c r="D19" s="51">
        <v>54376</v>
      </c>
      <c r="E19" s="51">
        <v>82232</v>
      </c>
      <c r="F19" s="51">
        <v>33368</v>
      </c>
      <c r="G19" s="51">
        <v>48864</v>
      </c>
    </row>
    <row r="20" spans="1:7" s="8" customFormat="1" ht="23.1" customHeight="1">
      <c r="A20" s="52" t="s">
        <v>18</v>
      </c>
      <c r="B20" s="88"/>
      <c r="C20" s="88"/>
      <c r="D20" s="88"/>
      <c r="E20" s="88"/>
      <c r="F20" s="88"/>
      <c r="G20" s="88"/>
    </row>
    <row r="21" spans="1:7" s="8" customFormat="1" ht="23.1" customHeight="1">
      <c r="A21" s="53" t="s">
        <v>19</v>
      </c>
      <c r="B21" s="54">
        <v>90874</v>
      </c>
      <c r="C21" s="54">
        <v>36987</v>
      </c>
      <c r="D21" s="54">
        <v>53887</v>
      </c>
      <c r="E21" s="54">
        <v>76389</v>
      </c>
      <c r="F21" s="54">
        <v>27863</v>
      </c>
      <c r="G21" s="54">
        <v>48525</v>
      </c>
    </row>
    <row r="22" spans="1:7" s="8" customFormat="1" ht="23.1" customHeight="1">
      <c r="A22" s="53" t="s">
        <v>20</v>
      </c>
      <c r="B22" s="54">
        <v>253</v>
      </c>
      <c r="C22" s="54">
        <v>242</v>
      </c>
      <c r="D22" s="54">
        <v>11</v>
      </c>
      <c r="E22" s="54">
        <v>143</v>
      </c>
      <c r="F22" s="54">
        <v>143</v>
      </c>
      <c r="G22" s="54">
        <v>0</v>
      </c>
    </row>
    <row r="23" spans="1:7" s="8" customFormat="1" ht="23.1" customHeight="1">
      <c r="A23" s="53" t="s">
        <v>21</v>
      </c>
      <c r="B23" s="54">
        <v>7562</v>
      </c>
      <c r="C23" s="54">
        <v>7266</v>
      </c>
      <c r="D23" s="54">
        <v>296</v>
      </c>
      <c r="E23" s="54">
        <v>4626</v>
      </c>
      <c r="F23" s="54">
        <v>4338</v>
      </c>
      <c r="G23" s="54">
        <v>287</v>
      </c>
    </row>
    <row r="24" spans="1:7" s="8" customFormat="1" ht="23.1" customHeight="1">
      <c r="A24" s="53" t="s">
        <v>22</v>
      </c>
      <c r="B24" s="54">
        <v>1398</v>
      </c>
      <c r="C24" s="54">
        <v>1216</v>
      </c>
      <c r="D24" s="54">
        <v>181</v>
      </c>
      <c r="E24" s="54">
        <v>1075</v>
      </c>
      <c r="F24" s="54">
        <v>1024</v>
      </c>
      <c r="G24" s="54">
        <v>51</v>
      </c>
    </row>
    <row r="25" spans="1:7" s="8" customFormat="1" ht="23.1" customHeight="1">
      <c r="A25" s="52" t="s">
        <v>91</v>
      </c>
      <c r="B25" s="55"/>
      <c r="C25" s="55"/>
      <c r="D25" s="55"/>
      <c r="E25" s="55"/>
      <c r="F25" s="55"/>
      <c r="G25" s="55"/>
    </row>
    <row r="26" spans="1:7" s="8" customFormat="1" ht="23.1" customHeight="1">
      <c r="A26" s="56" t="s">
        <v>92</v>
      </c>
      <c r="B26" s="54">
        <v>2204</v>
      </c>
      <c r="C26" s="54">
        <v>1231</v>
      </c>
      <c r="D26" s="54">
        <v>972</v>
      </c>
      <c r="E26" s="54">
        <v>1998</v>
      </c>
      <c r="F26" s="54">
        <v>1264</v>
      </c>
      <c r="G26" s="54">
        <v>734</v>
      </c>
    </row>
    <row r="27" spans="1:7" s="8" customFormat="1" ht="23.1" customHeight="1">
      <c r="A27" s="56" t="s">
        <v>93</v>
      </c>
      <c r="B27" s="54">
        <v>31302</v>
      </c>
      <c r="C27" s="54">
        <v>6519</v>
      </c>
      <c r="D27" s="54">
        <v>24783</v>
      </c>
      <c r="E27" s="54">
        <v>25822</v>
      </c>
      <c r="F27" s="54">
        <v>4644</v>
      </c>
      <c r="G27" s="54">
        <v>21179</v>
      </c>
    </row>
    <row r="28" spans="1:7" s="8" customFormat="1" ht="23.1" customHeight="1">
      <c r="A28" s="56" t="s">
        <v>94</v>
      </c>
      <c r="B28" s="54">
        <v>66582</v>
      </c>
      <c r="C28" s="54">
        <v>37960</v>
      </c>
      <c r="D28" s="54">
        <v>28621</v>
      </c>
      <c r="E28" s="54">
        <v>54412</v>
      </c>
      <c r="F28" s="54">
        <v>27461</v>
      </c>
      <c r="G28" s="54">
        <v>26951</v>
      </c>
    </row>
    <row r="29" spans="1:7" s="8" customFormat="1" ht="23.1" customHeight="1">
      <c r="A29" s="57" t="s">
        <v>59</v>
      </c>
      <c r="B29" s="58">
        <v>20492</v>
      </c>
      <c r="C29" s="58">
        <v>13413</v>
      </c>
      <c r="D29" s="58">
        <v>7079</v>
      </c>
      <c r="E29" s="58">
        <v>17492</v>
      </c>
      <c r="F29" s="58">
        <v>9234</v>
      </c>
      <c r="G29" s="58">
        <v>8258</v>
      </c>
    </row>
    <row r="30" spans="1:7" s="8" customFormat="1">
      <c r="A30" s="59" t="s">
        <v>60</v>
      </c>
      <c r="B30" s="58">
        <v>8641</v>
      </c>
      <c r="C30" s="58">
        <v>4813</v>
      </c>
      <c r="D30" s="58">
        <v>3828</v>
      </c>
      <c r="E30" s="58">
        <v>10536</v>
      </c>
      <c r="F30" s="58">
        <v>5097</v>
      </c>
      <c r="G30" s="58">
        <v>5439</v>
      </c>
    </row>
    <row r="31" spans="1:7" s="8" customFormat="1" ht="45">
      <c r="A31" s="59" t="s">
        <v>65</v>
      </c>
      <c r="B31" s="58">
        <v>6371</v>
      </c>
      <c r="C31" s="58">
        <v>4442</v>
      </c>
      <c r="D31" s="58">
        <v>1929</v>
      </c>
      <c r="E31" s="58">
        <v>8212</v>
      </c>
      <c r="F31" s="58">
        <v>4735</v>
      </c>
      <c r="G31" s="58">
        <v>3477</v>
      </c>
    </row>
    <row r="32" spans="1:7" s="8" customFormat="1" ht="23.1" customHeight="1">
      <c r="A32" s="59" t="s">
        <v>69</v>
      </c>
      <c r="B32" s="58">
        <v>31076</v>
      </c>
      <c r="C32" s="58">
        <v>15292</v>
      </c>
      <c r="D32" s="58">
        <v>15785</v>
      </c>
      <c r="E32" s="58">
        <v>18172</v>
      </c>
      <c r="F32" s="58">
        <v>8395</v>
      </c>
      <c r="G32" s="58">
        <v>9776</v>
      </c>
    </row>
    <row r="33" spans="1:7" s="8" customFormat="1" ht="23.1" customHeight="1">
      <c r="A33" s="48" t="s">
        <v>26</v>
      </c>
      <c r="B33" s="55"/>
      <c r="C33" s="55"/>
      <c r="D33" s="55"/>
      <c r="E33" s="55"/>
      <c r="F33" s="55"/>
      <c r="G33" s="55"/>
    </row>
    <row r="34" spans="1:7" s="8" customFormat="1" ht="23.1" customHeight="1">
      <c r="A34" s="50" t="s">
        <v>90</v>
      </c>
      <c r="B34" s="60">
        <f>SUM(B36:B39)</f>
        <v>100.00000000000001</v>
      </c>
      <c r="C34" s="60">
        <f t="shared" ref="C34:D34" si="0">SUM(C36:C39)</f>
        <v>100.00767224182907</v>
      </c>
      <c r="D34" s="60">
        <f t="shared" si="0"/>
        <v>100.00893415527563</v>
      </c>
      <c r="E34" s="60">
        <f>SUM(E36:E39)</f>
        <v>100.00000000000003</v>
      </c>
      <c r="F34" s="60">
        <f t="shared" ref="F34:G34" si="1">SUM(F36:F39)</f>
        <v>100</v>
      </c>
      <c r="G34" s="60">
        <f t="shared" si="1"/>
        <v>99.98654104979812</v>
      </c>
    </row>
    <row r="35" spans="1:7" s="8" customFormat="1" ht="23.1" customHeight="1">
      <c r="A35" s="52" t="s">
        <v>18</v>
      </c>
      <c r="B35" s="51"/>
      <c r="C35" s="51"/>
      <c r="D35" s="51"/>
      <c r="E35" s="51"/>
      <c r="F35" s="51"/>
      <c r="G35" s="51"/>
    </row>
    <row r="36" spans="1:7" s="8" customFormat="1" ht="23.1" customHeight="1">
      <c r="A36" s="53" t="s">
        <v>19</v>
      </c>
      <c r="B36" s="61">
        <f>B7/$B$5*100</f>
        <v>64.981219300780126</v>
      </c>
      <c r="C36" s="61">
        <f>C7/$C$5*100</f>
        <v>38.399570354457573</v>
      </c>
      <c r="D36" s="61">
        <f>D7/$D$5*100</f>
        <v>95.943893504869109</v>
      </c>
      <c r="E36" s="61">
        <f>E7/$E$5*100</f>
        <v>63.398368215679326</v>
      </c>
      <c r="F36" s="61">
        <f>F7/$F$5*100</f>
        <v>27.681920480120031</v>
      </c>
      <c r="G36" s="61">
        <f>G7/$G$5*100</f>
        <v>95.437415881561236</v>
      </c>
    </row>
    <row r="37" spans="1:7" s="8" customFormat="1" ht="23.1" customHeight="1">
      <c r="A37" s="53" t="s">
        <v>20</v>
      </c>
      <c r="B37" s="61">
        <f t="shared" ref="B37:B39" si="2">B8/$B$5*100</f>
        <v>1.0442894291492963</v>
      </c>
      <c r="C37" s="61">
        <f t="shared" ref="C37:C39" si="3">C8/$C$5*100</f>
        <v>1.8566825226331134</v>
      </c>
      <c r="D37" s="61">
        <f t="shared" ref="D37:D39" si="4">D8/$D$5*100</f>
        <v>9.8275708031805589E-2</v>
      </c>
      <c r="E37" s="61">
        <f t="shared" ref="E37:E39" si="5">E8/$E$5*100</f>
        <v>1.014544164597375</v>
      </c>
      <c r="F37" s="61">
        <f t="shared" ref="F37:F39" si="6">F8/$F$5*100</f>
        <v>2.1455363840960242</v>
      </c>
      <c r="G37" s="61">
        <f t="shared" ref="G37:G39" si="7">G8/$G$5*100</f>
        <v>0</v>
      </c>
    </row>
    <row r="38" spans="1:7" s="8" customFormat="1" ht="23.1" customHeight="1">
      <c r="A38" s="53" t="s">
        <v>21</v>
      </c>
      <c r="B38" s="61">
        <f t="shared" si="2"/>
        <v>31.213109340818097</v>
      </c>
      <c r="C38" s="61">
        <f t="shared" si="3"/>
        <v>55.746509129967784</v>
      </c>
      <c r="D38" s="61">
        <f t="shared" si="4"/>
        <v>2.6445099615831325</v>
      </c>
      <c r="E38" s="61">
        <f t="shared" si="5"/>
        <v>32.820148989003194</v>
      </c>
      <c r="F38" s="61">
        <f t="shared" si="6"/>
        <v>65.08627156789197</v>
      </c>
      <c r="G38" s="61">
        <f t="shared" si="7"/>
        <v>3.8627187079407808</v>
      </c>
    </row>
    <row r="39" spans="1:7" s="8" customFormat="1" ht="23.1" customHeight="1">
      <c r="A39" s="53" t="s">
        <v>22</v>
      </c>
      <c r="B39" s="61">
        <f t="shared" si="2"/>
        <v>2.761381929252487</v>
      </c>
      <c r="C39" s="61">
        <f t="shared" si="3"/>
        <v>4.0049102347706</v>
      </c>
      <c r="D39" s="61">
        <f t="shared" si="4"/>
        <v>1.3222549807915662</v>
      </c>
      <c r="E39" s="61">
        <f t="shared" si="5"/>
        <v>2.7669386307201136</v>
      </c>
      <c r="F39" s="61">
        <f t="shared" si="6"/>
        <v>5.0862715678919725</v>
      </c>
      <c r="G39" s="61">
        <f t="shared" si="7"/>
        <v>0.68640646029609687</v>
      </c>
    </row>
    <row r="40" spans="1:7" s="8" customFormat="1" ht="23.1" customHeight="1">
      <c r="A40" s="52" t="s">
        <v>91</v>
      </c>
      <c r="B40" s="61"/>
      <c r="C40" s="61"/>
      <c r="D40" s="61"/>
      <c r="E40" s="61"/>
      <c r="F40" s="61"/>
      <c r="G40" s="61"/>
    </row>
    <row r="41" spans="1:7" s="8" customFormat="1" ht="23.1" customHeight="1">
      <c r="A41" s="56" t="s">
        <v>92</v>
      </c>
      <c r="B41" s="61">
        <f>B12/$B$5*100</f>
        <v>3.8139266108061252</v>
      </c>
      <c r="C41" s="61">
        <f>C12/$C$5*100</f>
        <v>6.9663955807887064</v>
      </c>
      <c r="D41" s="61">
        <f>D12/$D$5*100</f>
        <v>0.13401232913428035</v>
      </c>
      <c r="E41" s="61">
        <f t="shared" ref="E41:E46" si="8">E12/$E$5*100</f>
        <v>5.6899609790705918</v>
      </c>
      <c r="F41" s="61">
        <f t="shared" ref="F41:F47" si="9">F12/$F$5*100</f>
        <v>11.012753188297074</v>
      </c>
      <c r="G41" s="61">
        <f t="shared" ref="G41:G47" si="10">G12/$G$5*100</f>
        <v>0.91520861372812923</v>
      </c>
    </row>
    <row r="42" spans="1:7" s="8" customFormat="1" ht="23.1" customHeight="1">
      <c r="A42" s="56" t="s">
        <v>93</v>
      </c>
      <c r="B42" s="61">
        <f t="shared" ref="B42:B43" si="11">B13/$B$5*100</f>
        <v>7.4214719115036933</v>
      </c>
      <c r="C42" s="61">
        <f t="shared" ref="C42:C43" si="12">C13/$C$5*100</f>
        <v>11.807580174927114</v>
      </c>
      <c r="D42" s="61">
        <f t="shared" ref="D42:D43" si="13">D13/$D$5*100</f>
        <v>2.3139462163852409</v>
      </c>
      <c r="E42" s="61">
        <f t="shared" si="8"/>
        <v>2.7669386307201136</v>
      </c>
      <c r="F42" s="61">
        <f t="shared" si="9"/>
        <v>5.3863465866466615</v>
      </c>
      <c r="G42" s="61">
        <f t="shared" si="10"/>
        <v>0.41722745625841184</v>
      </c>
    </row>
    <row r="43" spans="1:7" s="8" customFormat="1" ht="23.1" customHeight="1">
      <c r="A43" s="56" t="s">
        <v>94</v>
      </c>
      <c r="B43" s="61">
        <f t="shared" si="11"/>
        <v>88.768729103892355</v>
      </c>
      <c r="C43" s="61">
        <f t="shared" si="12"/>
        <v>81.226024244284176</v>
      </c>
      <c r="D43" s="61">
        <f t="shared" si="13"/>
        <v>97.552041454480474</v>
      </c>
      <c r="E43" s="61">
        <f t="shared" si="8"/>
        <v>91.550195104647031</v>
      </c>
      <c r="F43" s="61">
        <f t="shared" si="9"/>
        <v>83.600900225056265</v>
      </c>
      <c r="G43" s="61">
        <f t="shared" si="10"/>
        <v>98.681022880215338</v>
      </c>
    </row>
    <row r="44" spans="1:7" s="8" customFormat="1" ht="44.1" customHeight="1">
      <c r="A44" s="57" t="s">
        <v>95</v>
      </c>
      <c r="B44" s="61">
        <f>B15/$B$5*100</f>
        <v>43.162587196103516</v>
      </c>
      <c r="C44" s="61">
        <f>C15/$C$5*100</f>
        <v>1.1508362743593676</v>
      </c>
      <c r="D44" s="61">
        <f>D15/$D$5*100</f>
        <v>92.084338425801832</v>
      </c>
      <c r="E44" s="61">
        <f>E15/$E$5*100</f>
        <v>53.373536715147218</v>
      </c>
      <c r="F44" s="61">
        <f t="shared" si="9"/>
        <v>9.0472618154538633</v>
      </c>
      <c r="G44" s="61">
        <f t="shared" si="10"/>
        <v>93.13593539703902</v>
      </c>
    </row>
    <row r="45" spans="1:7" s="8" customFormat="1" ht="23.1" customHeight="1">
      <c r="A45" s="57" t="s">
        <v>59</v>
      </c>
      <c r="B45" s="61">
        <f t="shared" ref="B45:B47" si="14">B16/$B$5*100</f>
        <v>21.038510752466259</v>
      </c>
      <c r="C45" s="61">
        <f t="shared" ref="C45:C47" si="15">C16/$C$5*100</f>
        <v>37.586312720576956</v>
      </c>
      <c r="D45" s="61">
        <f t="shared" ref="D45:D47" si="16">D16/$D$5*100</f>
        <v>1.7689627445725009</v>
      </c>
      <c r="E45" s="61">
        <f t="shared" si="8"/>
        <v>15.168499467896417</v>
      </c>
      <c r="F45" s="61">
        <f t="shared" si="9"/>
        <v>31.717929482370593</v>
      </c>
      <c r="G45" s="61">
        <f t="shared" si="10"/>
        <v>0.3230148048452221</v>
      </c>
    </row>
    <row r="46" spans="1:7" s="8" customFormat="1">
      <c r="A46" s="59" t="s">
        <v>60</v>
      </c>
      <c r="B46" s="61">
        <f t="shared" si="14"/>
        <v>4.7632806373054857</v>
      </c>
      <c r="C46" s="61">
        <f t="shared" si="15"/>
        <v>8.5008439466011971</v>
      </c>
      <c r="D46" s="61">
        <f t="shared" si="16"/>
        <v>0.41097114267845974</v>
      </c>
      <c r="E46" s="61">
        <f t="shared" si="8"/>
        <v>8.1163533167789996</v>
      </c>
      <c r="F46" s="61">
        <f t="shared" si="9"/>
        <v>13.953488372093023</v>
      </c>
      <c r="G46" s="61">
        <f t="shared" si="10"/>
        <v>2.8802153432032305</v>
      </c>
    </row>
    <row r="47" spans="1:7" s="8" customFormat="1" ht="23.1" customHeight="1">
      <c r="A47" s="59" t="s">
        <v>69</v>
      </c>
      <c r="B47" s="61">
        <f t="shared" si="14"/>
        <v>19.800222891814919</v>
      </c>
      <c r="C47" s="61">
        <f t="shared" si="15"/>
        <v>33.9803590609176</v>
      </c>
      <c r="D47" s="61">
        <f t="shared" si="16"/>
        <v>3.287769141427678</v>
      </c>
      <c r="E47" s="61">
        <f>E18/$E$5*100</f>
        <v>14.877616175948919</v>
      </c>
      <c r="F47" s="61">
        <f t="shared" si="9"/>
        <v>28.882220555138783</v>
      </c>
      <c r="G47" s="61">
        <f t="shared" si="10"/>
        <v>2.3149394347240917</v>
      </c>
    </row>
    <row r="48" spans="1:7" s="8" customFormat="1" ht="23.1" customHeight="1">
      <c r="A48" s="50" t="s">
        <v>96</v>
      </c>
      <c r="B48" s="78">
        <f t="shared" ref="B48:D48" si="17">SUM(B50:B53)</f>
        <v>100</v>
      </c>
      <c r="C48" s="78">
        <f t="shared" si="17"/>
        <v>100</v>
      </c>
      <c r="D48" s="78">
        <f t="shared" si="17"/>
        <v>99.998160953361776</v>
      </c>
      <c r="E48" s="78">
        <f t="shared" ref="E48:G48" si="18">SUM(E50:E53)</f>
        <v>100.0012160716023</v>
      </c>
      <c r="F48" s="78">
        <f t="shared" si="18"/>
        <v>100</v>
      </c>
      <c r="G48" s="78">
        <f t="shared" si="18"/>
        <v>99.997953503601821</v>
      </c>
    </row>
    <row r="49" spans="1:7" s="8" customFormat="1" ht="23.1" customHeight="1">
      <c r="A49" s="52" t="s">
        <v>18</v>
      </c>
      <c r="B49" s="62"/>
      <c r="C49" s="62"/>
      <c r="D49" s="62"/>
      <c r="E49" s="62"/>
      <c r="F49" s="62"/>
      <c r="G49" s="62"/>
    </row>
    <row r="50" spans="1:7" ht="23.1" customHeight="1">
      <c r="A50" s="53" t="s">
        <v>19</v>
      </c>
      <c r="B50" s="61">
        <f>B21/$B$19*100</f>
        <v>90.795008342741809</v>
      </c>
      <c r="C50" s="61">
        <f>C21/$C$19*100</f>
        <v>80.914878256874715</v>
      </c>
      <c r="D50" s="61">
        <f>D21/$D$19*100</f>
        <v>99.100706193909076</v>
      </c>
      <c r="E50" s="61">
        <f>E21/$E$19*100</f>
        <v>92.894493627784797</v>
      </c>
      <c r="F50" s="61">
        <f>F21/$F$19*100</f>
        <v>83.502157755933823</v>
      </c>
      <c r="G50" s="61">
        <f>G21/$G$19*100</f>
        <v>99.306237721021603</v>
      </c>
    </row>
    <row r="51" spans="1:7" ht="23.1" customHeight="1">
      <c r="A51" s="53" t="s">
        <v>20</v>
      </c>
      <c r="B51" s="61">
        <f t="shared" ref="B51:B53" si="19">B22/$B$19*100</f>
        <v>0.25278008132924357</v>
      </c>
      <c r="C51" s="61">
        <f t="shared" ref="C51:C53" si="20">C22/$C$19*100</f>
        <v>0.52941305156308105</v>
      </c>
      <c r="D51" s="61">
        <f t="shared" ref="D51:D53" si="21">D22/$D$19*100</f>
        <v>2.0229513020450198E-2</v>
      </c>
      <c r="E51" s="61">
        <f>E22/$E$19*100</f>
        <v>0.17389823912831989</v>
      </c>
      <c r="F51" s="61">
        <f>F22/$F$19*100</f>
        <v>0.42855430352433466</v>
      </c>
      <c r="G51" s="61">
        <f>G22/$G$19*100</f>
        <v>0</v>
      </c>
    </row>
    <row r="52" spans="1:7" ht="23.1" customHeight="1">
      <c r="A52" s="53" t="s">
        <v>21</v>
      </c>
      <c r="B52" s="61">
        <f t="shared" si="19"/>
        <v>7.5554267787025289</v>
      </c>
      <c r="C52" s="61">
        <f t="shared" si="20"/>
        <v>15.895517490319616</v>
      </c>
      <c r="D52" s="61">
        <f t="shared" si="21"/>
        <v>0.5443578049139326</v>
      </c>
      <c r="E52" s="61">
        <f>E23/$E$19*100</f>
        <v>5.6255472322210327</v>
      </c>
      <c r="F52" s="61">
        <f>F23/$F$19*100</f>
        <v>13.00047950131863</v>
      </c>
      <c r="G52" s="61">
        <f>G23/$G$19*100</f>
        <v>0.58734446627373937</v>
      </c>
    </row>
    <row r="53" spans="1:7" ht="23.1" customHeight="1">
      <c r="A53" s="53" t="s">
        <v>22</v>
      </c>
      <c r="B53" s="61">
        <f t="shared" si="19"/>
        <v>1.3967847972264131</v>
      </c>
      <c r="C53" s="61">
        <f t="shared" si="20"/>
        <v>2.660191201242589</v>
      </c>
      <c r="D53" s="61">
        <f t="shared" si="21"/>
        <v>0.33286744151831688</v>
      </c>
      <c r="E53" s="61">
        <f>E24/$E$19*100</f>
        <v>1.307276972468139</v>
      </c>
      <c r="F53" s="61">
        <f>F24/$F$19*100</f>
        <v>3.0688084392232078</v>
      </c>
      <c r="G53" s="61">
        <f>G24/$G$19*100</f>
        <v>0.1043713163064833</v>
      </c>
    </row>
    <row r="54" spans="1:7" ht="23.1" customHeight="1">
      <c r="A54" s="52" t="s">
        <v>91</v>
      </c>
      <c r="B54" s="89"/>
      <c r="C54" s="89"/>
      <c r="D54" s="89"/>
      <c r="E54" s="89"/>
      <c r="F54" s="89"/>
      <c r="G54" s="89"/>
    </row>
    <row r="55" spans="1:7" ht="23.1" customHeight="1">
      <c r="A55" s="56" t="s">
        <v>92</v>
      </c>
      <c r="B55" s="61">
        <f>B26/$B$19*100</f>
        <v>2.2020841867575207</v>
      </c>
      <c r="C55" s="61">
        <f>C26/$C$19*100</f>
        <v>2.693006059810549</v>
      </c>
      <c r="D55" s="61">
        <f>D26/$D$19*100</f>
        <v>1.7875533323525084</v>
      </c>
      <c r="E55" s="61">
        <f t="shared" ref="E55:E61" si="22">E26/$E$19*100</f>
        <v>2.4297110613872945</v>
      </c>
      <c r="F55" s="61">
        <f t="shared" ref="F55:F61" si="23">F26/$F$19*100</f>
        <v>3.7880604171661476</v>
      </c>
      <c r="G55" s="61">
        <f t="shared" ref="G55:G61" si="24">G26/$G$19*100</f>
        <v>1.502128356254093</v>
      </c>
    </row>
    <row r="56" spans="1:7" ht="23.1" customHeight="1">
      <c r="A56" s="56" t="s">
        <v>93</v>
      </c>
      <c r="B56" s="61">
        <f t="shared" ref="B56:B57" si="25">B27/$B$19*100</f>
        <v>31.274790931889257</v>
      </c>
      <c r="C56" s="61">
        <f t="shared" ref="C56:C57" si="26">C27/$C$19*100</f>
        <v>14.261337533635229</v>
      </c>
      <c r="D56" s="61">
        <f t="shared" ref="D56:D57" si="27">D27/$D$19*100</f>
        <v>45.577092835074296</v>
      </c>
      <c r="E56" s="61">
        <f t="shared" si="22"/>
        <v>31.401400914485844</v>
      </c>
      <c r="F56" s="61">
        <f t="shared" si="23"/>
        <v>13.917525773195877</v>
      </c>
      <c r="G56" s="61">
        <f t="shared" si="24"/>
        <v>43.342747216764899</v>
      </c>
    </row>
    <row r="57" spans="1:7" ht="23.1" customHeight="1">
      <c r="A57" s="56" t="s">
        <v>94</v>
      </c>
      <c r="B57" s="61">
        <f t="shared" si="25"/>
        <v>66.524124012109468</v>
      </c>
      <c r="C57" s="61">
        <f t="shared" si="26"/>
        <v>83.043468749316361</v>
      </c>
      <c r="D57" s="61">
        <f t="shared" si="27"/>
        <v>52.635353832573195</v>
      </c>
      <c r="E57" s="61">
        <f t="shared" si="22"/>
        <v>66.168888024126858</v>
      </c>
      <c r="F57" s="61">
        <f t="shared" si="23"/>
        <v>82.297410692879396</v>
      </c>
      <c r="G57" s="61">
        <f t="shared" si="24"/>
        <v>55.155124426981004</v>
      </c>
    </row>
    <row r="58" spans="1:7" ht="23.1" customHeight="1">
      <c r="A58" s="57" t="s">
        <v>59</v>
      </c>
      <c r="B58" s="61">
        <f>B29/$B$19*100</f>
        <v>20.474187456912485</v>
      </c>
      <c r="C58" s="61">
        <f>C29/$C$19*100</f>
        <v>29.343046531469447</v>
      </c>
      <c r="D58" s="61">
        <f>D29/$D$19*100</f>
        <v>13.018611151978815</v>
      </c>
      <c r="E58" s="61">
        <f t="shared" si="22"/>
        <v>21.271524467360639</v>
      </c>
      <c r="F58" s="61">
        <f>F29/$F$19*100</f>
        <v>27.673219851354592</v>
      </c>
      <c r="G58" s="61">
        <f t="shared" si="24"/>
        <v>16.899967256057629</v>
      </c>
    </row>
    <row r="59" spans="1:7">
      <c r="A59" s="59" t="s">
        <v>60</v>
      </c>
      <c r="B59" s="61">
        <f t="shared" ref="B59:B61" si="28">B30/$B$19*100</f>
        <v>8.6334888646877221</v>
      </c>
      <c r="C59" s="61">
        <f t="shared" ref="C59:C61" si="29">C30/$C$19*100</f>
        <v>10.529194285839296</v>
      </c>
      <c r="D59" s="61">
        <f t="shared" ref="D59:D61" si="30">D30/$D$19*100</f>
        <v>7.0398705311166694</v>
      </c>
      <c r="E59" s="61">
        <f t="shared" si="22"/>
        <v>12.812530401790056</v>
      </c>
      <c r="F59" s="61">
        <f>F30/$F$19*100</f>
        <v>15.275113881563174</v>
      </c>
      <c r="G59" s="61">
        <f t="shared" si="24"/>
        <v>11.130893909626719</v>
      </c>
    </row>
    <row r="60" spans="1:7" ht="45">
      <c r="A60" s="59" t="s">
        <v>65</v>
      </c>
      <c r="B60" s="61">
        <f t="shared" si="28"/>
        <v>6.365462048018224</v>
      </c>
      <c r="C60" s="61">
        <f t="shared" si="29"/>
        <v>9.717573450591761</v>
      </c>
      <c r="D60" s="61">
        <f t="shared" si="30"/>
        <v>3.5475209651316759</v>
      </c>
      <c r="E60" s="61">
        <f t="shared" si="22"/>
        <v>9.9863799980542858</v>
      </c>
      <c r="F60" s="61">
        <f t="shared" si="23"/>
        <v>14.190242148165908</v>
      </c>
      <c r="G60" s="61">
        <f>G31/$G$19*100</f>
        <v>7.1156679764243611</v>
      </c>
    </row>
    <row r="61" spans="1:7" ht="21.75" customHeight="1" thickBot="1">
      <c r="A61" s="59" t="s">
        <v>69</v>
      </c>
      <c r="B61" s="61">
        <f t="shared" si="28"/>
        <v>31.048987380978549</v>
      </c>
      <c r="C61" s="61">
        <f t="shared" si="29"/>
        <v>33.453654481415853</v>
      </c>
      <c r="D61" s="61">
        <f t="shared" si="30"/>
        <v>29.029351184346037</v>
      </c>
      <c r="E61" s="61">
        <f t="shared" si="22"/>
        <v>22.098453156921881</v>
      </c>
      <c r="F61" s="61">
        <f t="shared" si="23"/>
        <v>25.158834811795732</v>
      </c>
      <c r="G61" s="61">
        <f t="shared" si="24"/>
        <v>20.006548788474131</v>
      </c>
    </row>
    <row r="62" spans="1:7" ht="2.25" customHeight="1" thickBot="1">
      <c r="A62" s="63"/>
      <c r="B62" s="64"/>
      <c r="C62" s="64"/>
      <c r="D62" s="64"/>
      <c r="E62" s="64"/>
      <c r="F62" s="64"/>
      <c r="G62" s="64"/>
    </row>
    <row r="63" spans="1:7" s="23" customFormat="1" ht="26.25" thickTop="1">
      <c r="A63" s="92" t="s">
        <v>30</v>
      </c>
      <c r="B63" s="92"/>
      <c r="C63" s="92"/>
      <c r="D63" s="92"/>
      <c r="E63" s="92"/>
      <c r="F63" s="92"/>
      <c r="G63" s="92"/>
    </row>
    <row r="64" spans="1:7" s="23" customFormat="1" ht="25.5">
      <c r="A64" s="92"/>
      <c r="B64" s="92"/>
      <c r="C64" s="92"/>
      <c r="D64" s="92"/>
      <c r="E64" s="92"/>
      <c r="F64" s="92"/>
      <c r="G64" s="92"/>
    </row>
    <row r="65" spans="1:7" s="23" customFormat="1" ht="26.25">
      <c r="A65" s="24"/>
      <c r="B65" s="25"/>
      <c r="C65" s="25"/>
      <c r="D65" s="25"/>
      <c r="E65" s="25"/>
      <c r="F65" s="25"/>
      <c r="G65" s="25"/>
    </row>
    <row r="66" spans="1:7" s="25" customFormat="1" ht="26.25">
      <c r="A66" s="24" t="s">
        <v>31</v>
      </c>
    </row>
  </sheetData>
  <mergeCells count="6">
    <mergeCell ref="A1:G1"/>
    <mergeCell ref="A2:A3"/>
    <mergeCell ref="E2:G2"/>
    <mergeCell ref="B2:D2"/>
    <mergeCell ref="A64:G64"/>
    <mergeCell ref="A63:G63"/>
  </mergeCells>
  <printOptions horizontalCentered="1"/>
  <pageMargins left="0.19685039370078741" right="0.19685039370078741" top="0.74803149606299213" bottom="0.74803149606299213" header="0.31496062992125984" footer="0.31496062992125984"/>
  <pageSetup scale="43" firstPageNumber="15" orientation="portrait" r:id="rId1"/>
  <headerFooter>
    <oddFooter>&amp;L&amp;"-,Italic"&amp;20Source: Report of the Labour Force Survey (LFS) 2022&amp;R&amp;20&amp;[23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G58"/>
  <sheetViews>
    <sheetView topLeftCell="A4" zoomScale="50" zoomScaleNormal="50" zoomScaleSheetLayoutView="85" zoomScalePageLayoutView="70" workbookViewId="0">
      <selection activeCell="H4" sqref="H1:J1048576"/>
    </sheetView>
  </sheetViews>
  <sheetFormatPr defaultColWidth="8.85546875" defaultRowHeight="26.25"/>
  <cols>
    <col min="1" max="1" width="85.7109375" style="24" customWidth="1"/>
    <col min="2" max="7" width="20" style="25" customWidth="1"/>
    <col min="8" max="8" width="37" style="23" bestFit="1" customWidth="1"/>
    <col min="9" max="9" width="25.85546875" style="23" bestFit="1" customWidth="1"/>
    <col min="10" max="11" width="15.5703125" style="23" bestFit="1" customWidth="1"/>
    <col min="12" max="12" width="32" style="23" bestFit="1" customWidth="1"/>
    <col min="13" max="13" width="15.5703125" style="23" bestFit="1" customWidth="1"/>
    <col min="14" max="14" width="17.7109375" style="23" bestFit="1" customWidth="1"/>
    <col min="15" max="15" width="13" style="23" bestFit="1" customWidth="1"/>
    <col min="16" max="17" width="11.5703125" style="23" bestFit="1" customWidth="1"/>
    <col min="18" max="18" width="32" style="23" bestFit="1" customWidth="1"/>
    <col min="19" max="19" width="13" style="23" bestFit="1" customWidth="1"/>
    <col min="20" max="20" width="17.7109375" style="23" bestFit="1" customWidth="1"/>
    <col min="21" max="16384" width="8.85546875" style="23"/>
  </cols>
  <sheetData>
    <row r="1" spans="1:7" ht="36.6" customHeight="1" thickBot="1">
      <c r="A1" s="68" t="s">
        <v>32</v>
      </c>
      <c r="B1" s="71"/>
      <c r="C1" s="69"/>
      <c r="D1" s="69"/>
      <c r="E1" s="71"/>
      <c r="F1" s="69"/>
      <c r="G1" s="69"/>
    </row>
    <row r="2" spans="1:7" ht="37.35" customHeight="1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7" ht="36.75" customHeight="1" thickTop="1" thickBot="1">
      <c r="A3" s="94"/>
      <c r="B3" s="2" t="s">
        <v>2</v>
      </c>
      <c r="C3" s="2" t="s">
        <v>3</v>
      </c>
      <c r="D3" s="2" t="s">
        <v>4</v>
      </c>
      <c r="E3" s="2" t="s">
        <v>2</v>
      </c>
      <c r="F3" s="2" t="s">
        <v>3</v>
      </c>
      <c r="G3" s="2" t="s">
        <v>4</v>
      </c>
    </row>
    <row r="4" spans="1:7" ht="27" customHeight="1" thickTop="1">
      <c r="A4" s="3" t="s">
        <v>5</v>
      </c>
      <c r="B4" s="4"/>
      <c r="C4" s="4"/>
      <c r="D4" s="4"/>
      <c r="E4" s="4"/>
      <c r="F4" s="4"/>
      <c r="G4" s="4"/>
    </row>
    <row r="5" spans="1:7" s="28" customFormat="1" ht="27" customHeight="1">
      <c r="A5" s="6" t="s">
        <v>33</v>
      </c>
      <c r="B5" s="76">
        <v>10956</v>
      </c>
      <c r="C5" s="76">
        <v>5134</v>
      </c>
      <c r="D5" s="76">
        <v>5822</v>
      </c>
      <c r="E5" s="76">
        <v>11445</v>
      </c>
      <c r="F5" s="76">
        <v>6347</v>
      </c>
      <c r="G5" s="76">
        <v>5098</v>
      </c>
    </row>
    <row r="6" spans="1:7" s="28" customFormat="1" ht="27" customHeight="1">
      <c r="A6" s="9" t="s">
        <v>9</v>
      </c>
      <c r="B6" s="77"/>
      <c r="C6" s="77"/>
      <c r="D6" s="77"/>
      <c r="E6" s="77"/>
      <c r="F6" s="77"/>
      <c r="G6" s="77"/>
    </row>
    <row r="7" spans="1:7" s="28" customFormat="1" ht="27" customHeight="1">
      <c r="A7" s="12" t="s">
        <v>10</v>
      </c>
      <c r="B7" s="77">
        <v>4403</v>
      </c>
      <c r="C7" s="77">
        <v>1954</v>
      </c>
      <c r="D7" s="77">
        <v>2449</v>
      </c>
      <c r="E7" s="77">
        <v>4584</v>
      </c>
      <c r="F7" s="77">
        <v>2531</v>
      </c>
      <c r="G7" s="77">
        <v>2053</v>
      </c>
    </row>
    <row r="8" spans="1:7" s="28" customFormat="1" ht="27" customHeight="1">
      <c r="A8" s="12" t="s">
        <v>11</v>
      </c>
      <c r="B8" s="77">
        <v>6529</v>
      </c>
      <c r="C8" s="77">
        <v>3156</v>
      </c>
      <c r="D8" s="77">
        <v>3373</v>
      </c>
      <c r="E8" s="77">
        <v>6832</v>
      </c>
      <c r="F8" s="77">
        <v>3787</v>
      </c>
      <c r="G8" s="77">
        <v>3045</v>
      </c>
    </row>
    <row r="9" spans="1:7" s="28" customFormat="1" ht="27" customHeight="1">
      <c r="A9" s="12" t="s">
        <v>12</v>
      </c>
      <c r="B9" s="77">
        <v>23</v>
      </c>
      <c r="C9" s="77">
        <v>23</v>
      </c>
      <c r="D9" s="77">
        <v>0</v>
      </c>
      <c r="E9" s="77">
        <v>28</v>
      </c>
      <c r="F9" s="77">
        <v>28</v>
      </c>
      <c r="G9" s="77">
        <v>0</v>
      </c>
    </row>
    <row r="10" spans="1:7" s="28" customFormat="1" ht="27" customHeight="1">
      <c r="A10" s="9" t="s">
        <v>13</v>
      </c>
      <c r="B10" s="77"/>
      <c r="C10" s="77"/>
      <c r="D10" s="77"/>
      <c r="E10" s="77"/>
      <c r="F10" s="77"/>
      <c r="G10" s="77"/>
    </row>
    <row r="11" spans="1:7" s="28" customFormat="1" ht="27" customHeight="1">
      <c r="A11" s="12" t="s">
        <v>14</v>
      </c>
      <c r="B11" s="10">
        <v>576</v>
      </c>
      <c r="C11" s="10">
        <v>325</v>
      </c>
      <c r="D11" s="10">
        <v>252</v>
      </c>
      <c r="E11" s="10">
        <v>408</v>
      </c>
      <c r="F11" s="10">
        <v>324</v>
      </c>
      <c r="G11" s="10">
        <v>84</v>
      </c>
    </row>
    <row r="12" spans="1:7" s="28" customFormat="1" ht="27" customHeight="1">
      <c r="A12" s="12" t="s">
        <v>15</v>
      </c>
      <c r="B12" s="10">
        <v>6499</v>
      </c>
      <c r="C12" s="10">
        <v>2979</v>
      </c>
      <c r="D12" s="10">
        <v>3520</v>
      </c>
      <c r="E12" s="10">
        <v>5570</v>
      </c>
      <c r="F12" s="10">
        <v>3204</v>
      </c>
      <c r="G12" s="10">
        <v>2366</v>
      </c>
    </row>
    <row r="13" spans="1:7" s="28" customFormat="1" ht="27" customHeight="1">
      <c r="A13" s="12" t="s">
        <v>16</v>
      </c>
      <c r="B13" s="10">
        <v>1938</v>
      </c>
      <c r="C13" s="10">
        <v>821</v>
      </c>
      <c r="D13" s="10">
        <v>1117</v>
      </c>
      <c r="E13" s="10">
        <v>1888</v>
      </c>
      <c r="F13" s="10">
        <v>1083</v>
      </c>
      <c r="G13" s="10">
        <v>805</v>
      </c>
    </row>
    <row r="14" spans="1:7" s="28" customFormat="1" ht="27" customHeight="1">
      <c r="A14" s="12" t="s">
        <v>17</v>
      </c>
      <c r="B14" s="10">
        <v>1942</v>
      </c>
      <c r="C14" s="10">
        <v>1009</v>
      </c>
      <c r="D14" s="10">
        <v>933</v>
      </c>
      <c r="E14" s="10">
        <v>3579</v>
      </c>
      <c r="F14" s="10">
        <v>1736</v>
      </c>
      <c r="G14" s="10">
        <v>1844</v>
      </c>
    </row>
    <row r="15" spans="1:7" s="28" customFormat="1" ht="27" customHeight="1">
      <c r="A15" s="29" t="s">
        <v>34</v>
      </c>
      <c r="B15" s="7">
        <f>SUM(B16:B17)</f>
        <v>126994</v>
      </c>
      <c r="C15" s="7">
        <f t="shared" ref="C15:D15" si="0">SUM(C16:C17)</f>
        <v>52516</v>
      </c>
      <c r="D15" s="7">
        <f t="shared" si="0"/>
        <v>74478</v>
      </c>
      <c r="E15" s="7">
        <f>SUM(E16:E17)</f>
        <v>131932</v>
      </c>
      <c r="F15" s="7">
        <f t="shared" ref="F15:G15" si="1">SUM(F16:F17)</f>
        <v>53288</v>
      </c>
      <c r="G15" s="7">
        <f t="shared" si="1"/>
        <v>78645</v>
      </c>
    </row>
    <row r="16" spans="1:7" s="28" customFormat="1" ht="27" customHeight="1">
      <c r="A16" s="12" t="s">
        <v>35</v>
      </c>
      <c r="B16" s="10">
        <v>8931</v>
      </c>
      <c r="C16" s="10">
        <v>4631</v>
      </c>
      <c r="D16" s="10">
        <v>4300</v>
      </c>
      <c r="E16" s="10">
        <v>7153</v>
      </c>
      <c r="F16" s="10">
        <v>3468</v>
      </c>
      <c r="G16" s="10">
        <v>3685</v>
      </c>
    </row>
    <row r="17" spans="1:7" s="28" customFormat="1" ht="27" customHeight="1">
      <c r="A17" s="12" t="s">
        <v>36</v>
      </c>
      <c r="B17" s="10">
        <v>118063</v>
      </c>
      <c r="C17" s="10">
        <v>47885</v>
      </c>
      <c r="D17" s="10">
        <v>70178</v>
      </c>
      <c r="E17" s="10">
        <v>124779</v>
      </c>
      <c r="F17" s="10">
        <v>49820</v>
      </c>
      <c r="G17" s="10">
        <v>74960</v>
      </c>
    </row>
    <row r="18" spans="1:7" s="30" customFormat="1" ht="27" customHeight="1">
      <c r="A18" s="29" t="s">
        <v>37</v>
      </c>
      <c r="B18" s="67">
        <f>SUM(B19:B21)</f>
        <v>36385</v>
      </c>
      <c r="C18" s="67">
        <f t="shared" ref="C18:D18" si="2">SUM(C19:C21)</f>
        <v>18196</v>
      </c>
      <c r="D18" s="67">
        <f t="shared" si="2"/>
        <v>18189</v>
      </c>
      <c r="E18" s="67">
        <f>SUM(E19:E21)</f>
        <v>29706</v>
      </c>
      <c r="F18" s="67">
        <f t="shared" ref="F18:G18" si="3">SUM(F19:F21)</f>
        <v>15868</v>
      </c>
      <c r="G18" s="67">
        <f t="shared" si="3"/>
        <v>13838</v>
      </c>
    </row>
    <row r="19" spans="1:7" s="28" customFormat="1" ht="27" customHeight="1">
      <c r="A19" s="12" t="s">
        <v>38</v>
      </c>
      <c r="B19" s="10">
        <v>10956</v>
      </c>
      <c r="C19" s="10">
        <v>5134</v>
      </c>
      <c r="D19" s="10">
        <v>5822</v>
      </c>
      <c r="E19" s="10">
        <v>11445</v>
      </c>
      <c r="F19" s="10">
        <v>6347</v>
      </c>
      <c r="G19" s="10">
        <v>5098</v>
      </c>
    </row>
    <row r="20" spans="1:7" s="28" customFormat="1" ht="27" customHeight="1">
      <c r="A20" s="12" t="s">
        <v>39</v>
      </c>
      <c r="B20" s="10">
        <v>16498</v>
      </c>
      <c r="C20" s="10">
        <v>8431</v>
      </c>
      <c r="D20" s="10">
        <v>8067</v>
      </c>
      <c r="E20" s="10">
        <v>11108</v>
      </c>
      <c r="F20" s="10">
        <v>6053</v>
      </c>
      <c r="G20" s="10">
        <v>5055</v>
      </c>
    </row>
    <row r="21" spans="1:7" s="28" customFormat="1" ht="27" customHeight="1">
      <c r="A21" s="12" t="s">
        <v>35</v>
      </c>
      <c r="B21" s="10">
        <v>8931</v>
      </c>
      <c r="C21" s="10">
        <v>4631</v>
      </c>
      <c r="D21" s="10">
        <v>4300</v>
      </c>
      <c r="E21" s="10">
        <v>7153</v>
      </c>
      <c r="F21" s="10">
        <v>3468</v>
      </c>
      <c r="G21" s="10">
        <v>3685</v>
      </c>
    </row>
    <row r="22" spans="1:7" s="28" customFormat="1" ht="27" customHeight="1">
      <c r="A22" s="12"/>
      <c r="B22" s="10"/>
      <c r="C22" s="10"/>
      <c r="D22" s="10"/>
      <c r="E22" s="10"/>
      <c r="F22" s="10"/>
      <c r="G22" s="10"/>
    </row>
    <row r="23" spans="1:7" s="28" customFormat="1" ht="27" customHeight="1">
      <c r="A23" s="14" t="s">
        <v>26</v>
      </c>
      <c r="B23" s="10"/>
      <c r="C23" s="10"/>
      <c r="D23" s="10"/>
      <c r="E23" s="10"/>
      <c r="F23" s="10"/>
      <c r="G23" s="10"/>
    </row>
    <row r="24" spans="1:7" s="28" customFormat="1" ht="27" customHeight="1">
      <c r="A24" s="6" t="s">
        <v>40</v>
      </c>
      <c r="B24" s="15">
        <f>B5/'1 - Sex 2'!B6*100</f>
        <v>4.9055691373613088</v>
      </c>
      <c r="C24" s="15">
        <f>C5/'1 - Sex 2'!C6*100</f>
        <v>3.8686147887483138</v>
      </c>
      <c r="D24" s="15">
        <f>D5/'1 - Sex 2'!D6*100</f>
        <v>6.4239923203389644</v>
      </c>
      <c r="E24" s="15">
        <f>E5/'1 - Sex 2'!E6*100</f>
        <v>5.1561486340373381</v>
      </c>
      <c r="F24" s="15">
        <f>F5/'1 - Sex 2'!F6*100</f>
        <v>4.7361076910448991</v>
      </c>
      <c r="G24" s="15">
        <f>G5/'1 - Sex 2'!G6*100</f>
        <v>5.7961457563526801</v>
      </c>
    </row>
    <row r="25" spans="1:7" s="28" customFormat="1" ht="27" customHeight="1">
      <c r="A25" s="6" t="s">
        <v>41</v>
      </c>
      <c r="B25" s="15">
        <f>B7/(B7+'1 - Sex 2'!B9)*100</f>
        <v>16.334025819854578</v>
      </c>
      <c r="C25" s="15">
        <f>C7/(C7+'1 - Sex 2'!C9)*100</f>
        <v>11.996561886051081</v>
      </c>
      <c r="D25" s="15">
        <f>D7/(D7+'1 - Sex 2'!D9)*100</f>
        <v>22.954353735120442</v>
      </c>
      <c r="E25" s="15">
        <f>E7/(E7+'1 - Sex 2'!E9)*100</f>
        <v>17.987051206592113</v>
      </c>
      <c r="F25" s="15">
        <f>F7/(F7+'1 - Sex 2'!F9)*100</f>
        <v>16.047425817905147</v>
      </c>
      <c r="G25" s="15">
        <f>G7/(G7+'1 - Sex 2'!G9)*100</f>
        <v>21.13662102337074</v>
      </c>
    </row>
    <row r="26" spans="1:7" s="28" customFormat="1" ht="27" customHeight="1">
      <c r="A26" s="6" t="s">
        <v>42</v>
      </c>
      <c r="B26" s="16">
        <v>100</v>
      </c>
      <c r="C26" s="16">
        <v>100</v>
      </c>
      <c r="D26" s="16">
        <v>100</v>
      </c>
      <c r="E26" s="16">
        <v>100</v>
      </c>
      <c r="F26" s="16">
        <v>100</v>
      </c>
      <c r="G26" s="16">
        <v>100</v>
      </c>
    </row>
    <row r="27" spans="1:7" s="28" customFormat="1" ht="27" customHeight="1">
      <c r="A27" s="9" t="s">
        <v>9</v>
      </c>
      <c r="B27" s="10"/>
      <c r="C27" s="18"/>
      <c r="D27" s="10"/>
      <c r="E27" s="10"/>
      <c r="F27" s="18"/>
      <c r="G27" s="10"/>
    </row>
    <row r="28" spans="1:7" s="28" customFormat="1" ht="27" customHeight="1">
      <c r="A28" s="12" t="s">
        <v>10</v>
      </c>
      <c r="B28" s="31">
        <f>B7/B$5*100</f>
        <v>40.188024826579046</v>
      </c>
      <c r="C28" s="31">
        <f>C7/C$5*100</f>
        <v>38.059992208804047</v>
      </c>
      <c r="D28" s="31">
        <f t="shared" ref="D28" si="4">D7/D$5*100</f>
        <v>42.064582617657166</v>
      </c>
      <c r="E28" s="31">
        <f>E7/E$5*100</f>
        <v>40.0524246395806</v>
      </c>
      <c r="F28" s="31">
        <f>F7/F$5*100</f>
        <v>39.877107294784935</v>
      </c>
      <c r="G28" s="31">
        <f t="shared" ref="G28" si="5">G7/G$5*100</f>
        <v>40.270694389956844</v>
      </c>
    </row>
    <row r="29" spans="1:7" s="28" customFormat="1" ht="27" customHeight="1">
      <c r="A29" s="12" t="s">
        <v>11</v>
      </c>
      <c r="B29" s="31">
        <f t="shared" ref="B29:D30" si="6">B8/B$5*100</f>
        <v>59.592917123037601</v>
      </c>
      <c r="C29" s="31">
        <f t="shared" si="6"/>
        <v>61.472536034281269</v>
      </c>
      <c r="D29" s="31">
        <f t="shared" si="6"/>
        <v>57.935417382342834</v>
      </c>
      <c r="E29" s="31">
        <f t="shared" ref="E29:G30" si="7">E8/E$5*100</f>
        <v>59.694189602446478</v>
      </c>
      <c r="F29" s="31">
        <f t="shared" si="7"/>
        <v>59.665983929415468</v>
      </c>
      <c r="G29" s="31">
        <f t="shared" si="7"/>
        <v>59.729305610043163</v>
      </c>
    </row>
    <row r="30" spans="1:7" s="28" customFormat="1" ht="27" customHeight="1">
      <c r="A30" s="12" t="s">
        <v>12</v>
      </c>
      <c r="B30" s="75">
        <f t="shared" si="6"/>
        <v>0.2099306316173786</v>
      </c>
      <c r="C30" s="75">
        <f t="shared" si="6"/>
        <v>0.44799376704324118</v>
      </c>
      <c r="D30" s="75">
        <f t="shared" si="6"/>
        <v>0</v>
      </c>
      <c r="E30" s="75">
        <f t="shared" si="7"/>
        <v>0.24464831804281345</v>
      </c>
      <c r="F30" s="75">
        <f t="shared" si="7"/>
        <v>0.44115330077201825</v>
      </c>
      <c r="G30" s="75">
        <f t="shared" si="7"/>
        <v>0</v>
      </c>
    </row>
    <row r="31" spans="1:7" s="28" customFormat="1" ht="27" customHeight="1">
      <c r="A31" s="9" t="s">
        <v>13</v>
      </c>
      <c r="B31" s="31"/>
      <c r="C31" s="10"/>
      <c r="D31" s="10"/>
      <c r="E31" s="31"/>
      <c r="F31" s="10"/>
      <c r="G31" s="10"/>
    </row>
    <row r="32" spans="1:7" s="28" customFormat="1" ht="27" customHeight="1">
      <c r="A32" s="12" t="s">
        <v>14</v>
      </c>
      <c r="B32" s="31">
        <f>B11/B$5*100</f>
        <v>5.2573932092004378</v>
      </c>
      <c r="C32" s="31">
        <f t="shared" ref="C32:D32" si="8">C11/C$5*100</f>
        <v>6.3303467082197109</v>
      </c>
      <c r="D32" s="31">
        <f t="shared" si="8"/>
        <v>4.3284094812779115</v>
      </c>
      <c r="E32" s="31">
        <f>E11/E$5*100</f>
        <v>3.5648754914809961</v>
      </c>
      <c r="F32" s="31">
        <f t="shared" ref="F32:G32" si="9">F11/F$5*100</f>
        <v>5.1047739089333541</v>
      </c>
      <c r="G32" s="31">
        <f t="shared" si="9"/>
        <v>1.6477049823460179</v>
      </c>
    </row>
    <row r="33" spans="1:7" s="28" customFormat="1" ht="27" customHeight="1">
      <c r="A33" s="12" t="s">
        <v>15</v>
      </c>
      <c r="B33" s="31">
        <f t="shared" ref="B33:D35" si="10">B12/B$5*100</f>
        <v>59.319094560058417</v>
      </c>
      <c r="C33" s="31">
        <f>C12/C$5*100</f>
        <v>58.024931827035452</v>
      </c>
      <c r="D33" s="31">
        <f t="shared" si="10"/>
        <v>60.460322913088284</v>
      </c>
      <c r="E33" s="31">
        <f t="shared" ref="E33:G35" si="11">E12/E$5*100</f>
        <v>48.667540410659676</v>
      </c>
      <c r="F33" s="31">
        <f>F12/F$5*100</f>
        <v>50.480541988340946</v>
      </c>
      <c r="G33" s="31">
        <f t="shared" si="11"/>
        <v>46.410357002746174</v>
      </c>
    </row>
    <row r="34" spans="1:7" s="28" customFormat="1" ht="27" customHeight="1">
      <c r="A34" s="12" t="s">
        <v>16</v>
      </c>
      <c r="B34" s="31">
        <f t="shared" si="10"/>
        <v>17.688937568455639</v>
      </c>
      <c r="C34" s="31">
        <f t="shared" si="10"/>
        <v>15.991429684456564</v>
      </c>
      <c r="D34" s="31">
        <f t="shared" si="10"/>
        <v>19.185846788045346</v>
      </c>
      <c r="E34" s="31">
        <f t="shared" si="11"/>
        <v>16.496286588029708</v>
      </c>
      <c r="F34" s="31">
        <f t="shared" si="11"/>
        <v>17.063179454860563</v>
      </c>
      <c r="G34" s="31">
        <f t="shared" si="11"/>
        <v>15.790506080816005</v>
      </c>
    </row>
    <row r="35" spans="1:7" s="28" customFormat="1" ht="27" customHeight="1">
      <c r="A35" s="12" t="s">
        <v>17</v>
      </c>
      <c r="B35" s="31">
        <f t="shared" si="10"/>
        <v>17.725447243519532</v>
      </c>
      <c r="C35" s="31">
        <f t="shared" si="10"/>
        <v>19.653291780288274</v>
      </c>
      <c r="D35" s="31">
        <f t="shared" si="10"/>
        <v>16.025420817588458</v>
      </c>
      <c r="E35" s="31">
        <f t="shared" si="11"/>
        <v>31.271297509829623</v>
      </c>
      <c r="F35" s="31">
        <f t="shared" si="11"/>
        <v>27.351504647865134</v>
      </c>
      <c r="G35" s="31">
        <f t="shared" si="11"/>
        <v>36.171047469595919</v>
      </c>
    </row>
    <row r="36" spans="1:7" s="28" customFormat="1" ht="27" customHeight="1">
      <c r="A36" s="29" t="s">
        <v>34</v>
      </c>
      <c r="B36" s="15">
        <v>100</v>
      </c>
      <c r="C36" s="16">
        <v>100</v>
      </c>
      <c r="D36" s="16">
        <v>100</v>
      </c>
      <c r="E36" s="15">
        <v>100</v>
      </c>
      <c r="F36" s="16">
        <v>100</v>
      </c>
      <c r="G36" s="16">
        <v>100</v>
      </c>
    </row>
    <row r="37" spans="1:7" s="28" customFormat="1" ht="27" customHeight="1">
      <c r="A37" s="12" t="s">
        <v>35</v>
      </c>
      <c r="B37" s="31">
        <f>B16/B$15*100</f>
        <v>7.0326157141282266</v>
      </c>
      <c r="C37" s="31">
        <f t="shared" ref="C37:D38" si="12">C16/C$15*100</f>
        <v>8.818264909741794</v>
      </c>
      <c r="D37" s="31">
        <f t="shared" si="12"/>
        <v>5.7735170117350094</v>
      </c>
      <c r="E37" s="31">
        <f>E16/E$15*100</f>
        <v>5.4217324076039173</v>
      </c>
      <c r="F37" s="31">
        <f t="shared" ref="F37:G38" si="13">F16/F$15*100</f>
        <v>6.508031827052994</v>
      </c>
      <c r="G37" s="31">
        <f t="shared" si="13"/>
        <v>4.6856125627821221</v>
      </c>
    </row>
    <row r="38" spans="1:7" s="28" customFormat="1" ht="27" customHeight="1">
      <c r="A38" s="12" t="s">
        <v>36</v>
      </c>
      <c r="B38" s="31">
        <f>B17/B$15*100</f>
        <v>92.967384285871773</v>
      </c>
      <c r="C38" s="31">
        <f t="shared" si="12"/>
        <v>91.181735090258215</v>
      </c>
      <c r="D38" s="31">
        <f t="shared" si="12"/>
        <v>94.226482988264991</v>
      </c>
      <c r="E38" s="31">
        <f>E17/E$15*100</f>
        <v>94.578267592396088</v>
      </c>
      <c r="F38" s="31">
        <f t="shared" si="13"/>
        <v>93.491968172946997</v>
      </c>
      <c r="G38" s="31">
        <f t="shared" si="13"/>
        <v>95.314387437217874</v>
      </c>
    </row>
    <row r="39" spans="1:7" s="30" customFormat="1" ht="27" customHeight="1">
      <c r="A39" s="9" t="s">
        <v>37</v>
      </c>
      <c r="B39" s="15">
        <v>100</v>
      </c>
      <c r="C39" s="15">
        <v>100.00000000000001</v>
      </c>
      <c r="D39" s="15">
        <v>100</v>
      </c>
      <c r="E39" s="15">
        <v>100</v>
      </c>
      <c r="F39" s="15">
        <v>100.00000000000001</v>
      </c>
      <c r="G39" s="15">
        <v>100</v>
      </c>
    </row>
    <row r="40" spans="1:7" s="28" customFormat="1" ht="27" customHeight="1">
      <c r="A40" s="12" t="s">
        <v>38</v>
      </c>
      <c r="B40" s="31">
        <f>B19/B$18*100</f>
        <v>30.111309605606706</v>
      </c>
      <c r="C40" s="31">
        <f t="shared" ref="C40:D40" si="14">C19/C$18*100</f>
        <v>28.214992306001317</v>
      </c>
      <c r="D40" s="31">
        <f t="shared" si="14"/>
        <v>32.00835669910385</v>
      </c>
      <c r="E40" s="31">
        <f>E19/E$18*100</f>
        <v>38.527570187840844</v>
      </c>
      <c r="F40" s="31">
        <f t="shared" ref="F40:G40" si="15">F19/F$18*100</f>
        <v>39.998739601714142</v>
      </c>
      <c r="G40" s="31">
        <f t="shared" si="15"/>
        <v>36.840583899407434</v>
      </c>
    </row>
    <row r="41" spans="1:7" s="28" customFormat="1" ht="27" customHeight="1">
      <c r="A41" s="12" t="s">
        <v>39</v>
      </c>
      <c r="B41" s="31">
        <f>B20/B$18*100</f>
        <v>45.342861069121895</v>
      </c>
      <c r="C41" s="31">
        <f t="shared" ref="C41" si="16">C20/C$18*100</f>
        <v>46.334359199824135</v>
      </c>
      <c r="D41" s="31">
        <f>D20/D$18*100</f>
        <v>44.350981362361871</v>
      </c>
      <c r="E41" s="31">
        <f>E20/E$18*100</f>
        <v>37.393119235171348</v>
      </c>
      <c r="F41" s="31">
        <f t="shared" ref="E41:G42" si="17">F20/F$18*100</f>
        <v>38.145954121502399</v>
      </c>
      <c r="G41" s="31">
        <f>G20/G$18*100</f>
        <v>36.52984535337476</v>
      </c>
    </row>
    <row r="42" spans="1:7" s="28" customFormat="1" ht="27" customHeight="1">
      <c r="A42" s="12" t="s">
        <v>35</v>
      </c>
      <c r="B42" s="31">
        <f t="shared" ref="B42:D42" si="18">B21/B$18*100</f>
        <v>24.545829325271402</v>
      </c>
      <c r="C42" s="31">
        <f t="shared" si="18"/>
        <v>25.450648494174544</v>
      </c>
      <c r="D42" s="31">
        <f t="shared" si="18"/>
        <v>23.640661938534279</v>
      </c>
      <c r="E42" s="31">
        <f t="shared" si="17"/>
        <v>24.079310576987815</v>
      </c>
      <c r="F42" s="31">
        <f t="shared" si="17"/>
        <v>21.855306276783466</v>
      </c>
      <c r="G42" s="31">
        <f t="shared" si="17"/>
        <v>26.629570747217805</v>
      </c>
    </row>
    <row r="43" spans="1:7" s="28" customFormat="1" ht="27" customHeight="1">
      <c r="A43" s="32" t="s">
        <v>43</v>
      </c>
      <c r="B43" s="31">
        <f>B5/'1 - Sex 2'!B6*100</f>
        <v>4.9055691373613088</v>
      </c>
      <c r="C43" s="31">
        <f>C5/'1 - Sex 2'!C6*100</f>
        <v>3.8686147887483138</v>
      </c>
      <c r="D43" s="31">
        <f>D5/'1 - Sex 2'!D6*100</f>
        <v>6.4239923203389644</v>
      </c>
      <c r="E43" s="31">
        <f>E5/'1 - Sex 2'!E6*100</f>
        <v>5.1561486340373381</v>
      </c>
      <c r="F43" s="31">
        <f>F5/'1 - Sex 2'!F6*100</f>
        <v>4.7361076910448991</v>
      </c>
      <c r="G43" s="31">
        <f>G5/'1 - Sex 2'!G6*100</f>
        <v>5.7961457563526801</v>
      </c>
    </row>
    <row r="44" spans="1:7" s="28" customFormat="1" ht="43.35" customHeight="1">
      <c r="A44" s="32" t="s">
        <v>44</v>
      </c>
      <c r="B44" s="31">
        <f>(B19+B20)/('1 - Sex 2'!B6)*100</f>
        <v>12.292578961036634</v>
      </c>
      <c r="C44" s="31">
        <f>(C19+C20)/('1 - Sex 2'!C6)*100</f>
        <v>10.221612701474655</v>
      </c>
      <c r="D44" s="31">
        <f>(D19+D20)/('1 - Sex 2'!D6)*100</f>
        <v>15.325116684504961</v>
      </c>
      <c r="E44" s="31">
        <f>(E19+E20)/('1 - Sex 2'!E6)*100</f>
        <v>10.160473581777554</v>
      </c>
      <c r="F44" s="31">
        <f>(F19+F20)/('1 - Sex 2'!F6)*100</f>
        <v>9.2528336803145965</v>
      </c>
      <c r="G44" s="31">
        <f>(G19+G20)/('1 - Sex 2'!G6)*100</f>
        <v>11.543402876470923</v>
      </c>
    </row>
    <row r="45" spans="1:7" s="28" customFormat="1" ht="43.35" customHeight="1">
      <c r="A45" s="32" t="s">
        <v>45</v>
      </c>
      <c r="B45" s="31">
        <f>(B5+B21)/(B21+'1 - Sex 2'!B6)*100</f>
        <v>8.5620552032341806</v>
      </c>
      <c r="C45" s="31">
        <f>(C5+C21)/(C21+'1 - Sex 2'!C6)*100</f>
        <v>7.1100917431192663</v>
      </c>
      <c r="D45" s="31">
        <f>(D5+D21)/(D21+'1 - Sex 2'!D6)*100</f>
        <v>10.662705811711911</v>
      </c>
      <c r="E45" s="31">
        <f>(E5+E21)/(E21+'1 - Sex 2'!E6)*100</f>
        <v>8.1171084274248102</v>
      </c>
      <c r="F45" s="31">
        <f>(F5+F21)/(F21+'1 - Sex 2'!F6)*100</f>
        <v>7.1391683214407813</v>
      </c>
      <c r="G45" s="31">
        <f>(G5+G21)/(G21+'1 - Sex 2'!G6)*100</f>
        <v>9.5842426887821901</v>
      </c>
    </row>
    <row r="46" spans="1:7" s="28" customFormat="1" ht="43.35" customHeight="1" thickBot="1">
      <c r="A46" s="32" t="s">
        <v>46</v>
      </c>
      <c r="B46" s="31">
        <f>(B19+B20+B21)/(B21+'1 - Sex 2'!B6)*100</f>
        <v>15.665026327232647</v>
      </c>
      <c r="C46" s="31">
        <f>(C19+C20+C21)/(C21+'1 - Sex 2'!C6)*100</f>
        <v>13.248871414009027</v>
      </c>
      <c r="D46" s="31">
        <f>(D19+D20+D21)/(D21+'1 - Sex 2'!D6)*100</f>
        <v>19.160635843630502</v>
      </c>
      <c r="E46" s="31">
        <f>(E19+E20+E21)/(E21+'1 - Sex 2'!E6)*100</f>
        <v>12.965201792939101</v>
      </c>
      <c r="F46" s="31">
        <f>(F19+F20+F21)/(F21+'1 - Sex 2'!F6)*100</f>
        <v>11.541958525178025</v>
      </c>
      <c r="G46" s="31">
        <f>(G19+G20+G21)/(G21+'1 - Sex 2'!G6)*100</f>
        <v>15.100392841553905</v>
      </c>
    </row>
    <row r="47" spans="1:7" ht="23.25" hidden="1" customHeight="1" thickBot="1">
      <c r="A47" s="33"/>
      <c r="B47" s="34"/>
      <c r="C47" s="34"/>
      <c r="D47" s="34"/>
      <c r="E47" s="34"/>
      <c r="F47" s="34"/>
      <c r="G47" s="34"/>
    </row>
    <row r="48" spans="1:7" ht="23.25" hidden="1" customHeight="1" thickBot="1">
      <c r="A48" s="36" t="s">
        <v>47</v>
      </c>
      <c r="B48" s="34"/>
      <c r="C48" s="34"/>
      <c r="D48" s="34"/>
      <c r="E48" s="34"/>
      <c r="F48" s="34"/>
      <c r="G48" s="34"/>
    </row>
    <row r="49" spans="1:7" ht="23.25" hidden="1" customHeight="1" thickBot="1">
      <c r="A49" s="37" t="s">
        <v>48</v>
      </c>
      <c r="B49" s="34">
        <v>249822</v>
      </c>
      <c r="C49" s="34" t="e">
        <f>B49/#REF!*100</f>
        <v>#REF!</v>
      </c>
      <c r="D49" s="34">
        <v>309749</v>
      </c>
      <c r="E49" s="34">
        <v>249822</v>
      </c>
      <c r="F49" s="34" t="e">
        <f>E49/#REF!*100</f>
        <v>#REF!</v>
      </c>
      <c r="G49" s="34">
        <v>309749</v>
      </c>
    </row>
    <row r="50" spans="1:7" ht="23.25" hidden="1" customHeight="1" thickBot="1">
      <c r="A50" s="37" t="s">
        <v>49</v>
      </c>
      <c r="B50" s="34">
        <v>31291</v>
      </c>
      <c r="C50" s="34" t="e">
        <f>B50/#REF!*100</f>
        <v>#REF!</v>
      </c>
      <c r="D50" s="34">
        <v>34259</v>
      </c>
      <c r="E50" s="34">
        <v>31291</v>
      </c>
      <c r="F50" s="34" t="e">
        <f>E50/#REF!*100</f>
        <v>#REF!</v>
      </c>
      <c r="G50" s="34">
        <v>34259</v>
      </c>
    </row>
    <row r="51" spans="1:7" ht="23.25" hidden="1" customHeight="1" thickBot="1">
      <c r="A51" s="37" t="s">
        <v>50</v>
      </c>
      <c r="B51" s="34">
        <v>28480</v>
      </c>
      <c r="C51" s="34" t="e">
        <f>B51/#REF!*100</f>
        <v>#REF!</v>
      </c>
      <c r="D51" s="34">
        <v>30871</v>
      </c>
      <c r="E51" s="34">
        <v>28480</v>
      </c>
      <c r="F51" s="34" t="e">
        <f>E51/#REF!*100</f>
        <v>#REF!</v>
      </c>
      <c r="G51" s="34">
        <v>30871</v>
      </c>
    </row>
    <row r="52" spans="1:7" ht="23.25" hidden="1" customHeight="1" thickBot="1">
      <c r="A52" s="37" t="s">
        <v>51</v>
      </c>
      <c r="B52" s="34">
        <v>23251</v>
      </c>
      <c r="C52" s="34" t="e">
        <f>B52/#REF!*100</f>
        <v>#REF!</v>
      </c>
      <c r="D52" s="34">
        <v>18493</v>
      </c>
      <c r="E52" s="34">
        <v>23251</v>
      </c>
      <c r="F52" s="34" t="e">
        <f>E52/#REF!*100</f>
        <v>#REF!</v>
      </c>
      <c r="G52" s="34">
        <v>18493</v>
      </c>
    </row>
    <row r="53" spans="1:7" ht="2.25" customHeight="1" thickBot="1">
      <c r="A53" s="21" t="s">
        <v>29</v>
      </c>
      <c r="B53" s="22"/>
      <c r="C53" s="22"/>
      <c r="D53" s="22"/>
      <c r="E53" s="22"/>
      <c r="F53" s="22"/>
      <c r="G53" s="22"/>
    </row>
    <row r="54" spans="1:7" thickTop="1">
      <c r="A54" s="92" t="s">
        <v>30</v>
      </c>
      <c r="B54" s="92"/>
      <c r="C54" s="92"/>
      <c r="D54" s="92"/>
      <c r="E54" s="92"/>
      <c r="F54" s="92"/>
      <c r="G54" s="92"/>
    </row>
    <row r="55" spans="1:7" ht="25.5">
      <c r="A55" s="92"/>
      <c r="B55" s="92"/>
      <c r="C55" s="92"/>
      <c r="D55" s="92"/>
      <c r="E55" s="92"/>
      <c r="F55" s="92"/>
      <c r="G55" s="92"/>
    </row>
    <row r="58" spans="1:7" s="25" customFormat="1">
      <c r="A58" s="24" t="s">
        <v>31</v>
      </c>
    </row>
  </sheetData>
  <mergeCells count="5">
    <mergeCell ref="A2:A3"/>
    <mergeCell ref="E2:G2"/>
    <mergeCell ref="B2:D2"/>
    <mergeCell ref="A55:G55"/>
    <mergeCell ref="A54:G54"/>
  </mergeCells>
  <printOptions horizontalCentered="1"/>
  <pageMargins left="0.19685039370078741" right="0.19685039370078741" top="1.2598425196850394" bottom="0.74803149606299213" header="0.31496062992125984" footer="0.31496062992125984"/>
  <pageSetup paperSize="9" scale="44" firstPageNumber="15" orientation="portrait" r:id="rId1"/>
  <headerFooter>
    <oddFooter>&amp;L&amp;"-,Italic"&amp;20Source: Report of the Labour Force Survey (LFS) 2022&amp;R&amp;20&amp;[15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G53"/>
  <sheetViews>
    <sheetView topLeftCell="A31" zoomScale="40" zoomScaleNormal="40" zoomScaleSheetLayoutView="70" zoomScalePageLayoutView="50" workbookViewId="0">
      <selection activeCell="H1" sqref="H1:J1048576"/>
    </sheetView>
  </sheetViews>
  <sheetFormatPr defaultColWidth="8.85546875" defaultRowHeight="26.25"/>
  <cols>
    <col min="1" max="1" width="97.5703125" style="24" customWidth="1"/>
    <col min="2" max="7" width="20.140625" style="25" customWidth="1"/>
    <col min="8" max="8" width="15.5703125" style="23" bestFit="1" customWidth="1"/>
    <col min="9" max="9" width="17.7109375" style="23" bestFit="1" customWidth="1"/>
    <col min="10" max="10" width="20.5703125" style="23" bestFit="1" customWidth="1"/>
    <col min="11" max="11" width="15.5703125" style="23" bestFit="1" customWidth="1"/>
    <col min="12" max="12" width="13" style="23" bestFit="1" customWidth="1"/>
    <col min="13" max="16384" width="8.85546875" style="23"/>
  </cols>
  <sheetData>
    <row r="1" spans="1:7" ht="36" customHeight="1" thickBot="1">
      <c r="A1" s="68" t="s">
        <v>52</v>
      </c>
      <c r="B1" s="72"/>
      <c r="C1" s="72"/>
      <c r="D1" s="72"/>
      <c r="E1" s="72"/>
      <c r="F1" s="72"/>
      <c r="G1" s="72"/>
    </row>
    <row r="2" spans="1:7" ht="38.450000000000003" customHeight="1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7" ht="38.25" customHeight="1" thickTop="1" thickBot="1">
      <c r="A3" s="94"/>
      <c r="B3" s="2" t="s">
        <v>2</v>
      </c>
      <c r="C3" s="2" t="s">
        <v>3</v>
      </c>
      <c r="D3" s="2" t="s">
        <v>4</v>
      </c>
      <c r="E3" s="2" t="s">
        <v>2</v>
      </c>
      <c r="F3" s="2" t="s">
        <v>3</v>
      </c>
      <c r="G3" s="2" t="s">
        <v>4</v>
      </c>
    </row>
    <row r="4" spans="1:7" ht="27" customHeight="1" thickTop="1">
      <c r="A4" s="3" t="s">
        <v>5</v>
      </c>
      <c r="B4" s="7"/>
      <c r="C4" s="7"/>
      <c r="D4" s="7"/>
      <c r="E4" s="7"/>
      <c r="F4" s="7"/>
      <c r="G4" s="7"/>
    </row>
    <row r="5" spans="1:7" s="28" customFormat="1" ht="51" customHeight="1">
      <c r="A5" s="6" t="s">
        <v>53</v>
      </c>
      <c r="B5" s="7">
        <v>212382</v>
      </c>
      <c r="C5" s="7">
        <v>127575</v>
      </c>
      <c r="D5" s="7">
        <v>84807</v>
      </c>
      <c r="E5" s="7">
        <v>210523</v>
      </c>
      <c r="F5" s="7">
        <v>127666</v>
      </c>
      <c r="G5" s="7">
        <v>82857</v>
      </c>
    </row>
    <row r="6" spans="1:7" s="28" customFormat="1" ht="29.25" customHeight="1">
      <c r="A6" s="17" t="s">
        <v>54</v>
      </c>
      <c r="B6" s="10">
        <v>2987</v>
      </c>
      <c r="C6" s="10">
        <v>2735</v>
      </c>
      <c r="D6" s="10">
        <v>252</v>
      </c>
      <c r="E6" s="10">
        <v>3193</v>
      </c>
      <c r="F6" s="10">
        <v>2394</v>
      </c>
      <c r="G6" s="10">
        <v>799</v>
      </c>
    </row>
    <row r="7" spans="1:7" s="28" customFormat="1" ht="29.25" customHeight="1">
      <c r="A7" s="17" t="s">
        <v>55</v>
      </c>
      <c r="B7" s="10">
        <v>8005</v>
      </c>
      <c r="C7" s="10">
        <v>5596</v>
      </c>
      <c r="D7" s="10">
        <v>2409</v>
      </c>
      <c r="E7" s="10">
        <v>9829</v>
      </c>
      <c r="F7" s="10">
        <v>7520</v>
      </c>
      <c r="G7" s="10">
        <v>2309</v>
      </c>
    </row>
    <row r="8" spans="1:7" s="28" customFormat="1" ht="29.25" customHeight="1">
      <c r="A8" s="17" t="s">
        <v>56</v>
      </c>
      <c r="B8" s="10">
        <v>19356</v>
      </c>
      <c r="C8" s="10">
        <v>16717</v>
      </c>
      <c r="D8" s="10">
        <v>2638</v>
      </c>
      <c r="E8" s="10">
        <v>13745</v>
      </c>
      <c r="F8" s="10">
        <v>10502</v>
      </c>
      <c r="G8" s="10">
        <v>3243</v>
      </c>
    </row>
    <row r="9" spans="1:7" s="28" customFormat="1" ht="51" customHeight="1">
      <c r="A9" s="39" t="s">
        <v>57</v>
      </c>
      <c r="B9" s="10">
        <v>3080</v>
      </c>
      <c r="C9" s="10">
        <v>2313</v>
      </c>
      <c r="D9" s="10">
        <v>767</v>
      </c>
      <c r="E9" s="10">
        <v>2919</v>
      </c>
      <c r="F9" s="10">
        <v>2250</v>
      </c>
      <c r="G9" s="10">
        <v>669</v>
      </c>
    </row>
    <row r="10" spans="1:7" s="28" customFormat="1" ht="29.25" customHeight="1">
      <c r="A10" s="17" t="s">
        <v>58</v>
      </c>
      <c r="B10" s="10">
        <v>19611</v>
      </c>
      <c r="C10" s="10">
        <v>17572</v>
      </c>
      <c r="D10" s="10">
        <v>2039</v>
      </c>
      <c r="E10" s="10">
        <v>18708</v>
      </c>
      <c r="F10" s="10">
        <v>17106</v>
      </c>
      <c r="G10" s="10">
        <v>1602</v>
      </c>
    </row>
    <row r="11" spans="1:7" s="28" customFormat="1" ht="29.25" customHeight="1">
      <c r="A11" s="17" t="s">
        <v>59</v>
      </c>
      <c r="B11" s="10">
        <v>33249</v>
      </c>
      <c r="C11" s="10">
        <v>18424</v>
      </c>
      <c r="D11" s="10">
        <v>14825</v>
      </c>
      <c r="E11" s="10">
        <v>32146</v>
      </c>
      <c r="F11" s="10">
        <v>18422</v>
      </c>
      <c r="G11" s="10">
        <v>13724</v>
      </c>
    </row>
    <row r="12" spans="1:7" s="28" customFormat="1">
      <c r="A12" s="17" t="s">
        <v>60</v>
      </c>
      <c r="B12" s="10">
        <v>12670</v>
      </c>
      <c r="C12" s="10">
        <v>6817</v>
      </c>
      <c r="D12" s="10">
        <v>5854</v>
      </c>
      <c r="E12" s="10">
        <v>15917</v>
      </c>
      <c r="F12" s="10">
        <v>8875</v>
      </c>
      <c r="G12" s="10">
        <v>7041</v>
      </c>
    </row>
    <row r="13" spans="1:7" s="28" customFormat="1" ht="29.25" customHeight="1">
      <c r="A13" s="17" t="s">
        <v>61</v>
      </c>
      <c r="B13" s="10">
        <v>5787</v>
      </c>
      <c r="C13" s="10">
        <v>3691</v>
      </c>
      <c r="D13" s="10">
        <v>2096</v>
      </c>
      <c r="E13" s="10">
        <v>6435</v>
      </c>
      <c r="F13" s="10">
        <v>4909</v>
      </c>
      <c r="G13" s="10">
        <v>1526</v>
      </c>
    </row>
    <row r="14" spans="1:7" s="28" customFormat="1" ht="29.25" customHeight="1">
      <c r="A14" s="17" t="s">
        <v>62</v>
      </c>
      <c r="B14" s="10">
        <v>5146</v>
      </c>
      <c r="C14" s="10">
        <v>3120</v>
      </c>
      <c r="D14" s="10">
        <v>2026</v>
      </c>
      <c r="E14" s="10">
        <v>4591</v>
      </c>
      <c r="F14" s="10">
        <v>2812</v>
      </c>
      <c r="G14" s="10">
        <v>1779</v>
      </c>
    </row>
    <row r="15" spans="1:7" s="28" customFormat="1" ht="29.25" customHeight="1">
      <c r="A15" s="17" t="s">
        <v>63</v>
      </c>
      <c r="B15" s="10">
        <v>4337</v>
      </c>
      <c r="C15" s="10">
        <v>1727</v>
      </c>
      <c r="D15" s="10">
        <v>2610</v>
      </c>
      <c r="E15" s="10">
        <v>4952</v>
      </c>
      <c r="F15" s="10">
        <v>2152</v>
      </c>
      <c r="G15" s="10">
        <v>2801</v>
      </c>
    </row>
    <row r="16" spans="1:7" s="28" customFormat="1" ht="29.25" customHeight="1">
      <c r="A16" s="17" t="s">
        <v>64</v>
      </c>
      <c r="B16" s="10">
        <v>999</v>
      </c>
      <c r="C16" s="10">
        <v>359</v>
      </c>
      <c r="D16" s="10">
        <v>639</v>
      </c>
      <c r="E16" s="10">
        <v>766</v>
      </c>
      <c r="F16" s="10">
        <v>351</v>
      </c>
      <c r="G16" s="10">
        <v>415</v>
      </c>
    </row>
    <row r="17" spans="1:7" s="28" customFormat="1" ht="51" customHeight="1">
      <c r="A17" s="39" t="s">
        <v>65</v>
      </c>
      <c r="B17" s="10">
        <v>14554</v>
      </c>
      <c r="C17" s="10">
        <v>9787</v>
      </c>
      <c r="D17" s="10">
        <v>4767</v>
      </c>
      <c r="E17" s="10">
        <v>16875</v>
      </c>
      <c r="F17" s="10">
        <v>11203</v>
      </c>
      <c r="G17" s="10">
        <v>5672</v>
      </c>
    </row>
    <row r="18" spans="1:7" s="28" customFormat="1" ht="29.25" customHeight="1">
      <c r="A18" s="17" t="s">
        <v>66</v>
      </c>
      <c r="B18" s="10">
        <v>46591</v>
      </c>
      <c r="C18" s="10">
        <v>28637</v>
      </c>
      <c r="D18" s="10">
        <v>17954</v>
      </c>
      <c r="E18" s="10">
        <v>44242</v>
      </c>
      <c r="F18" s="10">
        <v>28080</v>
      </c>
      <c r="G18" s="10">
        <v>16162</v>
      </c>
    </row>
    <row r="19" spans="1:7" s="28" customFormat="1" ht="29.25" customHeight="1">
      <c r="A19" s="17" t="s">
        <v>67</v>
      </c>
      <c r="B19" s="10">
        <v>14833</v>
      </c>
      <c r="C19" s="10">
        <v>4085</v>
      </c>
      <c r="D19" s="10">
        <v>10748</v>
      </c>
      <c r="E19" s="10">
        <v>17267</v>
      </c>
      <c r="F19" s="10">
        <v>5195</v>
      </c>
      <c r="G19" s="10">
        <v>12072</v>
      </c>
    </row>
    <row r="20" spans="1:7" s="28" customFormat="1" ht="27.6" customHeight="1">
      <c r="A20" s="17" t="s">
        <v>68</v>
      </c>
      <c r="B20" s="10">
        <v>6310</v>
      </c>
      <c r="C20" s="10">
        <v>2034</v>
      </c>
      <c r="D20" s="10">
        <v>4276</v>
      </c>
      <c r="E20" s="10">
        <v>6309</v>
      </c>
      <c r="F20" s="10">
        <v>2392</v>
      </c>
      <c r="G20" s="10">
        <v>3917</v>
      </c>
    </row>
    <row r="21" spans="1:7" s="28" customFormat="1" ht="27" customHeight="1">
      <c r="A21" s="17" t="s">
        <v>69</v>
      </c>
      <c r="B21" s="10">
        <v>4183</v>
      </c>
      <c r="C21" s="10">
        <v>2328</v>
      </c>
      <c r="D21" s="10">
        <v>1855</v>
      </c>
      <c r="E21" s="10">
        <v>5045</v>
      </c>
      <c r="F21" s="10">
        <v>2880</v>
      </c>
      <c r="G21" s="10">
        <v>2165</v>
      </c>
    </row>
    <row r="22" spans="1:7" s="28" customFormat="1" ht="51" customHeight="1">
      <c r="A22" s="39" t="s">
        <v>70</v>
      </c>
      <c r="B22" s="10">
        <v>10686</v>
      </c>
      <c r="C22" s="10">
        <v>1635</v>
      </c>
      <c r="D22" s="10">
        <v>9051</v>
      </c>
      <c r="E22" s="10">
        <v>7586</v>
      </c>
      <c r="F22" s="10">
        <v>625</v>
      </c>
      <c r="G22" s="10">
        <v>6960</v>
      </c>
    </row>
    <row r="23" spans="1:7" s="28" customFormat="1" ht="26.45" customHeight="1">
      <c r="A23" s="12"/>
      <c r="B23" s="7"/>
      <c r="C23" s="13"/>
      <c r="D23" s="13"/>
      <c r="E23" s="7"/>
      <c r="F23" s="13"/>
      <c r="G23" s="13"/>
    </row>
    <row r="24" spans="1:7" ht="26.45" customHeight="1">
      <c r="A24" s="3" t="s">
        <v>26</v>
      </c>
      <c r="B24" s="7"/>
      <c r="C24" s="4"/>
      <c r="D24" s="4"/>
      <c r="E24" s="7"/>
      <c r="F24" s="4"/>
      <c r="G24" s="4"/>
    </row>
    <row r="25" spans="1:7" s="28" customFormat="1" ht="51" customHeight="1">
      <c r="A25" s="6" t="s">
        <v>53</v>
      </c>
      <c r="B25" s="16">
        <v>100</v>
      </c>
      <c r="C25" s="16">
        <v>100</v>
      </c>
      <c r="D25" s="16">
        <v>100</v>
      </c>
      <c r="E25" s="16">
        <v>100</v>
      </c>
      <c r="F25" s="16">
        <v>100</v>
      </c>
      <c r="G25" s="16">
        <v>100</v>
      </c>
    </row>
    <row r="26" spans="1:7" s="28" customFormat="1" ht="26.45" customHeight="1">
      <c r="A26" s="17" t="s">
        <v>54</v>
      </c>
      <c r="B26" s="31">
        <f>B6/B$5*100</f>
        <v>1.4064280400410583</v>
      </c>
      <c r="C26" s="31">
        <f t="shared" ref="C26:D26" si="0">C6/C$5*100</f>
        <v>2.1438369586517734</v>
      </c>
      <c r="D26" s="31">
        <f t="shared" si="0"/>
        <v>0.29714528281863528</v>
      </c>
      <c r="E26" s="31">
        <f>E6/E$5*100</f>
        <v>1.5166988880074861</v>
      </c>
      <c r="F26" s="31">
        <f t="shared" ref="F26:G26" si="1">F6/F$5*100</f>
        <v>1.8752056146507292</v>
      </c>
      <c r="G26" s="31">
        <f t="shared" si="1"/>
        <v>0.96431200743449552</v>
      </c>
    </row>
    <row r="27" spans="1:7" s="28" customFormat="1" ht="26.45" customHeight="1">
      <c r="A27" s="17" t="s">
        <v>55</v>
      </c>
      <c r="B27" s="31">
        <f t="shared" ref="B27:D42" si="2">B7/B$5*100</f>
        <v>3.7691518113587779</v>
      </c>
      <c r="C27" s="31">
        <f t="shared" si="2"/>
        <v>4.3864393494023126</v>
      </c>
      <c r="D27" s="31">
        <f t="shared" si="2"/>
        <v>2.8405674059924295</v>
      </c>
      <c r="E27" s="31">
        <f t="shared" ref="E27:G27" si="3">E7/E$5*100</f>
        <v>4.6688485343644164</v>
      </c>
      <c r="F27" s="31">
        <f t="shared" si="3"/>
        <v>5.8903701847007035</v>
      </c>
      <c r="G27" s="31">
        <f t="shared" si="3"/>
        <v>2.7867289426361079</v>
      </c>
    </row>
    <row r="28" spans="1:7" s="28" customFormat="1" ht="26.45" customHeight="1">
      <c r="A28" s="17" t="s">
        <v>56</v>
      </c>
      <c r="B28" s="31">
        <f t="shared" si="2"/>
        <v>9.1137667033929439</v>
      </c>
      <c r="C28" s="31">
        <f t="shared" si="2"/>
        <v>13.103664511071919</v>
      </c>
      <c r="D28" s="31">
        <f t="shared" si="2"/>
        <v>3.1105922860141262</v>
      </c>
      <c r="E28" s="31">
        <f t="shared" ref="E28:G28" si="4">E8/E$5*100</f>
        <v>6.5289778314008453</v>
      </c>
      <c r="F28" s="31">
        <f t="shared" si="4"/>
        <v>8.2261526169849457</v>
      </c>
      <c r="G28" s="31">
        <f t="shared" si="4"/>
        <v>3.9139722654694231</v>
      </c>
    </row>
    <row r="29" spans="1:7" s="28" customFormat="1" ht="51" customHeight="1">
      <c r="A29" s="39" t="s">
        <v>57</v>
      </c>
      <c r="B29" s="31">
        <f t="shared" si="2"/>
        <v>1.4502170617095611</v>
      </c>
      <c r="C29" s="31">
        <f t="shared" si="2"/>
        <v>1.8130511463844798</v>
      </c>
      <c r="D29" s="31">
        <f t="shared" si="2"/>
        <v>0.90440647588052869</v>
      </c>
      <c r="E29" s="31">
        <f t="shared" ref="E29:G29" si="5">E9/E$5*100</f>
        <v>1.3865468381127002</v>
      </c>
      <c r="F29" s="31">
        <f t="shared" si="5"/>
        <v>1.762411291964971</v>
      </c>
      <c r="G29" s="31">
        <f t="shared" si="5"/>
        <v>0.80741518519859523</v>
      </c>
    </row>
    <row r="30" spans="1:7" s="28" customFormat="1" ht="26.45" customHeight="1">
      <c r="A30" s="17" t="s">
        <v>58</v>
      </c>
      <c r="B30" s="31">
        <f t="shared" si="2"/>
        <v>9.2338333757098052</v>
      </c>
      <c r="C30" s="31">
        <f t="shared" si="2"/>
        <v>13.773858514599254</v>
      </c>
      <c r="D30" s="31">
        <f t="shared" si="2"/>
        <v>2.4042826653460208</v>
      </c>
      <c r="E30" s="31">
        <f t="shared" ref="E30:G30" si="6">E10/E$5*100</f>
        <v>8.8864399614293923</v>
      </c>
      <c r="F30" s="31">
        <f t="shared" si="6"/>
        <v>13.399025582379021</v>
      </c>
      <c r="G30" s="31">
        <f t="shared" si="6"/>
        <v>1.9334516093993264</v>
      </c>
    </row>
    <row r="31" spans="1:7" s="28" customFormat="1" ht="26.45" customHeight="1">
      <c r="A31" s="17" t="s">
        <v>59</v>
      </c>
      <c r="B31" s="31">
        <f t="shared" si="2"/>
        <v>15.655281521032856</v>
      </c>
      <c r="C31" s="31">
        <f t="shared" si="2"/>
        <v>14.441700960219478</v>
      </c>
      <c r="D31" s="31">
        <f t="shared" si="2"/>
        <v>17.48086832454868</v>
      </c>
      <c r="E31" s="31">
        <f t="shared" ref="E31:G31" si="7">E11/E$5*100</f>
        <v>15.269590496050311</v>
      </c>
      <c r="F31" s="31">
        <f t="shared" si="7"/>
        <v>14.429840364701644</v>
      </c>
      <c r="G31" s="31">
        <f t="shared" si="7"/>
        <v>16.563476833580747</v>
      </c>
    </row>
    <row r="32" spans="1:7" s="28" customFormat="1">
      <c r="A32" s="17" t="s">
        <v>60</v>
      </c>
      <c r="B32" s="31">
        <f t="shared" si="2"/>
        <v>5.9656656402143309</v>
      </c>
      <c r="C32" s="31">
        <f t="shared" si="2"/>
        <v>5.3435234175974911</v>
      </c>
      <c r="D32" s="31">
        <f t="shared" si="2"/>
        <v>6.9027320857948045</v>
      </c>
      <c r="E32" s="31">
        <f t="shared" ref="E32:G32" si="8">E12/E$5*100</f>
        <v>7.5606940809317749</v>
      </c>
      <c r="F32" s="31">
        <f t="shared" si="8"/>
        <v>6.9517334294173869</v>
      </c>
      <c r="G32" s="31">
        <f t="shared" si="8"/>
        <v>8.4977732720228829</v>
      </c>
    </row>
    <row r="33" spans="1:7" s="28" customFormat="1" ht="26.45" customHeight="1">
      <c r="A33" s="17" t="s">
        <v>61</v>
      </c>
      <c r="B33" s="31">
        <f t="shared" si="2"/>
        <v>2.7248071870497501</v>
      </c>
      <c r="C33" s="31">
        <f t="shared" si="2"/>
        <v>2.8932000783852634</v>
      </c>
      <c r="D33" s="31">
        <f t="shared" si="2"/>
        <v>2.4714940983645217</v>
      </c>
      <c r="E33" s="31">
        <f t="shared" ref="E33:G33" si="9">E13/E$5*100</f>
        <v>3.056673142601996</v>
      </c>
      <c r="F33" s="31">
        <f t="shared" si="9"/>
        <v>3.8451897921137972</v>
      </c>
      <c r="G33" s="31">
        <f t="shared" si="9"/>
        <v>1.8417273133229539</v>
      </c>
    </row>
    <row r="34" spans="1:7" s="28" customFormat="1" ht="26.45" customHeight="1">
      <c r="A34" s="17" t="s">
        <v>62</v>
      </c>
      <c r="B34" s="31">
        <f t="shared" si="2"/>
        <v>2.4229925323238319</v>
      </c>
      <c r="C34" s="31">
        <f t="shared" si="2"/>
        <v>2.4456202233980013</v>
      </c>
      <c r="D34" s="31">
        <f t="shared" si="2"/>
        <v>2.3889537420260121</v>
      </c>
      <c r="E34" s="31">
        <f t="shared" ref="E34:G34" si="10">E14/E$5*100</f>
        <v>2.1807593469597144</v>
      </c>
      <c r="F34" s="31">
        <f t="shared" si="10"/>
        <v>2.2026224680024442</v>
      </c>
      <c r="G34" s="31">
        <f t="shared" si="10"/>
        <v>2.1470726673666678</v>
      </c>
    </row>
    <row r="35" spans="1:7" s="28" customFormat="1" ht="26.45" customHeight="1">
      <c r="A35" s="17" t="s">
        <v>63</v>
      </c>
      <c r="B35" s="31">
        <f t="shared" si="2"/>
        <v>2.0420751287773915</v>
      </c>
      <c r="C35" s="31">
        <f t="shared" si="2"/>
        <v>1.35371350186165</v>
      </c>
      <c r="D35" s="31">
        <f t="shared" si="2"/>
        <v>3.0775761434787223</v>
      </c>
      <c r="E35" s="31">
        <f t="shared" ref="E35:G35" si="11">E15/E$5*100</f>
        <v>2.3522370477335022</v>
      </c>
      <c r="F35" s="31">
        <f t="shared" si="11"/>
        <v>1.6856484890260524</v>
      </c>
      <c r="G35" s="31">
        <f t="shared" si="11"/>
        <v>3.3805230698673618</v>
      </c>
    </row>
    <row r="36" spans="1:7" s="28" customFormat="1" ht="26.45" customHeight="1">
      <c r="A36" s="17" t="s">
        <v>64</v>
      </c>
      <c r="B36" s="31">
        <f t="shared" si="2"/>
        <v>0.47037884566488686</v>
      </c>
      <c r="C36" s="31">
        <f t="shared" si="2"/>
        <v>0.28140309621791104</v>
      </c>
      <c r="D36" s="31">
        <f t="shared" si="2"/>
        <v>0.75347553857582517</v>
      </c>
      <c r="E36" s="31">
        <f t="shared" ref="E36:G36" si="12">E16/E$5*100</f>
        <v>0.36385573072775901</v>
      </c>
      <c r="F36" s="31">
        <f t="shared" si="12"/>
        <v>0.2749361615465355</v>
      </c>
      <c r="G36" s="31">
        <f t="shared" si="12"/>
        <v>0.50086293252229741</v>
      </c>
    </row>
    <row r="37" spans="1:7" s="28" customFormat="1" ht="51" customHeight="1">
      <c r="A37" s="39" t="s">
        <v>65</v>
      </c>
      <c r="B37" s="31">
        <f t="shared" si="2"/>
        <v>6.8527464662730369</v>
      </c>
      <c r="C37" s="31">
        <f t="shared" si="2"/>
        <v>7.6715657456398203</v>
      </c>
      <c r="D37" s="31">
        <f t="shared" si="2"/>
        <v>5.6209982666525171</v>
      </c>
      <c r="E37" s="31">
        <f t="shared" ref="E37:G37" si="13">E17/E$5*100</f>
        <v>8.0157512480821573</v>
      </c>
      <c r="F37" s="31">
        <f t="shared" si="13"/>
        <v>8.7752416461704765</v>
      </c>
      <c r="G37" s="31">
        <f t="shared" si="13"/>
        <v>6.8455290440155929</v>
      </c>
    </row>
    <row r="38" spans="1:7" s="28" customFormat="1" ht="26.45" customHeight="1">
      <c r="A38" s="17" t="s">
        <v>66</v>
      </c>
      <c r="B38" s="31">
        <f t="shared" si="2"/>
        <v>21.937358156529271</v>
      </c>
      <c r="C38" s="31">
        <f t="shared" si="2"/>
        <v>22.447187928669411</v>
      </c>
      <c r="D38" s="31">
        <f t="shared" si="2"/>
        <v>21.170422252880069</v>
      </c>
      <c r="E38" s="31">
        <f t="shared" ref="E38:G38" si="14">E18/E$5*100</f>
        <v>21.015280990675603</v>
      </c>
      <c r="F38" s="31">
        <f t="shared" si="14"/>
        <v>21.994892923722841</v>
      </c>
      <c r="G38" s="31">
        <f t="shared" si="14"/>
        <v>19.505895699820172</v>
      </c>
    </row>
    <row r="39" spans="1:7" s="28" customFormat="1" ht="26.45" customHeight="1">
      <c r="A39" s="17" t="s">
        <v>67</v>
      </c>
      <c r="B39" s="31">
        <f t="shared" si="2"/>
        <v>6.9841135312785445</v>
      </c>
      <c r="C39" s="31">
        <f t="shared" si="2"/>
        <v>3.202038016852832</v>
      </c>
      <c r="D39" s="31">
        <f t="shared" si="2"/>
        <v>12.673482141804332</v>
      </c>
      <c r="E39" s="31">
        <f t="shared" ref="E39:G39" si="15">E19/E$5*100</f>
        <v>8.2019541807783458</v>
      </c>
      <c r="F39" s="31">
        <f t="shared" si="15"/>
        <v>4.069211849670233</v>
      </c>
      <c r="G39" s="31">
        <f t="shared" si="15"/>
        <v>14.569680292552228</v>
      </c>
    </row>
    <row r="40" spans="1:7" s="28" customFormat="1" ht="26.45" customHeight="1">
      <c r="A40" s="17" t="s">
        <v>68</v>
      </c>
      <c r="B40" s="31">
        <f t="shared" si="2"/>
        <v>2.9710615777231593</v>
      </c>
      <c r="C40" s="31">
        <f t="shared" si="2"/>
        <v>1.5943562610229278</v>
      </c>
      <c r="D40" s="31">
        <f t="shared" si="2"/>
        <v>5.042036624335255</v>
      </c>
      <c r="E40" s="31">
        <f t="shared" ref="E40:G40" si="16">E20/E$5*100</f>
        <v>2.9968221999496492</v>
      </c>
      <c r="F40" s="31">
        <f t="shared" si="16"/>
        <v>1.8736390268356491</v>
      </c>
      <c r="G40" s="31">
        <f t="shared" si="16"/>
        <v>4.7274219438309375</v>
      </c>
    </row>
    <row r="41" spans="1:7" s="28" customFormat="1" ht="26.45" customHeight="1">
      <c r="A41" s="17" t="s">
        <v>69</v>
      </c>
      <c r="B41" s="31">
        <f t="shared" si="2"/>
        <v>1.9695642756919138</v>
      </c>
      <c r="C41" s="31">
        <f t="shared" si="2"/>
        <v>1.824808935920047</v>
      </c>
      <c r="D41" s="31">
        <f t="shared" si="2"/>
        <v>2.1873194429705096</v>
      </c>
      <c r="E41" s="31">
        <f t="shared" ref="E41:G41" si="17">E21/E$5*100</f>
        <v>2.3964127435007101</v>
      </c>
      <c r="F41" s="31">
        <f t="shared" si="17"/>
        <v>2.2558864537151631</v>
      </c>
      <c r="G41" s="31">
        <f t="shared" si="17"/>
        <v>2.6129355395440337</v>
      </c>
    </row>
    <row r="42" spans="1:7" s="28" customFormat="1" ht="51" customHeight="1" thickBot="1">
      <c r="A42" s="39" t="s">
        <v>70</v>
      </c>
      <c r="B42" s="31">
        <f t="shared" si="2"/>
        <v>5.0314998446196002</v>
      </c>
      <c r="C42" s="31">
        <f t="shared" si="2"/>
        <v>1.2815990593768372</v>
      </c>
      <c r="D42" s="31">
        <f t="shared" si="2"/>
        <v>10.672468074569316</v>
      </c>
      <c r="E42" s="31">
        <f t="shared" ref="E42:G42" si="18">E22/E$5*100</f>
        <v>3.6034067536563699</v>
      </c>
      <c r="F42" s="31">
        <f t="shared" si="18"/>
        <v>0.48955869221249193</v>
      </c>
      <c r="G42" s="31">
        <f t="shared" si="18"/>
        <v>8.4000144827835914</v>
      </c>
    </row>
    <row r="43" spans="1:7" ht="23.25" hidden="1" customHeight="1" thickBot="1">
      <c r="A43" s="33"/>
      <c r="B43" s="34"/>
      <c r="C43" s="35"/>
      <c r="D43" s="34"/>
      <c r="E43" s="34"/>
      <c r="F43" s="35"/>
      <c r="G43" s="34"/>
    </row>
    <row r="44" spans="1:7" ht="23.25" hidden="1" customHeight="1" thickBot="1">
      <c r="A44" s="36" t="s">
        <v>47</v>
      </c>
      <c r="B44" s="34"/>
      <c r="C44" s="35"/>
      <c r="D44" s="34"/>
      <c r="E44" s="34"/>
      <c r="F44" s="35"/>
      <c r="G44" s="34"/>
    </row>
    <row r="45" spans="1:7" ht="23.25" hidden="1" customHeight="1" thickBot="1">
      <c r="A45" s="37" t="s">
        <v>48</v>
      </c>
      <c r="B45" s="34"/>
      <c r="C45" s="38"/>
      <c r="D45" s="34"/>
      <c r="E45" s="34"/>
      <c r="F45" s="38"/>
      <c r="G45" s="34"/>
    </row>
    <row r="46" spans="1:7" ht="23.25" hidden="1" customHeight="1" thickBot="1">
      <c r="A46" s="37" t="s">
        <v>49</v>
      </c>
      <c r="B46" s="34"/>
      <c r="C46" s="38"/>
      <c r="D46" s="34"/>
      <c r="E46" s="34"/>
      <c r="F46" s="38"/>
      <c r="G46" s="34"/>
    </row>
    <row r="47" spans="1:7" ht="23.25" hidden="1" customHeight="1" thickBot="1">
      <c r="A47" s="37" t="s">
        <v>50</v>
      </c>
      <c r="B47" s="34"/>
      <c r="C47" s="38"/>
      <c r="D47" s="34"/>
      <c r="E47" s="34"/>
      <c r="F47" s="38"/>
      <c r="G47" s="34"/>
    </row>
    <row r="48" spans="1:7" ht="23.25" hidden="1" customHeight="1" thickBot="1">
      <c r="A48" s="37" t="s">
        <v>51</v>
      </c>
      <c r="B48" s="34"/>
      <c r="C48" s="38"/>
      <c r="D48" s="34"/>
      <c r="E48" s="34"/>
      <c r="F48" s="38"/>
      <c r="G48" s="34"/>
    </row>
    <row r="49" spans="1:7" ht="2.1" customHeight="1" thickBot="1">
      <c r="A49" s="21"/>
      <c r="B49" s="22"/>
      <c r="C49" s="22"/>
      <c r="D49" s="22"/>
      <c r="E49" s="22"/>
      <c r="F49" s="22"/>
      <c r="G49" s="22"/>
    </row>
    <row r="50" spans="1:7" thickTop="1">
      <c r="A50" s="92" t="s">
        <v>30</v>
      </c>
      <c r="B50" s="92"/>
      <c r="C50" s="92"/>
      <c r="D50" s="92"/>
      <c r="E50" s="92"/>
      <c r="F50" s="92"/>
      <c r="G50" s="92"/>
    </row>
    <row r="51" spans="1:7" ht="25.5">
      <c r="A51" s="92"/>
      <c r="B51" s="92"/>
      <c r="C51" s="92"/>
      <c r="D51" s="92"/>
      <c r="E51" s="92"/>
      <c r="F51" s="92"/>
      <c r="G51" s="92"/>
    </row>
    <row r="53" spans="1:7" s="25" customFormat="1">
      <c r="A53" s="24" t="s">
        <v>31</v>
      </c>
    </row>
  </sheetData>
  <mergeCells count="5">
    <mergeCell ref="A2:A3"/>
    <mergeCell ref="E2:G2"/>
    <mergeCell ref="B2:D2"/>
    <mergeCell ref="A51:G51"/>
    <mergeCell ref="A50:G50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2022&amp;R&amp;20&amp;[16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AD49"/>
  </sheetPr>
  <dimension ref="A1:Q46"/>
  <sheetViews>
    <sheetView zoomScale="50" zoomScaleNormal="50" zoomScaleSheetLayoutView="70" zoomScalePageLayoutView="50" workbookViewId="0">
      <selection activeCell="A46" sqref="A46:J57"/>
    </sheetView>
  </sheetViews>
  <sheetFormatPr defaultColWidth="8.85546875" defaultRowHeight="26.25"/>
  <cols>
    <col min="1" max="1" width="85.7109375" style="24" customWidth="1"/>
    <col min="2" max="7" width="19.85546875" style="25" customWidth="1"/>
    <col min="8" max="10" width="8.85546875" style="23"/>
    <col min="11" max="11" width="29.7109375" style="23" bestFit="1" customWidth="1"/>
    <col min="12" max="12" width="13" style="23" bestFit="1" customWidth="1"/>
    <col min="13" max="13" width="19.7109375" style="23" bestFit="1" customWidth="1"/>
    <col min="14" max="14" width="14.85546875" style="23" bestFit="1" customWidth="1"/>
    <col min="15" max="15" width="13" style="23" bestFit="1" customWidth="1"/>
    <col min="16" max="16" width="30.5703125" style="23" bestFit="1" customWidth="1"/>
    <col min="17" max="17" width="14.85546875" style="23" bestFit="1" customWidth="1"/>
    <col min="18" max="18" width="16.85546875" style="23" bestFit="1" customWidth="1"/>
    <col min="19" max="16384" width="8.85546875" style="23"/>
  </cols>
  <sheetData>
    <row r="1" spans="1:7" ht="36.6" customHeight="1" thickBot="1">
      <c r="A1" s="68" t="s">
        <v>52</v>
      </c>
      <c r="B1" s="72"/>
      <c r="C1" s="72"/>
      <c r="D1" s="72"/>
      <c r="E1" s="72"/>
      <c r="F1" s="72"/>
      <c r="G1" s="72"/>
    </row>
    <row r="2" spans="1:7" ht="36.75" customHeight="1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7" ht="36.75" customHeight="1" thickTop="1" thickBot="1">
      <c r="A3" s="94"/>
      <c r="B3" s="2" t="s">
        <v>2</v>
      </c>
      <c r="C3" s="2" t="s">
        <v>3</v>
      </c>
      <c r="D3" s="2" t="s">
        <v>4</v>
      </c>
      <c r="E3" s="2" t="s">
        <v>2</v>
      </c>
      <c r="F3" s="2" t="s">
        <v>3</v>
      </c>
      <c r="G3" s="2" t="s">
        <v>4</v>
      </c>
    </row>
    <row r="4" spans="1:7" ht="27" customHeight="1" thickTop="1">
      <c r="A4" s="3" t="s">
        <v>5</v>
      </c>
      <c r="B4" s="4"/>
      <c r="C4" s="5"/>
      <c r="D4" s="4"/>
      <c r="E4" s="4"/>
      <c r="F4" s="5"/>
      <c r="G4" s="4"/>
    </row>
    <row r="5" spans="1:7" ht="27" customHeight="1">
      <c r="A5" s="6" t="s">
        <v>71</v>
      </c>
      <c r="B5" s="4">
        <v>212382</v>
      </c>
      <c r="C5" s="4">
        <v>127575</v>
      </c>
      <c r="D5" s="4">
        <v>84807</v>
      </c>
      <c r="E5" s="4">
        <v>210523</v>
      </c>
      <c r="F5" s="4">
        <v>127666</v>
      </c>
      <c r="G5" s="4">
        <v>82857</v>
      </c>
    </row>
    <row r="6" spans="1:7" s="28" customFormat="1" ht="27" customHeight="1">
      <c r="A6" s="17" t="s">
        <v>72</v>
      </c>
      <c r="B6" s="40">
        <v>13537</v>
      </c>
      <c r="C6" s="40">
        <v>7770</v>
      </c>
      <c r="D6" s="40">
        <v>5767</v>
      </c>
      <c r="E6" s="40">
        <v>16881</v>
      </c>
      <c r="F6" s="40">
        <v>11415</v>
      </c>
      <c r="G6" s="40">
        <v>5467</v>
      </c>
    </row>
    <row r="7" spans="1:7" s="28" customFormat="1" ht="27" customHeight="1">
      <c r="A7" s="17" t="s">
        <v>73</v>
      </c>
      <c r="B7" s="40">
        <v>31804</v>
      </c>
      <c r="C7" s="40">
        <v>12814</v>
      </c>
      <c r="D7" s="40">
        <v>18990</v>
      </c>
      <c r="E7" s="40">
        <v>34550</v>
      </c>
      <c r="F7" s="40">
        <v>13853</v>
      </c>
      <c r="G7" s="40">
        <v>20697</v>
      </c>
    </row>
    <row r="8" spans="1:7" s="28" customFormat="1" ht="27" customHeight="1">
      <c r="A8" s="17" t="s">
        <v>74</v>
      </c>
      <c r="B8" s="40">
        <v>25801</v>
      </c>
      <c r="C8" s="40">
        <v>17419</v>
      </c>
      <c r="D8" s="40">
        <v>8383</v>
      </c>
      <c r="E8" s="40">
        <v>23299</v>
      </c>
      <c r="F8" s="40">
        <v>14182</v>
      </c>
      <c r="G8" s="40">
        <v>9118</v>
      </c>
    </row>
    <row r="9" spans="1:7" s="41" customFormat="1" ht="27" customHeight="1">
      <c r="A9" s="17" t="s">
        <v>75</v>
      </c>
      <c r="B9" s="40">
        <v>22931</v>
      </c>
      <c r="C9" s="40">
        <v>7524</v>
      </c>
      <c r="D9" s="40">
        <v>15406</v>
      </c>
      <c r="E9" s="40">
        <v>21366</v>
      </c>
      <c r="F9" s="40">
        <v>8041</v>
      </c>
      <c r="G9" s="40">
        <v>13325</v>
      </c>
    </row>
    <row r="10" spans="1:7" s="41" customFormat="1" ht="27" customHeight="1">
      <c r="A10" s="17" t="s">
        <v>76</v>
      </c>
      <c r="B10" s="40">
        <v>46232</v>
      </c>
      <c r="C10" s="40">
        <v>27822</v>
      </c>
      <c r="D10" s="40">
        <v>18409</v>
      </c>
      <c r="E10" s="40">
        <v>47528</v>
      </c>
      <c r="F10" s="40">
        <v>30713</v>
      </c>
      <c r="G10" s="40">
        <v>16815</v>
      </c>
    </row>
    <row r="11" spans="1:7" s="41" customFormat="1" ht="50.45" customHeight="1">
      <c r="A11" s="17" t="s">
        <v>77</v>
      </c>
      <c r="B11" s="40">
        <v>2008</v>
      </c>
      <c r="C11" s="40">
        <v>1667</v>
      </c>
      <c r="D11" s="40">
        <v>341</v>
      </c>
      <c r="E11" s="40">
        <v>2735</v>
      </c>
      <c r="F11" s="40">
        <v>2101</v>
      </c>
      <c r="G11" s="40">
        <v>634</v>
      </c>
    </row>
    <row r="12" spans="1:7" s="41" customFormat="1" ht="27" customHeight="1">
      <c r="A12" s="17" t="s">
        <v>78</v>
      </c>
      <c r="B12" s="40">
        <v>18798</v>
      </c>
      <c r="C12" s="40">
        <v>16308</v>
      </c>
      <c r="D12" s="40">
        <v>2490</v>
      </c>
      <c r="E12" s="40">
        <v>18452</v>
      </c>
      <c r="F12" s="40">
        <v>15956</v>
      </c>
      <c r="G12" s="40">
        <v>2496</v>
      </c>
    </row>
    <row r="13" spans="1:7" s="41" customFormat="1" ht="50.45" customHeight="1">
      <c r="A13" s="17" t="s">
        <v>79</v>
      </c>
      <c r="B13" s="40">
        <v>15856</v>
      </c>
      <c r="C13" s="40">
        <v>15199</v>
      </c>
      <c r="D13" s="40">
        <v>658</v>
      </c>
      <c r="E13" s="40">
        <v>10205</v>
      </c>
      <c r="F13" s="40">
        <v>9805</v>
      </c>
      <c r="G13" s="40">
        <v>400</v>
      </c>
    </row>
    <row r="14" spans="1:7" s="41" customFormat="1" ht="27" customHeight="1">
      <c r="A14" s="17" t="s">
        <v>80</v>
      </c>
      <c r="B14" s="40">
        <v>35415</v>
      </c>
      <c r="C14" s="40">
        <v>21052</v>
      </c>
      <c r="D14" s="40">
        <v>14363</v>
      </c>
      <c r="E14" s="40">
        <v>35506</v>
      </c>
      <c r="F14" s="40">
        <v>21600</v>
      </c>
      <c r="G14" s="40">
        <v>13906</v>
      </c>
    </row>
    <row r="15" spans="1:7" s="41" customFormat="1" ht="27" customHeight="1">
      <c r="A15" s="17"/>
      <c r="B15" s="4"/>
      <c r="C15" s="40"/>
      <c r="D15" s="40"/>
      <c r="E15" s="4"/>
      <c r="F15" s="40"/>
      <c r="G15" s="40"/>
    </row>
    <row r="16" spans="1:7" s="28" customFormat="1" ht="27" customHeight="1">
      <c r="A16" s="3" t="s">
        <v>26</v>
      </c>
      <c r="B16" s="4"/>
      <c r="C16" s="4"/>
      <c r="D16" s="4"/>
      <c r="E16" s="4"/>
      <c r="F16" s="4"/>
      <c r="G16" s="4"/>
    </row>
    <row r="17" spans="1:9" s="28" customFormat="1" ht="27" customHeight="1">
      <c r="A17" s="6" t="s">
        <v>71</v>
      </c>
      <c r="B17" s="5">
        <v>100</v>
      </c>
      <c r="C17" s="5">
        <v>100</v>
      </c>
      <c r="D17" s="5">
        <v>100</v>
      </c>
      <c r="E17" s="5">
        <v>100</v>
      </c>
      <c r="F17" s="5">
        <v>100</v>
      </c>
      <c r="G17" s="5">
        <v>100</v>
      </c>
    </row>
    <row r="18" spans="1:9" s="28" customFormat="1" ht="27" customHeight="1">
      <c r="A18" s="17" t="s">
        <v>72</v>
      </c>
      <c r="B18" s="42">
        <f>B6/$E$5*100</f>
        <v>6.4301762752763354</v>
      </c>
      <c r="C18" s="42">
        <f>C6/$F$5*100</f>
        <v>6.0861936615857006</v>
      </c>
      <c r="D18" s="42">
        <f>D6/$G$5*100</f>
        <v>6.9601844141110591</v>
      </c>
      <c r="E18" s="42">
        <f>E6/$E$5*100</f>
        <v>8.0186012929703647</v>
      </c>
      <c r="F18" s="42">
        <f>F6/$F$5*100</f>
        <v>8.9412999545689527</v>
      </c>
      <c r="G18" s="42">
        <f>G6/$G$5*100</f>
        <v>6.5981148243359042</v>
      </c>
    </row>
    <row r="19" spans="1:9" s="28" customFormat="1" ht="27" customHeight="1">
      <c r="A19" s="17" t="s">
        <v>73</v>
      </c>
      <c r="B19" s="42">
        <f>B7/$E$5*100</f>
        <v>15.107137937422516</v>
      </c>
      <c r="C19" s="42">
        <f>C7/$F$5*100</f>
        <v>10.037128131217395</v>
      </c>
      <c r="D19" s="42">
        <f>D7/$G$5*100</f>
        <v>22.919005032767299</v>
      </c>
      <c r="E19" s="42">
        <f>E7/$E$5*100</f>
        <v>16.411508481258579</v>
      </c>
      <c r="F19" s="42">
        <f>F7/$F$5*100</f>
        <v>10.850970501151442</v>
      </c>
      <c r="G19" s="42">
        <f>G7/$G$5*100</f>
        <v>24.979180998587928</v>
      </c>
    </row>
    <row r="20" spans="1:9" s="28" customFormat="1" ht="27" customHeight="1">
      <c r="A20" s="17" t="s">
        <v>74</v>
      </c>
      <c r="B20" s="42">
        <f t="shared" ref="B20:B25" si="0">B8/$E$5*100</f>
        <v>12.255668026771421</v>
      </c>
      <c r="C20" s="42">
        <f>C8/$F$5*100</f>
        <v>13.644196575439036</v>
      </c>
      <c r="D20" s="42">
        <f t="shared" ref="D20:D26" si="1">D8/$G$5*100</f>
        <v>10.117431236950408</v>
      </c>
      <c r="E20" s="42">
        <f t="shared" ref="E20:E25" si="2">E8/$E$5*100</f>
        <v>11.067199308389107</v>
      </c>
      <c r="F20" s="42">
        <f>F8/$F$5*100</f>
        <v>11.108674196732098</v>
      </c>
      <c r="G20" s="42">
        <f t="shared" ref="G20:G26" si="3">G8/$G$5*100</f>
        <v>11.004501731899538</v>
      </c>
    </row>
    <row r="21" spans="1:9" s="28" customFormat="1" ht="27" customHeight="1">
      <c r="A21" s="17" t="s">
        <v>75</v>
      </c>
      <c r="B21" s="42">
        <f t="shared" si="0"/>
        <v>10.892396555245746</v>
      </c>
      <c r="C21" s="42">
        <f t="shared" ref="C21:C26" si="4">C9/$F$5*100</f>
        <v>5.8935033603308629</v>
      </c>
      <c r="D21" s="42">
        <f t="shared" si="1"/>
        <v>18.593480333586783</v>
      </c>
      <c r="E21" s="42">
        <f t="shared" si="2"/>
        <v>10.149009846905088</v>
      </c>
      <c r="F21" s="42">
        <f t="shared" ref="F21:F26" si="5">F9/$F$5*100</f>
        <v>6.2984663105290366</v>
      </c>
      <c r="G21" s="42">
        <f t="shared" si="3"/>
        <v>16.081924279179791</v>
      </c>
    </row>
    <row r="22" spans="1:9" s="28" customFormat="1" ht="27" customHeight="1">
      <c r="A22" s="17" t="s">
        <v>76</v>
      </c>
      <c r="B22" s="42">
        <f t="shared" si="0"/>
        <v>21.960545878597586</v>
      </c>
      <c r="C22" s="42">
        <f t="shared" si="4"/>
        <v>21.792803095577522</v>
      </c>
      <c r="D22" s="42">
        <f t="shared" si="1"/>
        <v>22.21779692723608</v>
      </c>
      <c r="E22" s="42">
        <f t="shared" si="2"/>
        <v>22.576155574450301</v>
      </c>
      <c r="F22" s="42">
        <f t="shared" si="5"/>
        <v>24.057305782275627</v>
      </c>
      <c r="G22" s="42">
        <f t="shared" si="3"/>
        <v>20.294000506897426</v>
      </c>
    </row>
    <row r="23" spans="1:9" s="28" customFormat="1" ht="50.45" customHeight="1">
      <c r="A23" s="17" t="s">
        <v>77</v>
      </c>
      <c r="B23" s="42">
        <f t="shared" si="0"/>
        <v>0.95381502258660578</v>
      </c>
      <c r="C23" s="42">
        <f t="shared" si="4"/>
        <v>1.3057509438691586</v>
      </c>
      <c r="D23" s="42">
        <f t="shared" si="1"/>
        <v>0.41155243371109257</v>
      </c>
      <c r="E23" s="42">
        <f t="shared" si="2"/>
        <v>1.2991454615410192</v>
      </c>
      <c r="F23" s="42">
        <f t="shared" si="5"/>
        <v>1.645700499741513</v>
      </c>
      <c r="G23" s="42">
        <f t="shared" si="3"/>
        <v>0.76517373305816039</v>
      </c>
    </row>
    <row r="24" spans="1:9" s="28" customFormat="1" ht="27" customHeight="1">
      <c r="A24" s="17" t="s">
        <v>78</v>
      </c>
      <c r="B24" s="42">
        <f t="shared" si="0"/>
        <v>8.9291906347524979</v>
      </c>
      <c r="C24" s="42">
        <f t="shared" si="4"/>
        <v>12.77395704416211</v>
      </c>
      <c r="D24" s="42">
        <f t="shared" si="1"/>
        <v>3.0051775951337847</v>
      </c>
      <c r="E24" s="42">
        <f t="shared" si="2"/>
        <v>8.7648380461992268</v>
      </c>
      <c r="F24" s="42">
        <f t="shared" si="5"/>
        <v>12.498237588708035</v>
      </c>
      <c r="G24" s="42">
        <f t="shared" si="3"/>
        <v>3.0124189869292874</v>
      </c>
    </row>
    <row r="25" spans="1:9" s="28" customFormat="1" ht="50.45" customHeight="1">
      <c r="A25" s="17" t="s">
        <v>79</v>
      </c>
      <c r="B25" s="42">
        <f t="shared" si="0"/>
        <v>7.5317186245683372</v>
      </c>
      <c r="C25" s="42">
        <f t="shared" si="4"/>
        <v>11.905284100700264</v>
      </c>
      <c r="D25" s="42">
        <f t="shared" si="1"/>
        <v>0.79413930024017276</v>
      </c>
      <c r="E25" s="42">
        <f t="shared" si="2"/>
        <v>4.8474513473587209</v>
      </c>
      <c r="F25" s="42">
        <f t="shared" si="5"/>
        <v>7.6801967634295742</v>
      </c>
      <c r="G25" s="42">
        <f t="shared" si="3"/>
        <v>0.48275945303353973</v>
      </c>
    </row>
    <row r="26" spans="1:9" s="28" customFormat="1" ht="27" customHeight="1">
      <c r="A26" s="17" t="s">
        <v>80</v>
      </c>
      <c r="B26" s="42">
        <f>B14/$E$5*100</f>
        <v>16.822389952641753</v>
      </c>
      <c r="C26" s="42">
        <f t="shared" si="4"/>
        <v>16.489903341531807</v>
      </c>
      <c r="D26" s="42">
        <f t="shared" si="1"/>
        <v>17.334685059801828</v>
      </c>
      <c r="E26" s="42">
        <f>E14/$E$5*100</f>
        <v>16.865615633446225</v>
      </c>
      <c r="F26" s="42">
        <f t="shared" si="5"/>
        <v>16.919148402863723</v>
      </c>
      <c r="G26" s="42">
        <f t="shared" si="3"/>
        <v>16.78313238471101</v>
      </c>
    </row>
    <row r="27" spans="1:9" s="28" customFormat="1" ht="27" customHeight="1">
      <c r="A27" s="17"/>
      <c r="B27" s="42"/>
      <c r="C27" s="42"/>
      <c r="D27" s="42"/>
      <c r="E27" s="42"/>
      <c r="F27" s="42"/>
      <c r="G27" s="42"/>
    </row>
    <row r="28" spans="1:9" s="28" customFormat="1" ht="27" customHeight="1">
      <c r="A28" s="43"/>
      <c r="B28" s="97" t="s">
        <v>81</v>
      </c>
      <c r="C28" s="97"/>
      <c r="D28" s="97"/>
      <c r="E28" s="97"/>
      <c r="F28" s="97"/>
      <c r="G28" s="97"/>
    </row>
    <row r="29" spans="1:9" s="28" customFormat="1" ht="27" customHeight="1">
      <c r="A29" s="29" t="s">
        <v>82</v>
      </c>
      <c r="B29" s="44">
        <v>47.5</v>
      </c>
      <c r="C29" s="44">
        <v>48.2</v>
      </c>
      <c r="D29" s="44">
        <v>46.4</v>
      </c>
      <c r="E29" s="44">
        <v>46.4</v>
      </c>
      <c r="F29" s="44">
        <v>47.3</v>
      </c>
      <c r="G29" s="44">
        <v>45.2</v>
      </c>
      <c r="I29" s="44"/>
    </row>
    <row r="30" spans="1:9" s="28" customFormat="1" ht="27" customHeight="1">
      <c r="A30" s="45" t="s">
        <v>83</v>
      </c>
      <c r="B30" s="42">
        <v>47.1</v>
      </c>
      <c r="C30" s="42">
        <v>48.1</v>
      </c>
      <c r="D30" s="42">
        <v>45.6</v>
      </c>
      <c r="E30" s="42">
        <v>46.2</v>
      </c>
      <c r="F30" s="42">
        <v>47</v>
      </c>
      <c r="G30" s="42">
        <v>45</v>
      </c>
      <c r="I30" s="42"/>
    </row>
    <row r="31" spans="1:9" s="28" customFormat="1" ht="27" customHeight="1">
      <c r="A31" s="45" t="s">
        <v>84</v>
      </c>
      <c r="B31" s="42">
        <v>11.5</v>
      </c>
      <c r="C31" s="42">
        <v>6</v>
      </c>
      <c r="D31" s="42">
        <v>15.3</v>
      </c>
      <c r="E31" s="42">
        <v>12.5</v>
      </c>
      <c r="F31" s="42">
        <v>12.1</v>
      </c>
      <c r="G31" s="42">
        <v>13.3</v>
      </c>
      <c r="I31" s="42"/>
    </row>
    <row r="32" spans="1:9" s="28" customFormat="1" ht="27" customHeight="1">
      <c r="A32" s="43"/>
      <c r="B32" s="97" t="s">
        <v>85</v>
      </c>
      <c r="C32" s="97"/>
      <c r="D32" s="97"/>
      <c r="E32" s="97"/>
      <c r="F32" s="97"/>
      <c r="G32" s="97"/>
    </row>
    <row r="33" spans="1:17" s="28" customFormat="1" ht="27" customHeight="1">
      <c r="A33" s="29" t="s">
        <v>86</v>
      </c>
      <c r="B33" s="4">
        <v>1536</v>
      </c>
      <c r="C33" s="4">
        <v>1523</v>
      </c>
      <c r="D33" s="4">
        <v>1556</v>
      </c>
      <c r="E33" s="4">
        <v>1789</v>
      </c>
      <c r="F33" s="4">
        <v>1927</v>
      </c>
      <c r="G33" s="4">
        <v>1575</v>
      </c>
    </row>
    <row r="34" spans="1:17" s="28" customFormat="1" ht="27" customHeight="1">
      <c r="A34" s="9" t="s">
        <v>87</v>
      </c>
      <c r="B34" s="4"/>
      <c r="C34" s="4"/>
      <c r="D34" s="4"/>
      <c r="E34" s="4"/>
      <c r="F34" s="4"/>
      <c r="G34" s="4"/>
    </row>
    <row r="35" spans="1:17" s="28" customFormat="1" ht="27" customHeight="1">
      <c r="A35" s="17" t="s">
        <v>83</v>
      </c>
      <c r="B35" s="40">
        <v>1516</v>
      </c>
      <c r="C35" s="40">
        <v>1507</v>
      </c>
      <c r="D35" s="40">
        <v>1530</v>
      </c>
      <c r="E35" s="40">
        <v>1767</v>
      </c>
      <c r="F35" s="40">
        <v>1903</v>
      </c>
      <c r="G35" s="40">
        <v>1555</v>
      </c>
      <c r="L35" s="90"/>
      <c r="M35" s="90"/>
      <c r="N35" s="90"/>
      <c r="O35" s="90"/>
      <c r="P35" s="90"/>
      <c r="Q35" s="90"/>
    </row>
    <row r="36" spans="1:17" s="28" customFormat="1" ht="27" customHeight="1">
      <c r="A36" s="17" t="s">
        <v>84</v>
      </c>
      <c r="B36" s="40">
        <v>589</v>
      </c>
      <c r="C36" s="40">
        <v>683</v>
      </c>
      <c r="D36" s="40">
        <v>524</v>
      </c>
      <c r="E36" s="40">
        <v>1412</v>
      </c>
      <c r="F36" s="40">
        <v>1318</v>
      </c>
      <c r="G36" s="40">
        <v>1630</v>
      </c>
      <c r="L36" s="90"/>
      <c r="M36" s="90"/>
      <c r="N36" s="90"/>
      <c r="O36" s="90"/>
      <c r="P36" s="90"/>
      <c r="Q36" s="90"/>
    </row>
    <row r="37" spans="1:17" s="28" customFormat="1" ht="27" customHeight="1">
      <c r="A37" s="9" t="s">
        <v>23</v>
      </c>
      <c r="B37" s="40"/>
      <c r="C37" s="40"/>
      <c r="D37" s="40"/>
      <c r="E37" s="40"/>
      <c r="F37" s="40"/>
      <c r="G37" s="40"/>
      <c r="L37" s="90"/>
      <c r="M37" s="90"/>
      <c r="N37" s="90"/>
      <c r="O37" s="90"/>
      <c r="P37" s="90"/>
      <c r="Q37" s="90"/>
    </row>
    <row r="38" spans="1:17" s="28" customFormat="1" ht="27" customHeight="1">
      <c r="A38" s="17" t="s">
        <v>24</v>
      </c>
      <c r="B38" s="40">
        <v>1947</v>
      </c>
      <c r="C38" s="40">
        <v>1829</v>
      </c>
      <c r="D38" s="40">
        <v>2084</v>
      </c>
      <c r="E38" s="40">
        <v>1950</v>
      </c>
      <c r="F38" s="40">
        <v>1777</v>
      </c>
      <c r="G38" s="40">
        <v>2161</v>
      </c>
    </row>
    <row r="39" spans="1:17" s="28" customFormat="1" ht="27" customHeight="1">
      <c r="A39" s="17" t="s">
        <v>25</v>
      </c>
      <c r="B39" s="40">
        <v>1347</v>
      </c>
      <c r="C39" s="40">
        <v>1402</v>
      </c>
      <c r="D39" s="40">
        <v>1253</v>
      </c>
      <c r="E39" s="40">
        <v>1717</v>
      </c>
      <c r="F39" s="40">
        <v>1985</v>
      </c>
      <c r="G39" s="40">
        <v>1251</v>
      </c>
    </row>
    <row r="40" spans="1:17" s="28" customFormat="1" ht="27" customHeight="1">
      <c r="A40" s="45"/>
      <c r="B40" s="40"/>
      <c r="C40" s="40"/>
      <c r="D40" s="40"/>
      <c r="E40" s="40"/>
      <c r="F40" s="40"/>
      <c r="G40" s="40"/>
    </row>
    <row r="41" spans="1:17" s="28" customFormat="1" ht="27" customHeight="1" thickBot="1">
      <c r="A41" s="29" t="s">
        <v>88</v>
      </c>
      <c r="B41" s="4">
        <v>880</v>
      </c>
      <c r="C41" s="4">
        <v>850</v>
      </c>
      <c r="D41" s="4">
        <v>950</v>
      </c>
      <c r="E41" s="4">
        <v>900</v>
      </c>
      <c r="F41" s="4">
        <v>900</v>
      </c>
      <c r="G41" s="4">
        <v>1000</v>
      </c>
    </row>
    <row r="42" spans="1:17" ht="3.75" customHeight="1" thickBot="1">
      <c r="A42" s="46"/>
      <c r="B42" s="22"/>
      <c r="C42" s="22"/>
      <c r="D42" s="22"/>
      <c r="E42" s="22"/>
      <c r="F42" s="22"/>
      <c r="G42" s="22"/>
    </row>
    <row r="43" spans="1:17" thickTop="1">
      <c r="A43" s="92" t="s">
        <v>30</v>
      </c>
      <c r="B43" s="92"/>
      <c r="C43" s="92"/>
      <c r="D43" s="92"/>
      <c r="E43" s="92"/>
      <c r="F43" s="92"/>
      <c r="G43" s="92"/>
    </row>
    <row r="44" spans="1:17" ht="25.5">
      <c r="A44" s="92"/>
      <c r="B44" s="92"/>
      <c r="C44" s="92"/>
      <c r="D44" s="92"/>
      <c r="E44" s="92"/>
      <c r="F44" s="92"/>
      <c r="G44" s="92"/>
    </row>
    <row r="46" spans="1:17" s="25" customFormat="1">
      <c r="A46" s="24"/>
    </row>
  </sheetData>
  <mergeCells count="7">
    <mergeCell ref="A44:G44"/>
    <mergeCell ref="E2:G2"/>
    <mergeCell ref="A2:A3"/>
    <mergeCell ref="B28:G28"/>
    <mergeCell ref="B32:G32"/>
    <mergeCell ref="B2:D2"/>
    <mergeCell ref="A43:G43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2022&amp;R&amp;20&amp;[17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G64"/>
  <sheetViews>
    <sheetView zoomScale="70" zoomScaleNormal="70" zoomScaleSheetLayoutView="70" zoomScalePageLayoutView="70" workbookViewId="0">
      <pane xSplit="1" topLeftCell="E1" activePane="topRight" state="frozen"/>
      <selection pane="topRight" activeCell="I1" sqref="I1:X1048576"/>
      <selection activeCell="L36" sqref="L36"/>
    </sheetView>
  </sheetViews>
  <sheetFormatPr defaultColWidth="8.85546875" defaultRowHeight="24"/>
  <cols>
    <col min="1" max="1" width="92.85546875" style="26" customWidth="1"/>
    <col min="2" max="7" width="19.85546875" style="27" customWidth="1"/>
    <col min="8" max="16384" width="8.85546875" style="1"/>
  </cols>
  <sheetData>
    <row r="1" spans="1:7" ht="24.6" customHeight="1" thickBot="1">
      <c r="A1" s="70" t="s">
        <v>89</v>
      </c>
      <c r="B1" s="80"/>
      <c r="C1" s="80"/>
      <c r="D1" s="80"/>
      <c r="E1" s="80"/>
      <c r="F1" s="80"/>
      <c r="G1" s="80"/>
    </row>
    <row r="2" spans="1:7" ht="37.5" customHeight="1" thickTop="1" thickBot="1">
      <c r="A2" s="98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7" ht="37.5" customHeight="1" thickTop="1" thickBot="1">
      <c r="A3" s="99"/>
      <c r="B3" s="47" t="s">
        <v>2</v>
      </c>
      <c r="C3" s="47" t="s">
        <v>3</v>
      </c>
      <c r="D3" s="47" t="s">
        <v>4</v>
      </c>
      <c r="E3" s="47" t="s">
        <v>2</v>
      </c>
      <c r="F3" s="47" t="s">
        <v>3</v>
      </c>
      <c r="G3" s="47" t="s">
        <v>4</v>
      </c>
    </row>
    <row r="4" spans="1:7" s="8" customFormat="1" ht="23.45" customHeight="1" thickTop="1">
      <c r="A4" s="48" t="s">
        <v>5</v>
      </c>
      <c r="B4" s="88"/>
      <c r="C4" s="88"/>
      <c r="D4" s="88"/>
      <c r="E4" s="88"/>
      <c r="F4" s="88"/>
      <c r="G4" s="88"/>
    </row>
    <row r="5" spans="1:7" s="8" customFormat="1" ht="23.45" customHeight="1">
      <c r="A5" s="50" t="s">
        <v>90</v>
      </c>
      <c r="B5" s="51">
        <v>24227</v>
      </c>
      <c r="C5" s="51">
        <v>8877</v>
      </c>
      <c r="D5" s="51">
        <v>15351</v>
      </c>
      <c r="E5" s="51">
        <v>14095</v>
      </c>
      <c r="F5" s="51">
        <v>4333</v>
      </c>
      <c r="G5" s="51">
        <v>9762</v>
      </c>
    </row>
    <row r="6" spans="1:7" s="8" customFormat="1" ht="23.45" customHeight="1">
      <c r="A6" s="52" t="s">
        <v>18</v>
      </c>
      <c r="B6" s="88"/>
      <c r="C6" s="88"/>
      <c r="D6" s="88"/>
      <c r="E6" s="88"/>
      <c r="F6" s="88"/>
      <c r="G6" s="88"/>
    </row>
    <row r="7" spans="1:7" s="8" customFormat="1" ht="23.45" customHeight="1">
      <c r="A7" s="53" t="s">
        <v>19</v>
      </c>
      <c r="B7" s="54">
        <v>15743</v>
      </c>
      <c r="C7" s="54">
        <v>4742</v>
      </c>
      <c r="D7" s="54">
        <v>11002</v>
      </c>
      <c r="E7" s="54">
        <v>8936</v>
      </c>
      <c r="F7" s="54">
        <v>1507</v>
      </c>
      <c r="G7" s="54">
        <v>7429</v>
      </c>
    </row>
    <row r="8" spans="1:7" s="8" customFormat="1" ht="23.45" customHeight="1">
      <c r="A8" s="53" t="s">
        <v>20</v>
      </c>
      <c r="B8" s="54">
        <v>253</v>
      </c>
      <c r="C8" s="54">
        <v>102</v>
      </c>
      <c r="D8" s="54">
        <v>151</v>
      </c>
      <c r="E8" s="54">
        <v>143</v>
      </c>
      <c r="F8" s="54">
        <v>84</v>
      </c>
      <c r="G8" s="54">
        <v>59</v>
      </c>
    </row>
    <row r="9" spans="1:7" s="8" customFormat="1" ht="23.45" customHeight="1">
      <c r="A9" s="53" t="s">
        <v>21</v>
      </c>
      <c r="B9" s="54">
        <v>7562</v>
      </c>
      <c r="C9" s="54">
        <v>3782</v>
      </c>
      <c r="D9" s="54">
        <v>3780</v>
      </c>
      <c r="E9" s="54">
        <v>4626</v>
      </c>
      <c r="F9" s="54">
        <v>2618</v>
      </c>
      <c r="G9" s="54">
        <v>2008</v>
      </c>
    </row>
    <row r="10" spans="1:7" s="8" customFormat="1" ht="23.45" customHeight="1">
      <c r="A10" s="53" t="s">
        <v>22</v>
      </c>
      <c r="B10" s="54">
        <v>669</v>
      </c>
      <c r="C10" s="54">
        <v>251</v>
      </c>
      <c r="D10" s="54">
        <v>418</v>
      </c>
      <c r="E10" s="54">
        <v>390</v>
      </c>
      <c r="F10" s="54">
        <v>124</v>
      </c>
      <c r="G10" s="54">
        <v>266</v>
      </c>
    </row>
    <row r="11" spans="1:7" s="8" customFormat="1" ht="23.45" customHeight="1">
      <c r="A11" s="52" t="s">
        <v>91</v>
      </c>
      <c r="B11" s="58"/>
      <c r="C11" s="58"/>
      <c r="D11" s="58"/>
      <c r="E11" s="58"/>
      <c r="F11" s="58"/>
      <c r="G11" s="58"/>
    </row>
    <row r="12" spans="1:7" s="8" customFormat="1" ht="23.45" customHeight="1">
      <c r="A12" s="56" t="s">
        <v>92</v>
      </c>
      <c r="B12" s="58">
        <v>924</v>
      </c>
      <c r="C12" s="54">
        <v>757</v>
      </c>
      <c r="D12" s="54">
        <v>167</v>
      </c>
      <c r="E12" s="58">
        <v>802</v>
      </c>
      <c r="F12" s="54">
        <v>683</v>
      </c>
      <c r="G12" s="54">
        <v>118</v>
      </c>
    </row>
    <row r="13" spans="1:7" s="8" customFormat="1" ht="23.45" customHeight="1">
      <c r="A13" s="56" t="s">
        <v>93</v>
      </c>
      <c r="B13" s="58">
        <v>1798</v>
      </c>
      <c r="C13" s="54">
        <v>1219</v>
      </c>
      <c r="D13" s="54">
        <v>579</v>
      </c>
      <c r="E13" s="58">
        <v>390</v>
      </c>
      <c r="F13" s="54">
        <v>332</v>
      </c>
      <c r="G13" s="54">
        <v>57</v>
      </c>
    </row>
    <row r="14" spans="1:7" s="8" customFormat="1" ht="23.45" customHeight="1">
      <c r="A14" s="56" t="s">
        <v>94</v>
      </c>
      <c r="B14" s="58">
        <v>21506</v>
      </c>
      <c r="C14" s="54">
        <v>6901</v>
      </c>
      <c r="D14" s="54">
        <v>14605</v>
      </c>
      <c r="E14" s="58">
        <v>12904</v>
      </c>
      <c r="F14" s="54">
        <v>3317</v>
      </c>
      <c r="G14" s="54">
        <v>9587</v>
      </c>
    </row>
    <row r="15" spans="1:7" s="8" customFormat="1" ht="45.75" customHeight="1">
      <c r="A15" s="57" t="s">
        <v>95</v>
      </c>
      <c r="B15" s="58">
        <v>10457</v>
      </c>
      <c r="C15" s="58">
        <v>1577</v>
      </c>
      <c r="D15" s="58">
        <v>8879</v>
      </c>
      <c r="E15" s="58">
        <v>7523</v>
      </c>
      <c r="F15" s="58">
        <v>612</v>
      </c>
      <c r="G15" s="58">
        <v>6911</v>
      </c>
    </row>
    <row r="16" spans="1:7" s="8" customFormat="1" ht="23.1" customHeight="1">
      <c r="A16" s="57" t="s">
        <v>59</v>
      </c>
      <c r="B16" s="58">
        <v>5097</v>
      </c>
      <c r="C16" s="58">
        <v>1991</v>
      </c>
      <c r="D16" s="58">
        <v>3106</v>
      </c>
      <c r="E16" s="58">
        <v>2138</v>
      </c>
      <c r="F16" s="58">
        <v>943</v>
      </c>
      <c r="G16" s="58">
        <v>1195</v>
      </c>
    </row>
    <row r="17" spans="1:7" s="8" customFormat="1" ht="26.25">
      <c r="A17" s="59" t="s">
        <v>60</v>
      </c>
      <c r="B17" s="58">
        <v>1154</v>
      </c>
      <c r="C17" s="58">
        <v>456</v>
      </c>
      <c r="D17" s="10">
        <v>699</v>
      </c>
      <c r="E17" s="58">
        <v>1144</v>
      </c>
      <c r="F17" s="58">
        <v>252</v>
      </c>
      <c r="G17" s="10">
        <v>892</v>
      </c>
    </row>
    <row r="18" spans="1:7" s="8" customFormat="1" ht="23.1" customHeight="1">
      <c r="A18" s="59" t="s">
        <v>69</v>
      </c>
      <c r="B18" s="58">
        <v>4797</v>
      </c>
      <c r="C18" s="58">
        <v>2876</v>
      </c>
      <c r="D18" s="58">
        <v>1921</v>
      </c>
      <c r="E18" s="58">
        <v>2097</v>
      </c>
      <c r="F18" s="58">
        <v>1509</v>
      </c>
      <c r="G18" s="58">
        <v>588</v>
      </c>
    </row>
    <row r="19" spans="1:7" s="8" customFormat="1" ht="23.1" customHeight="1">
      <c r="A19" s="50" t="s">
        <v>96</v>
      </c>
      <c r="B19" s="51">
        <v>100087</v>
      </c>
      <c r="C19" s="51">
        <v>64021</v>
      </c>
      <c r="D19" s="51">
        <v>36066</v>
      </c>
      <c r="E19" s="51">
        <v>82232</v>
      </c>
      <c r="F19" s="51">
        <v>53608</v>
      </c>
      <c r="G19" s="51">
        <v>28625</v>
      </c>
    </row>
    <row r="20" spans="1:7" s="8" customFormat="1" ht="23.1" customHeight="1">
      <c r="A20" s="52" t="s">
        <v>18</v>
      </c>
      <c r="B20" s="51"/>
      <c r="C20" s="51"/>
      <c r="D20" s="51"/>
      <c r="E20" s="51"/>
      <c r="F20" s="51"/>
      <c r="G20" s="51"/>
    </row>
    <row r="21" spans="1:7" s="8" customFormat="1" ht="23.1" customHeight="1">
      <c r="A21" s="53" t="s">
        <v>19</v>
      </c>
      <c r="B21" s="54">
        <v>90874</v>
      </c>
      <c r="C21" s="54">
        <v>59652</v>
      </c>
      <c r="D21" s="54">
        <v>31222</v>
      </c>
      <c r="E21" s="54">
        <v>76389</v>
      </c>
      <c r="F21" s="54">
        <v>50655</v>
      </c>
      <c r="G21" s="54">
        <v>25734</v>
      </c>
    </row>
    <row r="22" spans="1:7" s="8" customFormat="1" ht="23.1" customHeight="1">
      <c r="A22" s="53" t="s">
        <v>20</v>
      </c>
      <c r="B22" s="54">
        <v>253</v>
      </c>
      <c r="C22" s="54">
        <v>102</v>
      </c>
      <c r="D22" s="54">
        <v>151</v>
      </c>
      <c r="E22" s="54">
        <v>143</v>
      </c>
      <c r="F22" s="54">
        <v>84</v>
      </c>
      <c r="G22" s="54">
        <v>59</v>
      </c>
    </row>
    <row r="23" spans="1:7" s="8" customFormat="1" ht="23.1" customHeight="1">
      <c r="A23" s="53" t="s">
        <v>21</v>
      </c>
      <c r="B23" s="54">
        <v>7562</v>
      </c>
      <c r="C23" s="54">
        <v>3782</v>
      </c>
      <c r="D23" s="54">
        <v>3780</v>
      </c>
      <c r="E23" s="54">
        <v>4626</v>
      </c>
      <c r="F23" s="54">
        <v>2618</v>
      </c>
      <c r="G23" s="54">
        <v>2008</v>
      </c>
    </row>
    <row r="24" spans="1:7" s="8" customFormat="1" ht="23.1" customHeight="1">
      <c r="A24" s="53" t="s">
        <v>22</v>
      </c>
      <c r="B24" s="54">
        <v>1398</v>
      </c>
      <c r="C24" s="54">
        <v>485</v>
      </c>
      <c r="D24" s="54">
        <v>913</v>
      </c>
      <c r="E24" s="54">
        <v>1075</v>
      </c>
      <c r="F24" s="54">
        <v>251</v>
      </c>
      <c r="G24" s="54">
        <v>824</v>
      </c>
    </row>
    <row r="25" spans="1:7" s="8" customFormat="1" ht="23.1" customHeight="1">
      <c r="A25" s="52" t="s">
        <v>91</v>
      </c>
      <c r="B25" s="51"/>
      <c r="C25" s="51"/>
      <c r="D25" s="51"/>
      <c r="E25" s="51"/>
      <c r="F25" s="51"/>
      <c r="G25" s="51"/>
    </row>
    <row r="26" spans="1:7" s="8" customFormat="1" ht="23.1" customHeight="1">
      <c r="A26" s="56" t="s">
        <v>92</v>
      </c>
      <c r="B26" s="54">
        <v>2204</v>
      </c>
      <c r="C26" s="54">
        <v>2002</v>
      </c>
      <c r="D26" s="54">
        <v>201</v>
      </c>
      <c r="E26" s="54">
        <v>1998</v>
      </c>
      <c r="F26" s="54">
        <v>1444</v>
      </c>
      <c r="G26" s="54">
        <v>554</v>
      </c>
    </row>
    <row r="27" spans="1:7" s="8" customFormat="1" ht="23.1" customHeight="1">
      <c r="A27" s="56" t="s">
        <v>93</v>
      </c>
      <c r="B27" s="54">
        <v>31302</v>
      </c>
      <c r="C27" s="54">
        <v>28552</v>
      </c>
      <c r="D27" s="54">
        <v>2749</v>
      </c>
      <c r="E27" s="54">
        <v>25822</v>
      </c>
      <c r="F27" s="54">
        <v>23383</v>
      </c>
      <c r="G27" s="54">
        <v>2440</v>
      </c>
    </row>
    <row r="28" spans="1:7" s="8" customFormat="1" ht="23.1" customHeight="1">
      <c r="A28" s="56" t="s">
        <v>94</v>
      </c>
      <c r="B28" s="54">
        <v>66582</v>
      </c>
      <c r="C28" s="54">
        <v>33467</v>
      </c>
      <c r="D28" s="54">
        <v>33115</v>
      </c>
      <c r="E28" s="54">
        <v>54412</v>
      </c>
      <c r="F28" s="54">
        <v>28781</v>
      </c>
      <c r="G28" s="54">
        <v>25631</v>
      </c>
    </row>
    <row r="29" spans="1:7" s="8" customFormat="1" ht="23.1" customHeight="1">
      <c r="A29" s="57" t="s">
        <v>59</v>
      </c>
      <c r="B29" s="54">
        <v>20492</v>
      </c>
      <c r="C29" s="58">
        <v>10567</v>
      </c>
      <c r="D29" s="58">
        <v>9925</v>
      </c>
      <c r="E29" s="54">
        <v>17492</v>
      </c>
      <c r="F29" s="58">
        <v>9625</v>
      </c>
      <c r="G29" s="58">
        <v>7867</v>
      </c>
    </row>
    <row r="30" spans="1:7" s="8" customFormat="1">
      <c r="A30" s="59" t="s">
        <v>60</v>
      </c>
      <c r="B30" s="54">
        <v>8641</v>
      </c>
      <c r="C30" s="58">
        <v>4749</v>
      </c>
      <c r="D30" s="58">
        <v>3892</v>
      </c>
      <c r="E30" s="54">
        <v>10536</v>
      </c>
      <c r="F30" s="58">
        <v>6086</v>
      </c>
      <c r="G30" s="58">
        <v>4450</v>
      </c>
    </row>
    <row r="31" spans="1:7" s="8" customFormat="1" ht="45">
      <c r="A31" s="59" t="s">
        <v>65</v>
      </c>
      <c r="B31" s="54">
        <v>6371</v>
      </c>
      <c r="C31" s="58">
        <v>4828</v>
      </c>
      <c r="D31" s="58">
        <v>1544</v>
      </c>
      <c r="E31" s="54">
        <v>8212</v>
      </c>
      <c r="F31" s="58">
        <v>5413</v>
      </c>
      <c r="G31" s="58">
        <v>2799</v>
      </c>
    </row>
    <row r="32" spans="1:7" s="8" customFormat="1" ht="24.6" customHeight="1">
      <c r="A32" s="59" t="s">
        <v>69</v>
      </c>
      <c r="B32" s="54">
        <f>B28-B29-B30-B31</f>
        <v>31078</v>
      </c>
      <c r="C32" s="58">
        <f t="shared" ref="C32:D32" si="0">C28-C29-C30-C31</f>
        <v>13323</v>
      </c>
      <c r="D32" s="58">
        <f t="shared" si="0"/>
        <v>17754</v>
      </c>
      <c r="E32" s="54">
        <v>18172</v>
      </c>
      <c r="F32" s="58">
        <v>7656</v>
      </c>
      <c r="G32" s="58">
        <v>10514</v>
      </c>
    </row>
    <row r="33" spans="1:7" s="8" customFormat="1" ht="23.1" customHeight="1">
      <c r="A33" s="48" t="s">
        <v>26</v>
      </c>
      <c r="B33" s="51"/>
      <c r="C33" s="55"/>
      <c r="D33" s="55"/>
      <c r="E33" s="51"/>
      <c r="F33" s="55"/>
      <c r="G33" s="55"/>
    </row>
    <row r="34" spans="1:7" s="8" customFormat="1" ht="23.1" customHeight="1">
      <c r="A34" s="50" t="s">
        <v>90</v>
      </c>
      <c r="B34" s="60">
        <f>SUM(B36:B39)</f>
        <v>100.00000000000001</v>
      </c>
      <c r="C34" s="60">
        <f t="shared" ref="C34:D34" si="1">SUM(C36:C39)</f>
        <v>100</v>
      </c>
      <c r="D34" s="60">
        <f t="shared" si="1"/>
        <v>99.999999999999986</v>
      </c>
      <c r="E34" s="60">
        <f t="shared" ref="E34:G34" si="2">SUM(E36:E39)</f>
        <v>100.00000000000003</v>
      </c>
      <c r="F34" s="60">
        <f t="shared" si="2"/>
        <v>100</v>
      </c>
      <c r="G34" s="60">
        <f t="shared" si="2"/>
        <v>100</v>
      </c>
    </row>
    <row r="35" spans="1:7" s="8" customFormat="1" ht="23.1" customHeight="1">
      <c r="A35" s="52" t="s">
        <v>18</v>
      </c>
      <c r="B35" s="51"/>
      <c r="C35" s="51"/>
      <c r="D35" s="51"/>
      <c r="E35" s="51"/>
      <c r="F35" s="51"/>
      <c r="G35" s="51"/>
    </row>
    <row r="36" spans="1:7" s="8" customFormat="1" ht="23.1" customHeight="1">
      <c r="A36" s="53" t="s">
        <v>19</v>
      </c>
      <c r="B36" s="61">
        <f>B7/$B$5*100</f>
        <v>64.981219300780126</v>
      </c>
      <c r="C36" s="61">
        <f>C7/$C$5*100</f>
        <v>53.418947842739662</v>
      </c>
      <c r="D36" s="61">
        <f>D7/$D$5*100</f>
        <v>71.669598071786851</v>
      </c>
      <c r="E36" s="61">
        <f>E7/$E$5*100</f>
        <v>63.398368215679326</v>
      </c>
      <c r="F36" s="61">
        <f>F7/$F$5*100</f>
        <v>34.779598430648512</v>
      </c>
      <c r="G36" s="61">
        <f>G7/$G$5*100</f>
        <v>76.101208768694946</v>
      </c>
    </row>
    <row r="37" spans="1:7" s="8" customFormat="1" ht="23.1" customHeight="1">
      <c r="A37" s="53" t="s">
        <v>20</v>
      </c>
      <c r="B37" s="61">
        <f t="shared" ref="B37:B39" si="3">B8/$B$5*100</f>
        <v>1.0442894291492963</v>
      </c>
      <c r="C37" s="61">
        <f t="shared" ref="C37:C39" si="4">C8/$C$5*100</f>
        <v>1.1490368367691788</v>
      </c>
      <c r="D37" s="61">
        <f t="shared" ref="D37:D39" si="5">D8/$D$5*100</f>
        <v>0.98364927366295352</v>
      </c>
      <c r="E37" s="61">
        <f>E8/$E$5*100</f>
        <v>1.014544164597375</v>
      </c>
      <c r="F37" s="61">
        <f t="shared" ref="F37:F47" si="6">F8/$F$5*100</f>
        <v>1.938610662358643</v>
      </c>
      <c r="G37" s="61">
        <f t="shared" ref="G37:G47" si="7">G8/$G$5*100</f>
        <v>0.60438434746978076</v>
      </c>
    </row>
    <row r="38" spans="1:7" s="8" customFormat="1" ht="23.1" customHeight="1">
      <c r="A38" s="53" t="s">
        <v>21</v>
      </c>
      <c r="B38" s="61">
        <f t="shared" si="3"/>
        <v>31.213109340818097</v>
      </c>
      <c r="C38" s="61">
        <f t="shared" si="4"/>
        <v>42.604483496676806</v>
      </c>
      <c r="D38" s="61">
        <f t="shared" si="5"/>
        <v>24.623803009575923</v>
      </c>
      <c r="E38" s="61">
        <f t="shared" ref="E38:E47" si="8">E9/$E$5*100</f>
        <v>32.820148989003194</v>
      </c>
      <c r="F38" s="61">
        <f t="shared" si="6"/>
        <v>60.42003231017771</v>
      </c>
      <c r="G38" s="61">
        <f t="shared" si="7"/>
        <v>20.569555418971522</v>
      </c>
    </row>
    <row r="39" spans="1:7" s="8" customFormat="1" ht="23.1" customHeight="1">
      <c r="A39" s="53" t="s">
        <v>22</v>
      </c>
      <c r="B39" s="61">
        <f t="shared" si="3"/>
        <v>2.761381929252487</v>
      </c>
      <c r="C39" s="61">
        <f t="shared" si="4"/>
        <v>2.8275318238143514</v>
      </c>
      <c r="D39" s="61">
        <f t="shared" si="5"/>
        <v>2.7229496449742685</v>
      </c>
      <c r="E39" s="61">
        <f t="shared" si="8"/>
        <v>2.7669386307201136</v>
      </c>
      <c r="F39" s="61">
        <f t="shared" si="6"/>
        <v>2.8617585968151396</v>
      </c>
      <c r="G39" s="61">
        <f t="shared" si="7"/>
        <v>2.7248514648637574</v>
      </c>
    </row>
    <row r="40" spans="1:7" s="8" customFormat="1" ht="23.1" customHeight="1">
      <c r="A40" s="52" t="s">
        <v>91</v>
      </c>
      <c r="B40" s="61"/>
      <c r="C40" s="61"/>
      <c r="D40" s="61"/>
      <c r="E40" s="89"/>
      <c r="F40" s="89"/>
      <c r="G40" s="89"/>
    </row>
    <row r="41" spans="1:7" s="8" customFormat="1" ht="23.1" customHeight="1">
      <c r="A41" s="56" t="s">
        <v>92</v>
      </c>
      <c r="B41" s="61">
        <f>B12/$B$5*100</f>
        <v>3.8139266108061252</v>
      </c>
      <c r="C41" s="61">
        <f>C12/$C$5*100</f>
        <v>8.5276557395516495</v>
      </c>
      <c r="D41" s="61">
        <f>D12/$D$5*100</f>
        <v>1.0878770112696241</v>
      </c>
      <c r="E41" s="61">
        <f>E12/$E$5*100</f>
        <v>5.6899609790705918</v>
      </c>
      <c r="F41" s="61">
        <f t="shared" si="6"/>
        <v>15.762750980844681</v>
      </c>
      <c r="G41" s="61">
        <f t="shared" si="7"/>
        <v>1.2087686949395615</v>
      </c>
    </row>
    <row r="42" spans="1:7" s="8" customFormat="1" ht="23.1" customHeight="1">
      <c r="A42" s="56" t="s">
        <v>93</v>
      </c>
      <c r="B42" s="61">
        <f t="shared" ref="B42:B43" si="9">B13/$B$5*100</f>
        <v>7.4214719115036933</v>
      </c>
      <c r="C42" s="61">
        <f t="shared" ref="C42:C43" si="10">C13/$C$5*100</f>
        <v>13.732116706094402</v>
      </c>
      <c r="D42" s="61">
        <f t="shared" ref="D42:D43" si="11">D13/$D$5*100</f>
        <v>3.7717412546413911</v>
      </c>
      <c r="E42" s="61">
        <f>E13/$E$5*100</f>
        <v>2.7669386307201136</v>
      </c>
      <c r="F42" s="61">
        <f t="shared" si="6"/>
        <v>7.6621278559889223</v>
      </c>
      <c r="G42" s="61">
        <f t="shared" si="7"/>
        <v>0.58389674247080514</v>
      </c>
    </row>
    <row r="43" spans="1:7" s="8" customFormat="1" ht="23.1" customHeight="1">
      <c r="A43" s="56" t="s">
        <v>94</v>
      </c>
      <c r="B43" s="61">
        <f t="shared" si="9"/>
        <v>88.768729103892355</v>
      </c>
      <c r="C43" s="61">
        <f t="shared" si="10"/>
        <v>77.74022755435395</v>
      </c>
      <c r="D43" s="61">
        <f t="shared" si="11"/>
        <v>95.14038173408899</v>
      </c>
      <c r="E43" s="61">
        <f>E14/$E$5*100</f>
        <v>91.550195104647031</v>
      </c>
      <c r="F43" s="61">
        <f t="shared" si="6"/>
        <v>76.552042464804984</v>
      </c>
      <c r="G43" s="61">
        <f t="shared" si="7"/>
        <v>98.207334562589637</v>
      </c>
    </row>
    <row r="44" spans="1:7" s="8" customFormat="1" ht="45.75" customHeight="1">
      <c r="A44" s="57" t="s">
        <v>95</v>
      </c>
      <c r="B44" s="61">
        <f>B15/$B$5*100</f>
        <v>43.162587196103516</v>
      </c>
      <c r="C44" s="61">
        <f>C15/$C$5*100</f>
        <v>17.765010701813676</v>
      </c>
      <c r="D44" s="61">
        <f>D15/$D$5*100</f>
        <v>57.839880138101748</v>
      </c>
      <c r="E44" s="61">
        <f t="shared" si="8"/>
        <v>53.373536715147218</v>
      </c>
      <c r="F44" s="61">
        <f t="shared" si="6"/>
        <v>14.1241633971844</v>
      </c>
      <c r="G44" s="61">
        <f t="shared" si="7"/>
        <v>70.794919073960244</v>
      </c>
    </row>
    <row r="45" spans="1:7" s="8" customFormat="1" ht="22.35" customHeight="1">
      <c r="A45" s="57" t="s">
        <v>59</v>
      </c>
      <c r="B45" s="61">
        <f t="shared" ref="B45:B47" si="12">B16/$B$5*100</f>
        <v>21.038510752466259</v>
      </c>
      <c r="C45" s="61">
        <f t="shared" ref="C45:C47" si="13">C16/$C$5*100</f>
        <v>22.428748451053284</v>
      </c>
      <c r="D45" s="61">
        <f t="shared" ref="D45:D47" si="14">D16/$D$5*100</f>
        <v>20.233209562894924</v>
      </c>
      <c r="E45" s="61">
        <f t="shared" si="8"/>
        <v>15.168499467896417</v>
      </c>
      <c r="F45" s="61">
        <f t="shared" si="6"/>
        <v>21.763212554811908</v>
      </c>
      <c r="G45" s="61">
        <f t="shared" si="7"/>
        <v>12.241343986887934</v>
      </c>
    </row>
    <row r="46" spans="1:7" s="8" customFormat="1" ht="22.35" customHeight="1">
      <c r="A46" s="59" t="s">
        <v>60</v>
      </c>
      <c r="B46" s="61">
        <f t="shared" si="12"/>
        <v>4.7632806373054857</v>
      </c>
      <c r="C46" s="61">
        <f t="shared" si="13"/>
        <v>5.1368705643798576</v>
      </c>
      <c r="D46" s="61">
        <f t="shared" si="14"/>
        <v>4.5534492866914213</v>
      </c>
      <c r="E46" s="61">
        <f t="shared" si="8"/>
        <v>8.1163533167789996</v>
      </c>
      <c r="F46" s="61">
        <f t="shared" si="6"/>
        <v>5.8158319870759287</v>
      </c>
      <c r="G46" s="61">
        <f t="shared" si="7"/>
        <v>9.1374718295431272</v>
      </c>
    </row>
    <row r="47" spans="1:7" s="8" customFormat="1" ht="22.35" customHeight="1">
      <c r="A47" s="59" t="s">
        <v>69</v>
      </c>
      <c r="B47" s="61">
        <f t="shared" si="12"/>
        <v>19.800222891814919</v>
      </c>
      <c r="C47" s="61">
        <f t="shared" si="13"/>
        <v>32.398332770079982</v>
      </c>
      <c r="D47" s="61">
        <f t="shared" si="14"/>
        <v>12.513842746400886</v>
      </c>
      <c r="E47" s="61">
        <f t="shared" si="8"/>
        <v>14.877616175948919</v>
      </c>
      <c r="F47" s="61">
        <f t="shared" si="6"/>
        <v>34.825755827371339</v>
      </c>
      <c r="G47" s="61">
        <f t="shared" si="7"/>
        <v>6.0233558696988325</v>
      </c>
    </row>
    <row r="48" spans="1:7" s="8" customFormat="1" ht="22.35" customHeight="1">
      <c r="A48" s="50" t="s">
        <v>96</v>
      </c>
      <c r="B48" s="78">
        <f t="shared" ref="B48:D48" si="15">SUM(B50:B53)</f>
        <v>100</v>
      </c>
      <c r="C48" s="78">
        <f t="shared" si="15"/>
        <v>100.00000000000001</v>
      </c>
      <c r="D48" s="78">
        <f t="shared" si="15"/>
        <v>100</v>
      </c>
      <c r="E48" s="62">
        <f t="shared" ref="E48:G48" si="16">SUM(E50:E53)</f>
        <v>100.0012160716023</v>
      </c>
      <c r="F48" s="62">
        <f t="shared" si="16"/>
        <v>99.999999999999986</v>
      </c>
      <c r="G48" s="62">
        <f t="shared" si="16"/>
        <v>99.999999999999986</v>
      </c>
    </row>
    <row r="49" spans="1:7" s="8" customFormat="1" ht="22.35" customHeight="1">
      <c r="A49" s="52" t="s">
        <v>18</v>
      </c>
      <c r="B49" s="62"/>
      <c r="C49" s="62"/>
      <c r="D49" s="62"/>
      <c r="E49" s="62"/>
      <c r="F49" s="62"/>
      <c r="G49" s="62"/>
    </row>
    <row r="50" spans="1:7" ht="22.35" customHeight="1">
      <c r="A50" s="53" t="s">
        <v>19</v>
      </c>
      <c r="B50" s="61">
        <f>B21/$B$19*100</f>
        <v>90.795008342741809</v>
      </c>
      <c r="C50" s="61">
        <f>C21/$C$19*100</f>
        <v>93.175676731072627</v>
      </c>
      <c r="D50" s="61">
        <f>D21/$D$19*100</f>
        <v>86.569067820107577</v>
      </c>
      <c r="E50" s="61">
        <f>E21/$E$19*100</f>
        <v>92.894493627784797</v>
      </c>
      <c r="F50" s="61">
        <f>F21/$F$19*100</f>
        <v>94.491493806894482</v>
      </c>
      <c r="G50" s="61">
        <f>G21/$G$19*100</f>
        <v>89.9004366812227</v>
      </c>
    </row>
    <row r="51" spans="1:7" ht="22.35" customHeight="1">
      <c r="A51" s="53" t="s">
        <v>20</v>
      </c>
      <c r="B51" s="61">
        <f t="shared" ref="B51:B53" si="17">B22/$B$19*100</f>
        <v>0.25278008132924357</v>
      </c>
      <c r="C51" s="61">
        <f t="shared" ref="C51:C53" si="18">C22/$C$19*100</f>
        <v>0.15932272223176772</v>
      </c>
      <c r="D51" s="61">
        <f t="shared" ref="D51:D53" si="19">D22/$D$19*100</f>
        <v>0.41867687018244332</v>
      </c>
      <c r="E51" s="61">
        <f t="shared" ref="E51" si="20">E22/$E$19*100</f>
        <v>0.17389823912831989</v>
      </c>
      <c r="F51" s="61">
        <f t="shared" ref="F51:F61" si="21">F22/$F$19*100</f>
        <v>0.1566930308909118</v>
      </c>
      <c r="G51" s="61">
        <f t="shared" ref="G51:G61" si="22">G22/$G$19*100</f>
        <v>0.20611353711790392</v>
      </c>
    </row>
    <row r="52" spans="1:7" ht="22.35" customHeight="1">
      <c r="A52" s="53" t="s">
        <v>21</v>
      </c>
      <c r="B52" s="61">
        <f t="shared" si="17"/>
        <v>7.5554267787025289</v>
      </c>
      <c r="C52" s="61">
        <f t="shared" si="18"/>
        <v>5.9074366223582881</v>
      </c>
      <c r="D52" s="61">
        <f t="shared" si="19"/>
        <v>10.480785227083681</v>
      </c>
      <c r="E52" s="61">
        <f t="shared" ref="E52" si="23">E23/$E$19*100</f>
        <v>5.6255472322210327</v>
      </c>
      <c r="F52" s="61">
        <f t="shared" si="21"/>
        <v>4.8835994627667505</v>
      </c>
      <c r="G52" s="61">
        <f t="shared" si="22"/>
        <v>7.0148471615720522</v>
      </c>
    </row>
    <row r="53" spans="1:7" ht="22.35" customHeight="1">
      <c r="A53" s="53" t="s">
        <v>22</v>
      </c>
      <c r="B53" s="61">
        <f t="shared" si="17"/>
        <v>1.3967847972264131</v>
      </c>
      <c r="C53" s="61">
        <f t="shared" si="18"/>
        <v>0.75756392433732678</v>
      </c>
      <c r="D53" s="61">
        <f t="shared" si="19"/>
        <v>2.5314700826262961</v>
      </c>
      <c r="E53" s="61">
        <f t="shared" ref="E53" si="24">E24/$E$19*100</f>
        <v>1.307276972468139</v>
      </c>
      <c r="F53" s="61">
        <f t="shared" si="21"/>
        <v>0.46821369944784363</v>
      </c>
      <c r="G53" s="61">
        <f t="shared" si="22"/>
        <v>2.878602620087336</v>
      </c>
    </row>
    <row r="54" spans="1:7" ht="22.35" customHeight="1">
      <c r="A54" s="52" t="s">
        <v>91</v>
      </c>
      <c r="B54" s="89"/>
      <c r="C54" s="89"/>
      <c r="D54" s="89"/>
      <c r="E54" s="89"/>
      <c r="F54" s="89"/>
      <c r="G54" s="89"/>
    </row>
    <row r="55" spans="1:7" ht="22.35" customHeight="1">
      <c r="A55" s="56" t="s">
        <v>92</v>
      </c>
      <c r="B55" s="61">
        <f>B26/$B$19*100</f>
        <v>2.2020841867575207</v>
      </c>
      <c r="C55" s="61">
        <f>C26/$C$19*100</f>
        <v>3.1270989206666564</v>
      </c>
      <c r="D55" s="61">
        <f>D26/$D$19*100</f>
        <v>0.5573115954084179</v>
      </c>
      <c r="E55" s="61">
        <f t="shared" ref="E55" si="25">E26/$E$19*100</f>
        <v>2.4297110613872945</v>
      </c>
      <c r="F55" s="61">
        <f t="shared" si="21"/>
        <v>2.6936278167437697</v>
      </c>
      <c r="G55" s="61">
        <f t="shared" si="22"/>
        <v>1.9353711790393013</v>
      </c>
    </row>
    <row r="56" spans="1:7" ht="22.35" customHeight="1">
      <c r="A56" s="56" t="s">
        <v>93</v>
      </c>
      <c r="B56" s="61">
        <f t="shared" ref="B56:B57" si="26">B27/$B$19*100</f>
        <v>31.274790931889257</v>
      </c>
      <c r="C56" s="61">
        <f t="shared" ref="C56:C57" si="27">C27/$C$19*100</f>
        <v>44.597866325112072</v>
      </c>
      <c r="D56" s="61">
        <f t="shared" ref="D56:D57" si="28">D27/$D$19*100</f>
        <v>7.6221371929240833</v>
      </c>
      <c r="E56" s="61">
        <f t="shared" ref="E56" si="29">E27/$E$19*100</f>
        <v>31.401400914485844</v>
      </c>
      <c r="F56" s="61">
        <f t="shared" si="21"/>
        <v>43.618489777645124</v>
      </c>
      <c r="G56" s="61">
        <f t="shared" si="22"/>
        <v>8.5240174672489086</v>
      </c>
    </row>
    <row r="57" spans="1:7" ht="22.35" customHeight="1">
      <c r="A57" s="56" t="s">
        <v>94</v>
      </c>
      <c r="B57" s="61">
        <f t="shared" si="26"/>
        <v>66.524124012109468</v>
      </c>
      <c r="C57" s="61">
        <f t="shared" si="27"/>
        <v>52.275034754221274</v>
      </c>
      <c r="D57" s="61">
        <f t="shared" si="28"/>
        <v>91.817778517162978</v>
      </c>
      <c r="E57" s="61">
        <f t="shared" ref="E57" si="30">E28/$E$19*100</f>
        <v>66.168888024126858</v>
      </c>
      <c r="F57" s="61">
        <f t="shared" si="21"/>
        <v>53.687882405611099</v>
      </c>
      <c r="G57" s="61">
        <f t="shared" si="22"/>
        <v>89.540611353711782</v>
      </c>
    </row>
    <row r="58" spans="1:7" ht="22.35" customHeight="1">
      <c r="A58" s="57" t="s">
        <v>59</v>
      </c>
      <c r="B58" s="61">
        <f>B29/$B$19*100</f>
        <v>20.474187456912485</v>
      </c>
      <c r="C58" s="61">
        <f>C29/$C$19*100</f>
        <v>16.505521625716561</v>
      </c>
      <c r="D58" s="61">
        <f>D29/$D$19*100</f>
        <v>27.518992957355959</v>
      </c>
      <c r="E58" s="61">
        <f t="shared" ref="E58" si="31">E29/$E$19*100</f>
        <v>21.271524467360639</v>
      </c>
      <c r="F58" s="61">
        <f t="shared" si="21"/>
        <v>17.954409789583643</v>
      </c>
      <c r="G58" s="61">
        <f t="shared" si="22"/>
        <v>27.482969432314409</v>
      </c>
    </row>
    <row r="59" spans="1:7">
      <c r="A59" s="59" t="s">
        <v>60</v>
      </c>
      <c r="B59" s="61">
        <f t="shared" ref="B59:B61" si="32">B30/$B$19*100</f>
        <v>8.6334888646877221</v>
      </c>
      <c r="C59" s="61">
        <f t="shared" ref="C59:C61" si="33">C30/$C$19*100</f>
        <v>7.4178785086143604</v>
      </c>
      <c r="D59" s="61">
        <f t="shared" ref="D59:D61" si="34">D30/$D$19*100</f>
        <v>10.791327011589862</v>
      </c>
      <c r="E59" s="61">
        <f t="shared" ref="E59" si="35">E30/$E$19*100</f>
        <v>12.812530401790056</v>
      </c>
      <c r="F59" s="61">
        <f t="shared" si="21"/>
        <v>11.352783166691538</v>
      </c>
      <c r="G59" s="61">
        <f t="shared" si="22"/>
        <v>15.545851528384279</v>
      </c>
    </row>
    <row r="60" spans="1:7" ht="45">
      <c r="A60" s="59" t="s">
        <v>65</v>
      </c>
      <c r="B60" s="61">
        <f t="shared" si="32"/>
        <v>6.365462048018224</v>
      </c>
      <c r="C60" s="61">
        <f t="shared" si="33"/>
        <v>7.5412755189703375</v>
      </c>
      <c r="D60" s="61">
        <f t="shared" si="34"/>
        <v>4.2810403149780951</v>
      </c>
      <c r="E60" s="61">
        <f t="shared" ref="E60" si="36">E31/$E$19*100</f>
        <v>9.9863799980542858</v>
      </c>
      <c r="F60" s="61">
        <f t="shared" si="21"/>
        <v>10.097373526339352</v>
      </c>
      <c r="G60" s="61">
        <f t="shared" si="22"/>
        <v>9.7781659388646283</v>
      </c>
    </row>
    <row r="61" spans="1:7" s="8" customFormat="1" ht="22.35" customHeight="1" thickBot="1">
      <c r="A61" s="59" t="s">
        <v>69</v>
      </c>
      <c r="B61" s="61">
        <f t="shared" si="32"/>
        <v>31.050985642491032</v>
      </c>
      <c r="C61" s="61">
        <f t="shared" si="33"/>
        <v>20.81035910092001</v>
      </c>
      <c r="D61" s="61">
        <f t="shared" si="34"/>
        <v>49.226418233239059</v>
      </c>
      <c r="E61" s="61">
        <f t="shared" ref="E61" si="37">E32/$E$19*100</f>
        <v>22.098453156921881</v>
      </c>
      <c r="F61" s="61">
        <f t="shared" si="21"/>
        <v>14.281450529771675</v>
      </c>
      <c r="G61" s="61">
        <f t="shared" si="22"/>
        <v>36.730131004366811</v>
      </c>
    </row>
    <row r="62" spans="1:7" ht="2.25" customHeight="1" thickBot="1">
      <c r="A62" s="63"/>
      <c r="B62" s="64"/>
      <c r="C62" s="64"/>
      <c r="D62" s="64"/>
      <c r="E62" s="64"/>
      <c r="F62" s="64"/>
      <c r="G62" s="64"/>
    </row>
    <row r="63" spans="1:7" s="23" customFormat="1" ht="26.25" thickTop="1">
      <c r="A63" s="92" t="s">
        <v>30</v>
      </c>
      <c r="B63" s="92"/>
      <c r="C63" s="92"/>
      <c r="D63" s="92"/>
      <c r="E63" s="92"/>
      <c r="F63" s="92"/>
      <c r="G63" s="92"/>
    </row>
    <row r="64" spans="1:7" s="23" customFormat="1" ht="25.5">
      <c r="A64" s="92"/>
      <c r="B64" s="92"/>
      <c r="C64" s="92"/>
      <c r="D64" s="92"/>
      <c r="E64" s="92"/>
      <c r="F64" s="92"/>
      <c r="G64" s="92"/>
    </row>
  </sheetData>
  <mergeCells count="5">
    <mergeCell ref="A2:A3"/>
    <mergeCell ref="E2:G2"/>
    <mergeCell ref="B2:D2"/>
    <mergeCell ref="A64:G64"/>
    <mergeCell ref="A63:G63"/>
  </mergeCells>
  <printOptions horizontalCentered="1"/>
  <pageMargins left="0.19685039370078741" right="0.19685039370078741" top="0.74803149606299213" bottom="0.74803149606299213" header="0.31496062992125984" footer="0.31496062992125984"/>
  <pageSetup scale="44" firstPageNumber="15" orientation="portrait" r:id="rId1"/>
  <headerFooter>
    <oddFooter>&amp;L&amp;"-,Italic"&amp;20Source: Report of the Labour Force Survey (LFS) 2022&amp;R&amp;20&amp;[18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Q64"/>
  <sheetViews>
    <sheetView zoomScale="55" zoomScaleNormal="55" zoomScaleSheetLayoutView="68" zoomScalePageLayoutView="50" workbookViewId="0">
      <pane xSplit="1" topLeftCell="D1" activePane="topRight" state="frozen"/>
      <selection pane="topRight" activeCell="H1" sqref="H1:K1048576"/>
      <selection activeCell="L36" sqref="L36"/>
    </sheetView>
  </sheetViews>
  <sheetFormatPr defaultColWidth="8.85546875" defaultRowHeight="24"/>
  <cols>
    <col min="1" max="1" width="85.7109375" style="26" customWidth="1"/>
    <col min="2" max="7" width="20" style="27" customWidth="1"/>
    <col min="8" max="8" width="17.28515625" style="1" bestFit="1" customWidth="1"/>
    <col min="9" max="10" width="12.7109375" style="1" bestFit="1" customWidth="1"/>
    <col min="11" max="11" width="26.85546875" style="1" bestFit="1" customWidth="1"/>
    <col min="12" max="12" width="12.7109375" style="1" bestFit="1" customWidth="1"/>
    <col min="13" max="13" width="15" style="1" bestFit="1" customWidth="1"/>
    <col min="14" max="16384" width="8.85546875" style="1"/>
  </cols>
  <sheetData>
    <row r="1" spans="1:17" ht="36.6" customHeight="1" thickBot="1">
      <c r="A1" s="68" t="s">
        <v>97</v>
      </c>
      <c r="B1" s="80"/>
      <c r="C1" s="80"/>
      <c r="D1" s="80"/>
      <c r="E1" s="80"/>
      <c r="F1" s="80"/>
      <c r="G1" s="80"/>
    </row>
    <row r="2" spans="1:17" ht="37.5" customHeight="1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17" ht="37.5" customHeight="1" thickTop="1" thickBot="1">
      <c r="A3" s="94"/>
      <c r="B3" s="47" t="s">
        <v>2</v>
      </c>
      <c r="C3" s="47" t="s">
        <v>98</v>
      </c>
      <c r="D3" s="47" t="s">
        <v>99</v>
      </c>
      <c r="E3" s="47" t="s">
        <v>2</v>
      </c>
      <c r="F3" s="47" t="s">
        <v>98</v>
      </c>
      <c r="G3" s="47" t="s">
        <v>99</v>
      </c>
    </row>
    <row r="4" spans="1:17" ht="27" customHeight="1" thickTop="1">
      <c r="A4" s="3" t="s">
        <v>5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</row>
    <row r="5" spans="1:17" s="8" customFormat="1" ht="51.75" customHeight="1">
      <c r="A5" s="6" t="s">
        <v>6</v>
      </c>
      <c r="B5" s="7">
        <v>350332</v>
      </c>
      <c r="C5" s="7">
        <v>276487</v>
      </c>
      <c r="D5" s="7">
        <v>73845</v>
      </c>
      <c r="E5" s="7">
        <v>353900</v>
      </c>
      <c r="F5" s="7">
        <v>280274</v>
      </c>
      <c r="G5" s="7">
        <v>73626</v>
      </c>
    </row>
    <row r="6" spans="1:17" s="8" customFormat="1" ht="27" customHeight="1">
      <c r="A6" s="6" t="s">
        <v>7</v>
      </c>
      <c r="B6" s="7">
        <v>223338</v>
      </c>
      <c r="C6" s="7">
        <v>161592</v>
      </c>
      <c r="D6" s="7">
        <v>61745</v>
      </c>
      <c r="E6" s="7">
        <v>221968</v>
      </c>
      <c r="F6" s="7">
        <v>160494</v>
      </c>
      <c r="G6" s="7">
        <v>61474</v>
      </c>
    </row>
    <row r="7" spans="1:17" s="8" customFormat="1" ht="27" customHeight="1">
      <c r="A7" s="6" t="s">
        <v>8</v>
      </c>
      <c r="B7" s="7">
        <v>212382</v>
      </c>
      <c r="C7" s="7">
        <v>150792</v>
      </c>
      <c r="D7" s="7">
        <v>61590</v>
      </c>
      <c r="E7" s="7">
        <v>210523</v>
      </c>
      <c r="F7" s="7">
        <v>149239</v>
      </c>
      <c r="G7" s="7">
        <v>61285</v>
      </c>
      <c r="Q7" s="11"/>
    </row>
    <row r="8" spans="1:17" s="8" customFormat="1" ht="27" customHeight="1">
      <c r="A8" s="9" t="s">
        <v>9</v>
      </c>
      <c r="B8" s="10"/>
      <c r="C8" s="10"/>
      <c r="D8" s="10"/>
      <c r="E8" s="10"/>
      <c r="F8" s="10"/>
      <c r="G8" s="10"/>
    </row>
    <row r="9" spans="1:17" s="8" customFormat="1" ht="27" customHeight="1">
      <c r="A9" s="12" t="s">
        <v>10</v>
      </c>
      <c r="B9" s="10">
        <v>22553</v>
      </c>
      <c r="C9" s="10">
        <v>18929</v>
      </c>
      <c r="D9" s="10">
        <v>3624</v>
      </c>
      <c r="E9" s="10">
        <v>20901</v>
      </c>
      <c r="F9" s="10">
        <v>15695</v>
      </c>
      <c r="G9" s="10">
        <v>5206</v>
      </c>
    </row>
    <row r="10" spans="1:17" s="8" customFormat="1" ht="27" customHeight="1">
      <c r="A10" s="12" t="s">
        <v>11</v>
      </c>
      <c r="B10" s="10">
        <v>187210</v>
      </c>
      <c r="C10" s="10">
        <v>129603</v>
      </c>
      <c r="D10" s="10">
        <v>57607</v>
      </c>
      <c r="E10" s="10">
        <v>185980</v>
      </c>
      <c r="F10" s="10">
        <v>130691</v>
      </c>
      <c r="G10" s="10">
        <v>55288</v>
      </c>
    </row>
    <row r="11" spans="1:17" s="8" customFormat="1" ht="27" customHeight="1">
      <c r="A11" s="12" t="s">
        <v>12</v>
      </c>
      <c r="B11" s="10">
        <v>2619</v>
      </c>
      <c r="C11" s="10">
        <v>2260</v>
      </c>
      <c r="D11" s="10">
        <v>359</v>
      </c>
      <c r="E11" s="10">
        <v>3642</v>
      </c>
      <c r="F11" s="10">
        <v>2852</v>
      </c>
      <c r="G11" s="10">
        <v>790</v>
      </c>
    </row>
    <row r="12" spans="1:17" s="8" customFormat="1" ht="27" customHeight="1">
      <c r="A12" s="9" t="s">
        <v>13</v>
      </c>
      <c r="B12" s="77"/>
      <c r="C12" s="77"/>
      <c r="D12" s="77"/>
      <c r="E12" s="77"/>
      <c r="F12" s="77"/>
      <c r="G12" s="77"/>
    </row>
    <row r="13" spans="1:17" s="8" customFormat="1" ht="27" customHeight="1">
      <c r="A13" s="12" t="s">
        <v>14</v>
      </c>
      <c r="B13" s="10">
        <v>19388</v>
      </c>
      <c r="C13" s="10">
        <v>6436</v>
      </c>
      <c r="D13" s="10">
        <v>12952</v>
      </c>
      <c r="E13" s="10">
        <v>14010</v>
      </c>
      <c r="F13" s="10">
        <v>5771</v>
      </c>
      <c r="G13" s="10">
        <v>8239</v>
      </c>
    </row>
    <row r="14" spans="1:17" s="8" customFormat="1" ht="27" customHeight="1">
      <c r="A14" s="12" t="s">
        <v>15</v>
      </c>
      <c r="B14" s="10">
        <v>115242</v>
      </c>
      <c r="C14" s="10">
        <v>79401</v>
      </c>
      <c r="D14" s="10">
        <v>35840</v>
      </c>
      <c r="E14" s="10">
        <v>112733</v>
      </c>
      <c r="F14" s="10">
        <v>75381</v>
      </c>
      <c r="G14" s="10">
        <v>37352</v>
      </c>
    </row>
    <row r="15" spans="1:17" s="8" customFormat="1" ht="27" customHeight="1">
      <c r="A15" s="12" t="s">
        <v>16</v>
      </c>
      <c r="B15" s="10">
        <v>31990</v>
      </c>
      <c r="C15" s="10">
        <v>27443</v>
      </c>
      <c r="D15" s="10">
        <v>4547</v>
      </c>
      <c r="E15" s="10">
        <v>32713</v>
      </c>
      <c r="F15" s="10">
        <v>27501</v>
      </c>
      <c r="G15" s="10">
        <v>5212</v>
      </c>
    </row>
    <row r="16" spans="1:17" s="8" customFormat="1" ht="27" customHeight="1">
      <c r="A16" s="12" t="s">
        <v>17</v>
      </c>
      <c r="B16" s="10">
        <v>45762</v>
      </c>
      <c r="C16" s="10">
        <v>37511</v>
      </c>
      <c r="D16" s="10">
        <v>8251</v>
      </c>
      <c r="E16" s="10">
        <v>51067</v>
      </c>
      <c r="F16" s="10">
        <v>40585</v>
      </c>
      <c r="G16" s="10">
        <v>10482</v>
      </c>
    </row>
    <row r="17" spans="1:7" s="8" customFormat="1" ht="26.45" customHeight="1">
      <c r="A17" s="9" t="s">
        <v>18</v>
      </c>
      <c r="B17" s="77"/>
      <c r="C17" s="77"/>
      <c r="D17" s="77"/>
      <c r="E17" s="77"/>
      <c r="F17" s="77"/>
      <c r="G17" s="77"/>
    </row>
    <row r="18" spans="1:7" s="8" customFormat="1" ht="27" customHeight="1">
      <c r="A18" s="12" t="s">
        <v>19</v>
      </c>
      <c r="B18" s="10">
        <v>195542</v>
      </c>
      <c r="C18" s="10">
        <v>135774</v>
      </c>
      <c r="D18" s="10">
        <v>59769</v>
      </c>
      <c r="E18" s="10">
        <v>194709</v>
      </c>
      <c r="F18" s="10">
        <v>136221</v>
      </c>
      <c r="G18" s="10">
        <v>58488</v>
      </c>
    </row>
    <row r="19" spans="1:7" s="8" customFormat="1" ht="27" customHeight="1">
      <c r="A19" s="12" t="s">
        <v>20</v>
      </c>
      <c r="B19" s="10">
        <v>5378</v>
      </c>
      <c r="C19" s="10">
        <v>4130</v>
      </c>
      <c r="D19" s="10">
        <v>1249</v>
      </c>
      <c r="E19" s="10">
        <v>6388</v>
      </c>
      <c r="F19" s="10">
        <v>4238</v>
      </c>
      <c r="G19" s="10">
        <v>2150</v>
      </c>
    </row>
    <row r="20" spans="1:7" s="8" customFormat="1" ht="27" customHeight="1">
      <c r="A20" s="12" t="s">
        <v>21</v>
      </c>
      <c r="B20" s="10">
        <v>10064</v>
      </c>
      <c r="C20" s="10">
        <v>9672</v>
      </c>
      <c r="D20" s="10">
        <v>391</v>
      </c>
      <c r="E20" s="10">
        <v>8352</v>
      </c>
      <c r="F20" s="10">
        <v>7756</v>
      </c>
      <c r="G20" s="10">
        <v>595</v>
      </c>
    </row>
    <row r="21" spans="1:7" s="8" customFormat="1" ht="27" customHeight="1">
      <c r="A21" s="12" t="s">
        <v>22</v>
      </c>
      <c r="B21" s="10">
        <v>1398</v>
      </c>
      <c r="C21" s="10">
        <v>1216</v>
      </c>
      <c r="D21" s="10">
        <v>181</v>
      </c>
      <c r="E21" s="10">
        <v>1075</v>
      </c>
      <c r="F21" s="10">
        <v>1024</v>
      </c>
      <c r="G21" s="10">
        <v>51</v>
      </c>
    </row>
    <row r="22" spans="1:7" s="8" customFormat="1" ht="27" customHeight="1">
      <c r="A22" s="9" t="s">
        <v>23</v>
      </c>
      <c r="B22" s="77"/>
      <c r="C22" s="77"/>
      <c r="D22" s="77"/>
      <c r="E22" s="77"/>
      <c r="F22" s="77"/>
      <c r="G22" s="77"/>
    </row>
    <row r="23" spans="1:7" s="8" customFormat="1" ht="27" customHeight="1">
      <c r="A23" s="12" t="s">
        <v>24</v>
      </c>
      <c r="B23" s="10">
        <v>66969</v>
      </c>
      <c r="C23" s="10">
        <v>64648</v>
      </c>
      <c r="D23" s="10">
        <v>2321</v>
      </c>
      <c r="E23" s="10">
        <v>64836</v>
      </c>
      <c r="F23" s="10">
        <v>62674</v>
      </c>
      <c r="G23" s="10">
        <v>2162</v>
      </c>
    </row>
    <row r="24" spans="1:7" s="8" customFormat="1" ht="27" customHeight="1">
      <c r="A24" s="12" t="s">
        <v>25</v>
      </c>
      <c r="B24" s="10">
        <v>145413</v>
      </c>
      <c r="C24" s="10">
        <v>86144</v>
      </c>
      <c r="D24" s="10">
        <v>59268</v>
      </c>
      <c r="E24" s="10">
        <v>145688</v>
      </c>
      <c r="F24" s="10">
        <v>86565</v>
      </c>
      <c r="G24" s="10">
        <v>59123</v>
      </c>
    </row>
    <row r="25" spans="1:7" s="8" customFormat="1" ht="27" customHeight="1">
      <c r="A25" s="12"/>
      <c r="B25" s="10"/>
      <c r="C25" s="10"/>
      <c r="D25" s="10"/>
      <c r="E25" s="10"/>
      <c r="F25" s="10"/>
      <c r="G25" s="10"/>
    </row>
    <row r="26" spans="1:7" s="8" customFormat="1" ht="27" customHeight="1">
      <c r="A26" s="14" t="s">
        <v>26</v>
      </c>
      <c r="B26" s="10"/>
      <c r="C26" s="10"/>
      <c r="D26" s="10"/>
      <c r="E26" s="10"/>
      <c r="F26" s="10"/>
      <c r="G26" s="10"/>
    </row>
    <row r="27" spans="1:7" s="8" customFormat="1" ht="52.5" customHeight="1">
      <c r="A27" s="6" t="s">
        <v>6</v>
      </c>
      <c r="B27" s="15">
        <f>SUM(C27:D27)</f>
        <v>100.00000000000001</v>
      </c>
      <c r="C27" s="15">
        <f>C5/B5*100</f>
        <v>78.921423107224015</v>
      </c>
      <c r="D27" s="15">
        <f>D5/B5*100</f>
        <v>21.078576892775995</v>
      </c>
      <c r="E27" s="15">
        <f>SUM(F27:G27)</f>
        <v>100</v>
      </c>
      <c r="F27" s="15">
        <f>F5/E5*100</f>
        <v>79.195818027691431</v>
      </c>
      <c r="G27" s="15">
        <f>G5/E5*100</f>
        <v>20.804181972308562</v>
      </c>
    </row>
    <row r="28" spans="1:7" s="8" customFormat="1" ht="27" customHeight="1">
      <c r="A28" s="6" t="s">
        <v>7</v>
      </c>
      <c r="B28" s="16">
        <f>SUM(C28:D28)</f>
        <v>99.99955224816199</v>
      </c>
      <c r="C28" s="16">
        <f>C6/B6*100</f>
        <v>72.35311500953712</v>
      </c>
      <c r="D28" s="16">
        <f>D6/B6*100</f>
        <v>27.646437238624866</v>
      </c>
      <c r="E28" s="16">
        <f>SUM(F28:G28)</f>
        <v>100</v>
      </c>
      <c r="F28" s="16">
        <f>F6/E6*100</f>
        <v>72.305016939378646</v>
      </c>
      <c r="G28" s="16">
        <f>G6/E6*100</f>
        <v>27.694983060621354</v>
      </c>
    </row>
    <row r="29" spans="1:7" s="8" customFormat="1" ht="27" customHeight="1">
      <c r="A29" s="17" t="s">
        <v>27</v>
      </c>
      <c r="B29" s="18">
        <f t="shared" ref="B29:G29" si="0">B6/B$5*100</f>
        <v>63.750385348754889</v>
      </c>
      <c r="C29" s="18">
        <f t="shared" si="0"/>
        <v>58.444700835843996</v>
      </c>
      <c r="D29" s="18">
        <f t="shared" si="0"/>
        <v>83.614327307197513</v>
      </c>
      <c r="E29" s="18">
        <f t="shared" si="0"/>
        <v>62.720542526137322</v>
      </c>
      <c r="F29" s="18">
        <f t="shared" si="0"/>
        <v>57.263249534384208</v>
      </c>
      <c r="G29" s="18">
        <f t="shared" si="0"/>
        <v>83.494961019205178</v>
      </c>
    </row>
    <row r="30" spans="1:7" s="8" customFormat="1" ht="27" customHeight="1">
      <c r="A30" s="19" t="s">
        <v>28</v>
      </c>
      <c r="B30" s="18">
        <f>B7/B$5*100</f>
        <v>60.623066120137473</v>
      </c>
      <c r="C30" s="18">
        <f t="shared" ref="C30" si="1">C7/C$5*100</f>
        <v>54.538549732898836</v>
      </c>
      <c r="D30" s="18">
        <f>D7/D$5*100</f>
        <v>83.404428194190544</v>
      </c>
      <c r="E30" s="18">
        <f>E7/E$5*100</f>
        <v>59.486578129415093</v>
      </c>
      <c r="F30" s="18">
        <f t="shared" ref="F30" si="2">F7/F$5*100</f>
        <v>53.247536339439264</v>
      </c>
      <c r="G30" s="18">
        <f>G7/G$5*100</f>
        <v>83.238258223996951</v>
      </c>
    </row>
    <row r="31" spans="1:7" s="8" customFormat="1" ht="27" customHeight="1">
      <c r="A31" s="6" t="s">
        <v>8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</row>
    <row r="32" spans="1:7" s="8" customFormat="1" ht="27" customHeight="1">
      <c r="A32" s="9" t="s">
        <v>9</v>
      </c>
      <c r="B32" s="20"/>
      <c r="C32" s="20"/>
      <c r="D32" s="20"/>
      <c r="E32" s="20"/>
      <c r="F32" s="20"/>
      <c r="G32" s="20"/>
    </row>
    <row r="33" spans="1:7" s="8" customFormat="1" ht="27" customHeight="1">
      <c r="A33" s="12" t="s">
        <v>10</v>
      </c>
      <c r="B33" s="18">
        <f t="shared" ref="B33:D35" si="3">B9/B$7*100</f>
        <v>10.619073179459653</v>
      </c>
      <c r="C33" s="18">
        <f t="shared" si="3"/>
        <v>12.553053212372008</v>
      </c>
      <c r="D33" s="18">
        <f t="shared" si="3"/>
        <v>5.8840720896249392</v>
      </c>
      <c r="E33" s="18">
        <f t="shared" ref="E33:G33" si="4">E9/E$7*100</f>
        <v>9.9281313680690477</v>
      </c>
      <c r="F33" s="18">
        <f t="shared" si="4"/>
        <v>10.516687997105315</v>
      </c>
      <c r="G33" s="18">
        <f t="shared" si="4"/>
        <v>8.4947377009056044</v>
      </c>
    </row>
    <row r="34" spans="1:7" s="8" customFormat="1" ht="27" customHeight="1">
      <c r="A34" s="12" t="s">
        <v>11</v>
      </c>
      <c r="B34" s="18">
        <f t="shared" si="3"/>
        <v>88.147771468391852</v>
      </c>
      <c r="C34" s="18">
        <f t="shared" si="3"/>
        <v>85.94819353811873</v>
      </c>
      <c r="D34" s="18">
        <f t="shared" si="3"/>
        <v>93.533041078097085</v>
      </c>
      <c r="E34" s="18">
        <f t="shared" ref="E34:G34" si="5">E10/E$7*100</f>
        <v>88.341891384789307</v>
      </c>
      <c r="F34" s="18">
        <f t="shared" si="5"/>
        <v>87.571613318234512</v>
      </c>
      <c r="G34" s="18">
        <f t="shared" si="5"/>
        <v>90.214571265399371</v>
      </c>
    </row>
    <row r="35" spans="1:7" s="8" customFormat="1" ht="27" customHeight="1">
      <c r="A35" s="12" t="s">
        <v>12</v>
      </c>
      <c r="B35" s="18">
        <f t="shared" si="3"/>
        <v>1.233155352148487</v>
      </c>
      <c r="C35" s="18">
        <f t="shared" si="3"/>
        <v>1.4987532495092577</v>
      </c>
      <c r="D35" s="18">
        <f t="shared" si="3"/>
        <v>0.58288683227796723</v>
      </c>
      <c r="E35" s="18">
        <f t="shared" ref="E35:G35" si="6">E11/E$7*100</f>
        <v>1.7299772471416426</v>
      </c>
      <c r="F35" s="18">
        <f t="shared" si="6"/>
        <v>1.9110286185246486</v>
      </c>
      <c r="G35" s="18">
        <f t="shared" si="6"/>
        <v>1.2890593130456067</v>
      </c>
    </row>
    <row r="36" spans="1:7" s="8" customFormat="1" ht="27" customHeight="1">
      <c r="A36" s="9" t="s">
        <v>13</v>
      </c>
      <c r="B36" s="20"/>
      <c r="C36" s="20"/>
      <c r="D36" s="20"/>
      <c r="E36" s="20"/>
      <c r="F36" s="20"/>
      <c r="G36" s="20"/>
    </row>
    <row r="37" spans="1:7" s="8" customFormat="1" ht="27" customHeight="1">
      <c r="A37" s="12" t="s">
        <v>14</v>
      </c>
      <c r="B37" s="18">
        <f>B13/B$7*100</f>
        <v>9.1288338936444706</v>
      </c>
      <c r="C37" s="18">
        <f t="shared" ref="C37:D37" si="7">C13/C$7*100</f>
        <v>4.2681309353281343</v>
      </c>
      <c r="D37" s="18">
        <f t="shared" si="7"/>
        <v>21.029387887644098</v>
      </c>
      <c r="E37" s="18">
        <f>E13/E$7*100</f>
        <v>6.6548548139633192</v>
      </c>
      <c r="F37" s="18">
        <f t="shared" ref="F37:G37" si="8">F13/F$7*100</f>
        <v>3.8669516681296443</v>
      </c>
      <c r="G37" s="18">
        <f t="shared" si="8"/>
        <v>13.443746430611078</v>
      </c>
    </row>
    <row r="38" spans="1:7" s="8" customFormat="1" ht="27" customHeight="1">
      <c r="A38" s="12" t="s">
        <v>15</v>
      </c>
      <c r="B38" s="18">
        <f t="shared" ref="B38:D40" si="9">B14/B$7*100</f>
        <v>54.261660592705596</v>
      </c>
      <c r="C38" s="18">
        <f t="shared" si="9"/>
        <v>52.655976444373707</v>
      </c>
      <c r="D38" s="18">
        <f t="shared" si="9"/>
        <v>58.191264815716835</v>
      </c>
      <c r="E38" s="18">
        <f t="shared" ref="E38:G38" si="10">E14/E$7*100</f>
        <v>53.549018397039752</v>
      </c>
      <c r="F38" s="18">
        <f t="shared" si="10"/>
        <v>50.510255362204248</v>
      </c>
      <c r="G38" s="18">
        <f t="shared" si="10"/>
        <v>60.948029697315818</v>
      </c>
    </row>
    <row r="39" spans="1:7" s="8" customFormat="1" ht="27" customHeight="1">
      <c r="A39" s="12" t="s">
        <v>16</v>
      </c>
      <c r="B39" s="18">
        <f t="shared" si="9"/>
        <v>15.062481754574305</v>
      </c>
      <c r="C39" s="18">
        <f t="shared" si="9"/>
        <v>18.199241339063079</v>
      </c>
      <c r="D39" s="18">
        <f t="shared" si="9"/>
        <v>7.3826919954538077</v>
      </c>
      <c r="E39" s="18">
        <f t="shared" ref="E39:G39" si="11">E15/E$7*100</f>
        <v>15.538919737985873</v>
      </c>
      <c r="F39" s="18">
        <f t="shared" si="11"/>
        <v>18.427488793143883</v>
      </c>
      <c r="G39" s="18">
        <f t="shared" si="11"/>
        <v>8.5045280248021538</v>
      </c>
    </row>
    <row r="40" spans="1:7" s="8" customFormat="1" ht="27" customHeight="1">
      <c r="A40" s="12" t="s">
        <v>17</v>
      </c>
      <c r="B40" s="18">
        <f t="shared" si="9"/>
        <v>21.547023759075628</v>
      </c>
      <c r="C40" s="18">
        <f t="shared" si="9"/>
        <v>24.875988116080428</v>
      </c>
      <c r="D40" s="18">
        <f t="shared" si="9"/>
        <v>13.396655301185255</v>
      </c>
      <c r="E40" s="18">
        <f t="shared" ref="E40:G40" si="12">E16/E$7*100</f>
        <v>24.257207051011054</v>
      </c>
      <c r="F40" s="18">
        <f t="shared" si="12"/>
        <v>27.194634110386694</v>
      </c>
      <c r="G40" s="18">
        <f t="shared" si="12"/>
        <v>17.103695847270949</v>
      </c>
    </row>
    <row r="41" spans="1:7" s="8" customFormat="1" ht="27" customHeight="1">
      <c r="A41" s="9" t="s">
        <v>18</v>
      </c>
      <c r="B41" s="20"/>
      <c r="C41" s="20"/>
      <c r="D41" s="20"/>
      <c r="E41" s="20"/>
      <c r="F41" s="20"/>
      <c r="G41" s="20"/>
    </row>
    <row r="42" spans="1:7" s="8" customFormat="1" ht="27" customHeight="1">
      <c r="A42" s="12" t="s">
        <v>19</v>
      </c>
      <c r="B42" s="18">
        <f t="shared" ref="B42:D43" si="13">B18/B$7*100</f>
        <v>92.070891130133433</v>
      </c>
      <c r="C42" s="18">
        <f>C18/C$7*100</f>
        <v>90.040585707464587</v>
      </c>
      <c r="D42" s="18">
        <f t="shared" ref="D42" si="14">D18/D$7*100</f>
        <v>97.043351193375543</v>
      </c>
      <c r="E42" s="18">
        <f t="shared" ref="E42:G42" si="15">E18/E$7*100</f>
        <v>92.488231689649112</v>
      </c>
      <c r="F42" s="18">
        <f>F18/F$7*100</f>
        <v>91.277079047702003</v>
      </c>
      <c r="G42" s="18">
        <f t="shared" si="15"/>
        <v>95.436077343558779</v>
      </c>
    </row>
    <row r="43" spans="1:7" s="8" customFormat="1" ht="27" customHeight="1">
      <c r="A43" s="12" t="s">
        <v>20</v>
      </c>
      <c r="B43" s="18">
        <f t="shared" si="13"/>
        <v>2.5322296616474089</v>
      </c>
      <c r="C43" s="18">
        <f t="shared" si="13"/>
        <v>2.7388720887049711</v>
      </c>
      <c r="D43" s="18">
        <f t="shared" si="13"/>
        <v>2.0279266114628998</v>
      </c>
      <c r="E43" s="18">
        <f t="shared" ref="E43:G43" si="16">E19/E$7*100</f>
        <v>3.0343477909777081</v>
      </c>
      <c r="F43" s="18">
        <f t="shared" si="16"/>
        <v>2.8397402823658697</v>
      </c>
      <c r="G43" s="18">
        <f t="shared" si="16"/>
        <v>3.5081993962633597</v>
      </c>
    </row>
    <row r="44" spans="1:7" s="8" customFormat="1" ht="27" customHeight="1">
      <c r="A44" s="12" t="s">
        <v>21</v>
      </c>
      <c r="B44" s="18">
        <f t="shared" ref="B44:D45" si="17">B20/B$7*100</f>
        <v>4.7386313341055271</v>
      </c>
      <c r="C44" s="18">
        <f t="shared" si="17"/>
        <v>6.4141333757759034</v>
      </c>
      <c r="D44" s="18">
        <f t="shared" si="17"/>
        <v>0.63484331872057154</v>
      </c>
      <c r="E44" s="18">
        <f t="shared" ref="E44:G44" si="18">E20/E$7*100</f>
        <v>3.9672624843841291</v>
      </c>
      <c r="F44" s="18">
        <f t="shared" si="18"/>
        <v>5.1970329471518841</v>
      </c>
      <c r="G44" s="18">
        <f t="shared" si="18"/>
        <v>0.97087378640776689</v>
      </c>
    </row>
    <row r="45" spans="1:7" s="8" customFormat="1" ht="27" customHeight="1">
      <c r="A45" s="12" t="s">
        <v>22</v>
      </c>
      <c r="B45" s="18">
        <f t="shared" si="17"/>
        <v>0.65824787411362551</v>
      </c>
      <c r="C45" s="18">
        <f t="shared" si="17"/>
        <v>0.80640882805453873</v>
      </c>
      <c r="D45" s="18">
        <f t="shared" si="17"/>
        <v>0.29387887644098065</v>
      </c>
      <c r="E45" s="18">
        <f t="shared" ref="E45:G45" si="19">E21/E$7*100</f>
        <v>0.51063304247041896</v>
      </c>
      <c r="F45" s="18">
        <f t="shared" si="19"/>
        <v>0.68614772278023839</v>
      </c>
      <c r="G45" s="18">
        <f t="shared" si="19"/>
        <v>8.3217753120665747E-2</v>
      </c>
    </row>
    <row r="46" spans="1:7" s="8" customFormat="1" ht="27" customHeight="1">
      <c r="A46" s="9" t="s">
        <v>23</v>
      </c>
      <c r="B46" s="20"/>
      <c r="C46" s="20"/>
      <c r="D46" s="20"/>
      <c r="E46" s="20"/>
      <c r="F46" s="20"/>
      <c r="G46" s="20"/>
    </row>
    <row r="47" spans="1:7" s="8" customFormat="1" ht="27" customHeight="1">
      <c r="A47" s="12" t="s">
        <v>24</v>
      </c>
      <c r="B47" s="18">
        <f>B23/B$7*100</f>
        <v>31.53233324858039</v>
      </c>
      <c r="C47" s="18">
        <f t="shared" ref="C47" si="20">C23/C$7*100</f>
        <v>42.872300917820574</v>
      </c>
      <c r="D47" s="18">
        <f>D23/D$7*100</f>
        <v>3.7684689072901443</v>
      </c>
      <c r="E47" s="18">
        <f>E23/E$7*100</f>
        <v>30.797585061964728</v>
      </c>
      <c r="F47" s="18">
        <f t="shared" ref="F47" si="21">F23/F$7*100</f>
        <v>41.995724978055335</v>
      </c>
      <c r="G47" s="18">
        <f>G23/G$7*100</f>
        <v>3.5277800440564575</v>
      </c>
    </row>
    <row r="48" spans="1:7" s="8" customFormat="1" ht="27" customHeight="1" thickBot="1">
      <c r="A48" s="12" t="s">
        <v>25</v>
      </c>
      <c r="B48" s="18">
        <f t="shared" ref="B48" si="22">B24/B$7*100</f>
        <v>68.467666751419614</v>
      </c>
      <c r="C48" s="18">
        <f>C24/C$7*100</f>
        <v>57.127699082179426</v>
      </c>
      <c r="D48" s="18">
        <f t="shared" ref="D48" si="23">D24/D$7*100</f>
        <v>96.229907452508527</v>
      </c>
      <c r="E48" s="18">
        <f t="shared" ref="E48" si="24">E24/E$7*100</f>
        <v>69.202889945516645</v>
      </c>
      <c r="F48" s="18">
        <f>F24/F$7*100</f>
        <v>58.004275021944665</v>
      </c>
      <c r="G48" s="18">
        <f t="shared" ref="G48" si="25">G24/G$7*100</f>
        <v>96.472219955943544</v>
      </c>
    </row>
    <row r="49" spans="1:7" ht="23.25" hidden="1" customHeight="1" thickBot="1">
      <c r="A49" s="33"/>
      <c r="B49" s="34"/>
      <c r="C49" s="35"/>
      <c r="D49" s="34"/>
      <c r="E49" s="34"/>
      <c r="F49" s="35"/>
      <c r="G49" s="34"/>
    </row>
    <row r="50" spans="1:7" ht="23.25" hidden="1" customHeight="1" thickBot="1">
      <c r="A50" s="36" t="s">
        <v>47</v>
      </c>
      <c r="B50" s="34"/>
      <c r="C50" s="35"/>
      <c r="D50" s="34"/>
      <c r="E50" s="34"/>
      <c r="F50" s="35"/>
      <c r="G50" s="34"/>
    </row>
    <row r="51" spans="1:7" ht="23.25" hidden="1" customHeight="1" thickBot="1">
      <c r="A51" s="37" t="s">
        <v>48</v>
      </c>
      <c r="B51" s="34"/>
      <c r="C51" s="38"/>
      <c r="D51" s="34"/>
      <c r="E51" s="34"/>
      <c r="F51" s="38"/>
      <c r="G51" s="34"/>
    </row>
    <row r="52" spans="1:7" ht="23.25" hidden="1" customHeight="1" thickBot="1">
      <c r="A52" s="37" t="s">
        <v>49</v>
      </c>
      <c r="B52" s="34"/>
      <c r="C52" s="38"/>
      <c r="D52" s="34"/>
      <c r="E52" s="34"/>
      <c r="F52" s="38"/>
      <c r="G52" s="34"/>
    </row>
    <row r="53" spans="1:7" ht="23.25" hidden="1" customHeight="1" thickBot="1">
      <c r="A53" s="37" t="s">
        <v>50</v>
      </c>
      <c r="B53" s="34"/>
      <c r="C53" s="38"/>
      <c r="D53" s="34"/>
      <c r="E53" s="34"/>
      <c r="F53" s="38"/>
      <c r="G53" s="34"/>
    </row>
    <row r="54" spans="1:7" ht="23.25" hidden="1" customHeight="1" thickBot="1">
      <c r="A54" s="37" t="s">
        <v>51</v>
      </c>
      <c r="B54" s="34"/>
      <c r="C54" s="38"/>
      <c r="D54" s="34"/>
      <c r="E54" s="34"/>
      <c r="F54" s="38"/>
      <c r="G54" s="34"/>
    </row>
    <row r="55" spans="1:7" ht="1.35" customHeight="1" thickBot="1">
      <c r="A55" s="21"/>
      <c r="B55" s="22"/>
      <c r="C55" s="22"/>
      <c r="D55" s="22"/>
      <c r="E55" s="22"/>
      <c r="F55" s="22"/>
      <c r="G55" s="22"/>
    </row>
    <row r="56" spans="1:7" s="23" customFormat="1" ht="26.25" thickTop="1">
      <c r="A56" s="92" t="s">
        <v>30</v>
      </c>
      <c r="B56" s="92"/>
      <c r="C56" s="92"/>
      <c r="D56" s="92"/>
      <c r="E56" s="92"/>
      <c r="F56" s="92"/>
      <c r="G56" s="92"/>
    </row>
    <row r="57" spans="1:7" s="23" customFormat="1" ht="25.5">
      <c r="A57" s="92"/>
      <c r="B57" s="92"/>
      <c r="C57" s="92"/>
      <c r="D57" s="92"/>
      <c r="E57" s="92"/>
      <c r="F57" s="92"/>
      <c r="G57" s="92"/>
    </row>
    <row r="58" spans="1:7" s="23" customFormat="1" ht="26.25">
      <c r="A58" s="24"/>
      <c r="B58" s="25"/>
      <c r="C58" s="25"/>
      <c r="D58" s="25"/>
      <c r="E58" s="25"/>
      <c r="F58" s="25"/>
      <c r="G58" s="25"/>
    </row>
    <row r="59" spans="1:7" s="25" customFormat="1" ht="26.25">
      <c r="A59" s="24" t="s">
        <v>31</v>
      </c>
    </row>
    <row r="61" spans="1:7" ht="25.5">
      <c r="B61" s="7"/>
      <c r="C61" s="7"/>
      <c r="D61" s="7"/>
      <c r="E61" s="7"/>
      <c r="F61" s="7"/>
      <c r="G61" s="7"/>
    </row>
    <row r="62" spans="1:7" ht="25.5">
      <c r="B62" s="7"/>
      <c r="C62" s="7"/>
      <c r="D62" s="7"/>
      <c r="E62" s="7"/>
      <c r="F62" s="7"/>
      <c r="G62" s="7"/>
    </row>
    <row r="63" spans="1:7" s="27" customFormat="1">
      <c r="A63" s="26" t="s">
        <v>31</v>
      </c>
      <c r="B63" s="81"/>
      <c r="C63" s="81"/>
      <c r="D63" s="81"/>
      <c r="E63" s="81"/>
      <c r="F63" s="81"/>
      <c r="G63" s="81"/>
    </row>
    <row r="64" spans="1:7">
      <c r="B64" s="81"/>
      <c r="C64" s="81"/>
      <c r="D64" s="81"/>
      <c r="E64" s="81"/>
      <c r="F64" s="81"/>
      <c r="G64" s="81"/>
    </row>
  </sheetData>
  <mergeCells count="5">
    <mergeCell ref="A2:A3"/>
    <mergeCell ref="E2:G2"/>
    <mergeCell ref="B2:D2"/>
    <mergeCell ref="A57:G57"/>
    <mergeCell ref="A56:G56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2022&amp;R&amp;20&amp;[19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G58"/>
  <sheetViews>
    <sheetView zoomScale="55" zoomScaleNormal="55" zoomScaleSheetLayoutView="62" zoomScalePageLayoutView="50" workbookViewId="0">
      <selection activeCell="H1" sqref="H1:M1048576"/>
    </sheetView>
  </sheetViews>
  <sheetFormatPr defaultColWidth="8.85546875" defaultRowHeight="26.25"/>
  <cols>
    <col min="1" max="1" width="85.7109375" style="24" customWidth="1"/>
    <col min="2" max="7" width="19.85546875" style="25" customWidth="1"/>
    <col min="8" max="8" width="12.28515625" style="23" bestFit="1" customWidth="1"/>
    <col min="9" max="9" width="30.85546875" style="23" bestFit="1" customWidth="1"/>
    <col min="10" max="10" width="14.5703125" style="23" bestFit="1" customWidth="1"/>
    <col min="11" max="11" width="16.7109375" style="23" bestFit="1" customWidth="1"/>
    <col min="12" max="16384" width="8.85546875" style="23"/>
  </cols>
  <sheetData>
    <row r="1" spans="1:7" ht="36" customHeight="1" thickBot="1">
      <c r="A1" s="73" t="s">
        <v>100</v>
      </c>
      <c r="B1" s="83"/>
      <c r="C1" s="83"/>
      <c r="D1" s="83"/>
      <c r="E1" s="83"/>
      <c r="F1" s="83"/>
      <c r="G1" s="83"/>
    </row>
    <row r="2" spans="1:7" ht="37.5" customHeight="1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7" ht="37.5" customHeight="1" thickTop="1" thickBot="1">
      <c r="A3" s="94"/>
      <c r="B3" s="47" t="s">
        <v>2</v>
      </c>
      <c r="C3" s="47" t="s">
        <v>98</v>
      </c>
      <c r="D3" s="47" t="s">
        <v>99</v>
      </c>
      <c r="E3" s="47" t="s">
        <v>2</v>
      </c>
      <c r="F3" s="47" t="s">
        <v>98</v>
      </c>
      <c r="G3" s="47" t="s">
        <v>99</v>
      </c>
    </row>
    <row r="4" spans="1:7" ht="27" customHeight="1" thickTop="1">
      <c r="A4" s="3" t="s">
        <v>5</v>
      </c>
      <c r="B4" s="82"/>
      <c r="C4" s="82"/>
      <c r="D4" s="82"/>
      <c r="E4" s="82"/>
      <c r="F4" s="82"/>
      <c r="G4" s="82"/>
    </row>
    <row r="5" spans="1:7" s="28" customFormat="1" ht="27" customHeight="1">
      <c r="A5" s="6" t="s">
        <v>33</v>
      </c>
      <c r="B5" s="7">
        <v>10956</v>
      </c>
      <c r="C5" s="7">
        <v>10800</v>
      </c>
      <c r="D5" s="7">
        <v>156</v>
      </c>
      <c r="E5" s="7">
        <v>11445</v>
      </c>
      <c r="F5" s="7">
        <v>11255</v>
      </c>
      <c r="G5" s="7">
        <v>190</v>
      </c>
    </row>
    <row r="6" spans="1:7" s="28" customFormat="1" ht="27" customHeight="1">
      <c r="A6" s="9" t="s">
        <v>9</v>
      </c>
      <c r="B6" s="77"/>
      <c r="C6" s="77"/>
      <c r="D6" s="77"/>
      <c r="E6" s="77"/>
      <c r="F6" s="77"/>
      <c r="G6" s="77"/>
    </row>
    <row r="7" spans="1:7" s="28" customFormat="1" ht="27" customHeight="1">
      <c r="A7" s="12" t="s">
        <v>10</v>
      </c>
      <c r="B7" s="10">
        <v>4403</v>
      </c>
      <c r="C7" s="10">
        <v>4366</v>
      </c>
      <c r="D7" s="10">
        <v>38</v>
      </c>
      <c r="E7" s="10">
        <v>4584</v>
      </c>
      <c r="F7" s="10">
        <v>4584</v>
      </c>
      <c r="G7" s="91">
        <v>0</v>
      </c>
    </row>
    <row r="8" spans="1:7" s="28" customFormat="1" ht="27" customHeight="1">
      <c r="A8" s="12" t="s">
        <v>11</v>
      </c>
      <c r="B8" s="10">
        <v>6529</v>
      </c>
      <c r="C8" s="10">
        <v>6411</v>
      </c>
      <c r="D8" s="10">
        <v>118</v>
      </c>
      <c r="E8" s="10">
        <v>6832</v>
      </c>
      <c r="F8" s="10">
        <v>6642</v>
      </c>
      <c r="G8" s="10">
        <v>190</v>
      </c>
    </row>
    <row r="9" spans="1:7" s="28" customFormat="1" ht="27" customHeight="1">
      <c r="A9" s="12" t="s">
        <v>12</v>
      </c>
      <c r="B9" s="10">
        <v>23</v>
      </c>
      <c r="C9" s="10">
        <v>23</v>
      </c>
      <c r="D9" s="77">
        <v>0</v>
      </c>
      <c r="E9" s="10">
        <v>28</v>
      </c>
      <c r="F9" s="10">
        <v>28</v>
      </c>
      <c r="G9" s="77">
        <v>0</v>
      </c>
    </row>
    <row r="10" spans="1:7" s="28" customFormat="1" ht="25.5" customHeight="1">
      <c r="A10" s="9" t="s">
        <v>13</v>
      </c>
      <c r="B10" s="77"/>
      <c r="C10" s="77"/>
      <c r="D10" s="77"/>
      <c r="E10" s="77"/>
      <c r="F10" s="77"/>
      <c r="G10" s="77"/>
    </row>
    <row r="11" spans="1:7" s="28" customFormat="1" ht="27" customHeight="1">
      <c r="A11" s="12" t="s">
        <v>14</v>
      </c>
      <c r="B11" s="10">
        <v>576</v>
      </c>
      <c r="C11" s="10">
        <v>576</v>
      </c>
      <c r="D11" s="77">
        <v>0</v>
      </c>
      <c r="E11" s="10">
        <v>408</v>
      </c>
      <c r="F11" s="10">
        <v>349</v>
      </c>
      <c r="G11" s="77">
        <v>59</v>
      </c>
    </row>
    <row r="12" spans="1:7" s="28" customFormat="1" ht="27" customHeight="1">
      <c r="A12" s="12" t="s">
        <v>15</v>
      </c>
      <c r="B12" s="10">
        <v>6499</v>
      </c>
      <c r="C12" s="10">
        <v>6425</v>
      </c>
      <c r="D12" s="10">
        <v>74</v>
      </c>
      <c r="E12" s="10">
        <v>5570</v>
      </c>
      <c r="F12" s="10">
        <v>5504</v>
      </c>
      <c r="G12" s="10">
        <v>65</v>
      </c>
    </row>
    <row r="13" spans="1:7" s="28" customFormat="1" ht="27" customHeight="1">
      <c r="A13" s="12" t="s">
        <v>16</v>
      </c>
      <c r="B13" s="10">
        <v>1938</v>
      </c>
      <c r="C13" s="10">
        <v>1938</v>
      </c>
      <c r="D13" s="77">
        <v>0</v>
      </c>
      <c r="E13" s="10">
        <v>1888</v>
      </c>
      <c r="F13" s="10">
        <v>1822</v>
      </c>
      <c r="G13" s="77">
        <v>65</v>
      </c>
    </row>
    <row r="14" spans="1:7" s="28" customFormat="1" ht="27" customHeight="1">
      <c r="A14" s="12" t="s">
        <v>17</v>
      </c>
      <c r="B14" s="10">
        <v>1942</v>
      </c>
      <c r="C14" s="10">
        <v>1861</v>
      </c>
      <c r="D14" s="10">
        <v>81</v>
      </c>
      <c r="E14" s="10">
        <v>3579</v>
      </c>
      <c r="F14" s="10">
        <v>3579</v>
      </c>
      <c r="G14" s="10">
        <v>0</v>
      </c>
    </row>
    <row r="15" spans="1:7" s="28" customFormat="1" ht="27" customHeight="1">
      <c r="A15" s="29" t="s">
        <v>34</v>
      </c>
      <c r="B15" s="7">
        <v>126994</v>
      </c>
      <c r="C15" s="7">
        <v>114895</v>
      </c>
      <c r="D15" s="7">
        <v>12100</v>
      </c>
      <c r="E15" s="7">
        <f>SUM(E16:E17)</f>
        <v>131932</v>
      </c>
      <c r="F15" s="7">
        <f t="shared" ref="F15:G15" si="0">SUM(F16:F17)</f>
        <v>119780</v>
      </c>
      <c r="G15" s="7">
        <f t="shared" si="0"/>
        <v>12152</v>
      </c>
    </row>
    <row r="16" spans="1:7" s="28" customFormat="1" ht="27" customHeight="1">
      <c r="A16" s="12" t="s">
        <v>35</v>
      </c>
      <c r="B16" s="10">
        <v>8931</v>
      </c>
      <c r="C16" s="10">
        <v>7394</v>
      </c>
      <c r="D16" s="10">
        <v>1538</v>
      </c>
      <c r="E16" s="10">
        <v>7153</v>
      </c>
      <c r="F16" s="10">
        <v>6257</v>
      </c>
      <c r="G16" s="10">
        <v>896</v>
      </c>
    </row>
    <row r="17" spans="1:7" s="28" customFormat="1" ht="27" customHeight="1">
      <c r="A17" s="12" t="s">
        <v>36</v>
      </c>
      <c r="B17" s="10">
        <f>B15-B16</f>
        <v>118063</v>
      </c>
      <c r="C17" s="10">
        <f>C15-C16</f>
        <v>107501</v>
      </c>
      <c r="D17" s="10">
        <f t="shared" ref="D17" si="1">D15-D16</f>
        <v>10562</v>
      </c>
      <c r="E17" s="10">
        <v>124779</v>
      </c>
      <c r="F17" s="10">
        <v>113523</v>
      </c>
      <c r="G17" s="10">
        <v>11256</v>
      </c>
    </row>
    <row r="18" spans="1:7" s="30" customFormat="1" ht="27" customHeight="1">
      <c r="A18" s="29" t="s">
        <v>37</v>
      </c>
      <c r="B18" s="7">
        <f>SUM(B19:B21)</f>
        <v>36385</v>
      </c>
      <c r="C18" s="7">
        <f t="shared" ref="C18:G18" si="2">SUM(C19:C21)</f>
        <v>33278</v>
      </c>
      <c r="D18" s="7">
        <f t="shared" si="2"/>
        <v>3109</v>
      </c>
      <c r="E18" s="7">
        <f>SUM(E19:E21)</f>
        <v>29706</v>
      </c>
      <c r="F18" s="7">
        <f t="shared" si="2"/>
        <v>28024</v>
      </c>
      <c r="G18" s="7">
        <f t="shared" si="2"/>
        <v>1682</v>
      </c>
    </row>
    <row r="19" spans="1:7" s="28" customFormat="1" ht="27" customHeight="1">
      <c r="A19" s="12" t="s">
        <v>38</v>
      </c>
      <c r="B19" s="10">
        <v>10956</v>
      </c>
      <c r="C19" s="10">
        <v>10800</v>
      </c>
      <c r="D19" s="10">
        <v>156</v>
      </c>
      <c r="E19" s="10">
        <v>11445</v>
      </c>
      <c r="F19" s="10">
        <v>11255</v>
      </c>
      <c r="G19" s="10">
        <v>190</v>
      </c>
    </row>
    <row r="20" spans="1:7" s="28" customFormat="1" ht="27" customHeight="1">
      <c r="A20" s="12" t="s">
        <v>39</v>
      </c>
      <c r="B20" s="10">
        <v>16498</v>
      </c>
      <c r="C20" s="10">
        <v>15084</v>
      </c>
      <c r="D20" s="10">
        <v>1415</v>
      </c>
      <c r="E20" s="10">
        <v>11108</v>
      </c>
      <c r="F20" s="10">
        <v>10512</v>
      </c>
      <c r="G20" s="10">
        <v>596</v>
      </c>
    </row>
    <row r="21" spans="1:7" s="28" customFormat="1" ht="27" customHeight="1">
      <c r="A21" s="12" t="s">
        <v>35</v>
      </c>
      <c r="B21" s="10">
        <v>8931</v>
      </c>
      <c r="C21" s="10">
        <v>7394</v>
      </c>
      <c r="D21" s="10">
        <v>1538</v>
      </c>
      <c r="E21" s="10">
        <v>7153</v>
      </c>
      <c r="F21" s="10">
        <v>6257</v>
      </c>
      <c r="G21" s="10">
        <v>896</v>
      </c>
    </row>
    <row r="22" spans="1:7" s="28" customFormat="1" ht="27" customHeight="1">
      <c r="A22" s="12"/>
      <c r="B22" s="10"/>
      <c r="C22" s="10"/>
      <c r="D22" s="10"/>
      <c r="E22" s="10"/>
      <c r="F22" s="10"/>
      <c r="G22" s="10"/>
    </row>
    <row r="23" spans="1:7" s="28" customFormat="1" ht="27" customHeight="1">
      <c r="A23" s="14" t="s">
        <v>26</v>
      </c>
      <c r="B23" s="7"/>
      <c r="C23" s="10"/>
      <c r="D23" s="10"/>
      <c r="E23" s="7"/>
      <c r="F23" s="10"/>
      <c r="G23" s="10"/>
    </row>
    <row r="24" spans="1:7" s="28" customFormat="1" ht="27" customHeight="1">
      <c r="A24" s="6" t="s">
        <v>40</v>
      </c>
      <c r="B24" s="15">
        <f>B5/'1 - Residential Sts 2'!B6*100</f>
        <v>4.9055691373613088</v>
      </c>
      <c r="C24" s="15">
        <f>C5/'1 - Residential Sts 2'!C6*100</f>
        <v>6.6834991831278776</v>
      </c>
      <c r="D24" s="15">
        <f>D5/'1 - Residential Sts 2'!D6*100</f>
        <v>0.25265203660215402</v>
      </c>
      <c r="E24" s="15">
        <f>E5/'1 - Residential Sts 2'!E6*100</f>
        <v>5.1561486340373381</v>
      </c>
      <c r="F24" s="15">
        <f>F5/'1 - Residential Sts 2'!F6*100</f>
        <v>7.0127232170673039</v>
      </c>
      <c r="G24" s="15">
        <f>G5/'1 - Residential Sts 2'!G6*100</f>
        <v>0.30907375475810911</v>
      </c>
    </row>
    <row r="25" spans="1:7" s="28" customFormat="1" ht="27" customHeight="1">
      <c r="A25" s="6" t="s">
        <v>41</v>
      </c>
      <c r="B25" s="15">
        <f>B7/(B7+'1 - Residential Sts 2'!B9)*100</f>
        <v>16.334025819854578</v>
      </c>
      <c r="C25" s="15">
        <f>C7/(C7+'1 - Residential Sts 2'!C9)*100</f>
        <v>18.742219360377764</v>
      </c>
      <c r="D25" s="77">
        <v>0</v>
      </c>
      <c r="E25" s="15">
        <f>E7/(E7+'1 - Residential Sts 2'!E9)*100</f>
        <v>17.987051206592113</v>
      </c>
      <c r="F25" s="15">
        <f>F7/(F7+'1 - Residential Sts 2'!F9)*100</f>
        <v>22.604664924305933</v>
      </c>
      <c r="G25" s="77">
        <v>0</v>
      </c>
    </row>
    <row r="26" spans="1:7" s="28" customFormat="1" ht="27" customHeight="1">
      <c r="A26" s="6" t="s">
        <v>42</v>
      </c>
      <c r="B26" s="16">
        <v>100</v>
      </c>
      <c r="C26" s="16">
        <v>100</v>
      </c>
      <c r="D26" s="16">
        <v>100</v>
      </c>
      <c r="E26" s="16">
        <v>100</v>
      </c>
      <c r="F26" s="16">
        <v>100</v>
      </c>
      <c r="G26" s="16">
        <v>100</v>
      </c>
    </row>
    <row r="27" spans="1:7" s="28" customFormat="1" ht="27" customHeight="1">
      <c r="A27" s="9" t="s">
        <v>9</v>
      </c>
      <c r="B27" s="10"/>
      <c r="C27" s="18"/>
      <c r="D27" s="10"/>
      <c r="E27" s="10"/>
      <c r="F27" s="18"/>
      <c r="G27" s="10"/>
    </row>
    <row r="28" spans="1:7" s="28" customFormat="1" ht="27" customHeight="1">
      <c r="A28" s="12" t="s">
        <v>10</v>
      </c>
      <c r="B28" s="75">
        <f t="shared" ref="B28:D28" si="3">B7/B$5*100</f>
        <v>40.188024826579046</v>
      </c>
      <c r="C28" s="75">
        <f t="shared" si="3"/>
        <v>40.425925925925924</v>
      </c>
      <c r="D28" s="75">
        <f t="shared" si="3"/>
        <v>24.358974358974358</v>
      </c>
      <c r="E28" s="75">
        <f t="shared" ref="E28:G28" si="4">E7/E$5*100</f>
        <v>40.0524246395806</v>
      </c>
      <c r="F28" s="75">
        <f t="shared" si="4"/>
        <v>40.728565082185696</v>
      </c>
      <c r="G28" s="75">
        <f t="shared" si="4"/>
        <v>0</v>
      </c>
    </row>
    <row r="29" spans="1:7" s="28" customFormat="1" ht="27" customHeight="1">
      <c r="A29" s="12" t="s">
        <v>11</v>
      </c>
      <c r="B29" s="75">
        <f t="shared" ref="B29:D29" si="5">B8/B$5*100</f>
        <v>59.592917123037601</v>
      </c>
      <c r="C29" s="75">
        <f t="shared" si="5"/>
        <v>59.361111111111107</v>
      </c>
      <c r="D29" s="75">
        <f t="shared" si="5"/>
        <v>75.641025641025635</v>
      </c>
      <c r="E29" s="75">
        <f t="shared" ref="E29:G29" si="6">E8/E$5*100</f>
        <v>59.694189602446478</v>
      </c>
      <c r="F29" s="75">
        <f t="shared" si="6"/>
        <v>59.013771657041318</v>
      </c>
      <c r="G29" s="75">
        <f t="shared" si="6"/>
        <v>100</v>
      </c>
    </row>
    <row r="30" spans="1:7" s="28" customFormat="1" ht="27" customHeight="1">
      <c r="A30" s="12" t="s">
        <v>12</v>
      </c>
      <c r="B30" s="75">
        <f t="shared" ref="B30:D30" si="7">B9/B$5*100</f>
        <v>0.2099306316173786</v>
      </c>
      <c r="C30" s="75">
        <f t="shared" si="7"/>
        <v>0.21296296296296297</v>
      </c>
      <c r="D30" s="75">
        <f t="shared" si="7"/>
        <v>0</v>
      </c>
      <c r="E30" s="75">
        <f t="shared" ref="E30:G30" si="8">E9/E$5*100</f>
        <v>0.24464831804281345</v>
      </c>
      <c r="F30" s="75">
        <f t="shared" si="8"/>
        <v>0.24877832074633499</v>
      </c>
      <c r="G30" s="75">
        <f t="shared" si="8"/>
        <v>0</v>
      </c>
    </row>
    <row r="31" spans="1:7" s="28" customFormat="1" ht="27" customHeight="1">
      <c r="A31" s="9" t="s">
        <v>13</v>
      </c>
      <c r="B31" s="10"/>
      <c r="C31" s="10"/>
      <c r="D31" s="10"/>
      <c r="E31" s="10"/>
      <c r="F31" s="10"/>
      <c r="G31" s="10"/>
    </row>
    <row r="32" spans="1:7" s="28" customFormat="1" ht="27" customHeight="1">
      <c r="A32" s="12" t="s">
        <v>14</v>
      </c>
      <c r="B32" s="31">
        <f t="shared" ref="B32:C32" si="9">B11/B$5*100</f>
        <v>5.2573932092004378</v>
      </c>
      <c r="C32" s="31">
        <f t="shared" si="9"/>
        <v>5.3333333333333339</v>
      </c>
      <c r="D32" s="31">
        <f>D11/D$5*100</f>
        <v>0</v>
      </c>
      <c r="E32" s="31">
        <f t="shared" ref="E32:F32" si="10">E11/E$5*100</f>
        <v>3.5648754914809961</v>
      </c>
      <c r="F32" s="31">
        <f t="shared" si="10"/>
        <v>3.1008440693025321</v>
      </c>
      <c r="G32" s="31">
        <f>G11/G$5*100</f>
        <v>31.05263157894737</v>
      </c>
    </row>
    <row r="33" spans="1:7" s="28" customFormat="1" ht="27" customHeight="1">
      <c r="A33" s="12" t="s">
        <v>15</v>
      </c>
      <c r="B33" s="31">
        <f t="shared" ref="B33:C33" si="11">B12/B$5*100</f>
        <v>59.319094560058417</v>
      </c>
      <c r="C33" s="31">
        <f t="shared" si="11"/>
        <v>59.490740740740748</v>
      </c>
      <c r="D33" s="31">
        <f>D12/D$5*100</f>
        <v>47.435897435897431</v>
      </c>
      <c r="E33" s="31">
        <f t="shared" ref="E33:F33" si="12">E12/E$5*100</f>
        <v>48.667540410659676</v>
      </c>
      <c r="F33" s="31">
        <f t="shared" si="12"/>
        <v>48.902709906708132</v>
      </c>
      <c r="G33" s="31">
        <f>G12/G$5*100</f>
        <v>34.210526315789473</v>
      </c>
    </row>
    <row r="34" spans="1:7" s="28" customFormat="1" ht="27" customHeight="1">
      <c r="A34" s="12" t="s">
        <v>16</v>
      </c>
      <c r="B34" s="31">
        <f t="shared" ref="B34:C34" si="13">B13/B$5*100</f>
        <v>17.688937568455639</v>
      </c>
      <c r="C34" s="31">
        <f t="shared" si="13"/>
        <v>17.944444444444443</v>
      </c>
      <c r="D34" s="31">
        <f>D13/D$5*100</f>
        <v>0</v>
      </c>
      <c r="E34" s="31">
        <f t="shared" ref="E34:F34" si="14">E13/E$5*100</f>
        <v>16.496286588029708</v>
      </c>
      <c r="F34" s="31">
        <f t="shared" si="14"/>
        <v>16.188360728565083</v>
      </c>
      <c r="G34" s="31">
        <f>G13/G$5*100</f>
        <v>34.210526315789473</v>
      </c>
    </row>
    <row r="35" spans="1:7" s="28" customFormat="1" ht="27" customHeight="1">
      <c r="A35" s="12" t="s">
        <v>17</v>
      </c>
      <c r="B35" s="31">
        <f t="shared" ref="B35:C35" si="15">B14/B$5*100</f>
        <v>17.725447243519532</v>
      </c>
      <c r="C35" s="31">
        <f t="shared" si="15"/>
        <v>17.231481481481481</v>
      </c>
      <c r="D35" s="31">
        <f>D14/D$5*100</f>
        <v>51.923076923076927</v>
      </c>
      <c r="E35" s="31">
        <f t="shared" ref="E35:F35" si="16">E14/E$5*100</f>
        <v>31.271297509829623</v>
      </c>
      <c r="F35" s="31">
        <f t="shared" si="16"/>
        <v>31.799200355397598</v>
      </c>
      <c r="G35" s="31">
        <f>G14/G$5*100</f>
        <v>0</v>
      </c>
    </row>
    <row r="36" spans="1:7" s="28" customFormat="1" ht="27" customHeight="1">
      <c r="A36" s="29" t="s">
        <v>34</v>
      </c>
      <c r="B36" s="16">
        <v>100</v>
      </c>
      <c r="C36" s="16">
        <v>100</v>
      </c>
      <c r="D36" s="16">
        <v>100</v>
      </c>
      <c r="E36" s="16">
        <v>100</v>
      </c>
      <c r="F36" s="16">
        <v>100</v>
      </c>
      <c r="G36" s="16">
        <v>100</v>
      </c>
    </row>
    <row r="37" spans="1:7" s="28" customFormat="1" ht="27" customHeight="1">
      <c r="A37" s="12" t="s">
        <v>35</v>
      </c>
      <c r="B37" s="31">
        <f t="shared" ref="B37:D37" si="17">B16/B15*100</f>
        <v>7.0326157141282266</v>
      </c>
      <c r="C37" s="31">
        <f t="shared" si="17"/>
        <v>6.4354410548761916</v>
      </c>
      <c r="D37" s="31">
        <f t="shared" si="17"/>
        <v>12.710743801652894</v>
      </c>
      <c r="E37" s="31">
        <f t="shared" ref="E37:G37" si="18">E16/E15*100</f>
        <v>5.4217324076039173</v>
      </c>
      <c r="F37" s="31">
        <f t="shared" si="18"/>
        <v>5.2237435298046417</v>
      </c>
      <c r="G37" s="31">
        <f t="shared" si="18"/>
        <v>7.3732718894009217</v>
      </c>
    </row>
    <row r="38" spans="1:7" s="28" customFormat="1" ht="27" customHeight="1">
      <c r="A38" s="12" t="s">
        <v>36</v>
      </c>
      <c r="B38" s="31">
        <f t="shared" ref="B38:D38" si="19">B17/B15*100</f>
        <v>92.967384285871773</v>
      </c>
      <c r="C38" s="31">
        <f t="shared" si="19"/>
        <v>93.564558945123807</v>
      </c>
      <c r="D38" s="31">
        <f t="shared" si="19"/>
        <v>87.289256198347104</v>
      </c>
      <c r="E38" s="31">
        <f t="shared" ref="E38:G38" si="20">E17/E15*100</f>
        <v>94.578267592396088</v>
      </c>
      <c r="F38" s="31">
        <f t="shared" si="20"/>
        <v>94.776256470195364</v>
      </c>
      <c r="G38" s="31">
        <f t="shared" si="20"/>
        <v>92.626728110599075</v>
      </c>
    </row>
    <row r="39" spans="1:7" s="30" customFormat="1" ht="27" customHeight="1">
      <c r="A39" s="9" t="s">
        <v>37</v>
      </c>
      <c r="B39" s="15">
        <f t="shared" ref="B39:D39" si="21">SUM(B40:B42)</f>
        <v>100</v>
      </c>
      <c r="C39" s="15">
        <f t="shared" si="21"/>
        <v>100</v>
      </c>
      <c r="D39" s="15">
        <f t="shared" si="21"/>
        <v>100</v>
      </c>
      <c r="E39" s="15">
        <f t="shared" ref="E39:G39" si="22">SUM(E40:E42)</f>
        <v>100</v>
      </c>
      <c r="F39" s="15">
        <f t="shared" si="22"/>
        <v>100</v>
      </c>
      <c r="G39" s="15">
        <f t="shared" si="22"/>
        <v>100</v>
      </c>
    </row>
    <row r="40" spans="1:7" s="28" customFormat="1" ht="27" customHeight="1">
      <c r="A40" s="12" t="s">
        <v>38</v>
      </c>
      <c r="B40" s="31">
        <f t="shared" ref="B40:G40" si="23">B19/B$18*100</f>
        <v>30.111309605606706</v>
      </c>
      <c r="C40" s="31">
        <f t="shared" si="23"/>
        <v>32.453873429893626</v>
      </c>
      <c r="D40" s="31">
        <f t="shared" si="23"/>
        <v>5.017690575747829</v>
      </c>
      <c r="E40" s="31">
        <f t="shared" si="23"/>
        <v>38.527570187840844</v>
      </c>
      <c r="F40" s="31">
        <f t="shared" si="23"/>
        <v>40.162003996574363</v>
      </c>
      <c r="G40" s="31">
        <f t="shared" si="23"/>
        <v>11.296076099881095</v>
      </c>
    </row>
    <row r="41" spans="1:7" s="28" customFormat="1" ht="27" customHeight="1">
      <c r="A41" s="12" t="s">
        <v>39</v>
      </c>
      <c r="B41" s="31">
        <f>B20/B$18*100</f>
        <v>45.342861069121895</v>
      </c>
      <c r="C41" s="31">
        <f t="shared" ref="C41:D42" si="24">C20/C$18*100</f>
        <v>45.327243223751431</v>
      </c>
      <c r="D41" s="31">
        <f t="shared" si="24"/>
        <v>45.513026696687035</v>
      </c>
      <c r="E41" s="31">
        <f>E20/E$18*100</f>
        <v>37.393119235171348</v>
      </c>
      <c r="F41" s="31">
        <f t="shared" ref="F41:G41" si="25">F20/F$18*100</f>
        <v>37.510705109905793</v>
      </c>
      <c r="G41" s="31">
        <f t="shared" si="25"/>
        <v>35.434007134363853</v>
      </c>
    </row>
    <row r="42" spans="1:7" s="28" customFormat="1" ht="27" customHeight="1">
      <c r="A42" s="12" t="s">
        <v>35</v>
      </c>
      <c r="B42" s="31">
        <f>B21/B$18*100</f>
        <v>24.545829325271402</v>
      </c>
      <c r="C42" s="31">
        <f t="shared" si="24"/>
        <v>22.218883346354946</v>
      </c>
      <c r="D42" s="31">
        <f>D21/D$18*100</f>
        <v>49.469282727565137</v>
      </c>
      <c r="E42" s="31">
        <f>E21/E$18*100</f>
        <v>24.079310576987815</v>
      </c>
      <c r="F42" s="31">
        <f t="shared" ref="F42" si="26">F21/F$18*100</f>
        <v>22.327290893519841</v>
      </c>
      <c r="G42" s="31">
        <f>G21/G$18*100</f>
        <v>53.269916765755056</v>
      </c>
    </row>
    <row r="43" spans="1:7" s="28" customFormat="1" ht="27" customHeight="1">
      <c r="A43" s="32" t="s">
        <v>43</v>
      </c>
      <c r="B43" s="31">
        <f>B5/(B5+'1 - Residential Sts 2'!B7)*100</f>
        <v>4.9055691373613088</v>
      </c>
      <c r="C43" s="31">
        <f>C5/(C5+'1 - Residential Sts 2'!C7)*100</f>
        <v>6.6834991831278776</v>
      </c>
      <c r="D43" s="31">
        <f>D5/(D5+'1 - Residential Sts 2'!D7)*100</f>
        <v>0.25264794480614128</v>
      </c>
      <c r="E43" s="31">
        <f>E5/(E5+'1 - Residential Sts 2'!E7)*100</f>
        <v>5.1561486340373381</v>
      </c>
      <c r="F43" s="31">
        <f>F5/(F5+'1 - Residential Sts 2'!F7)*100</f>
        <v>7.0127232170673039</v>
      </c>
      <c r="G43" s="31">
        <f>G5/(G5+'1 - Residential Sts 2'!G7)*100</f>
        <v>0.30906872712484751</v>
      </c>
    </row>
    <row r="44" spans="1:7" s="28" customFormat="1" ht="44.45" customHeight="1">
      <c r="A44" s="32" t="s">
        <v>44</v>
      </c>
      <c r="B44" s="31">
        <f>(B20+B19)/'1 - Residential Sts 2'!B6*100</f>
        <v>12.292578961036634</v>
      </c>
      <c r="C44" s="31">
        <f>(C20+C19)/'1 - Residential Sts 2'!C6*100</f>
        <v>16.018119708896482</v>
      </c>
      <c r="D44" s="31">
        <f>(D20+D19)/'1 - Residential Sts 2'!D6*100</f>
        <v>2.5443355737306663</v>
      </c>
      <c r="E44" s="31">
        <f>(E20+E19)/'1 - Residential Sts 2'!E6*100</f>
        <v>10.160473581777554</v>
      </c>
      <c r="F44" s="31">
        <f>(F20+F19)/'1 - Residential Sts 2'!F6*100</f>
        <v>13.562500778845315</v>
      </c>
      <c r="G44" s="31">
        <f>(G20+G19)/'1 - Residential Sts 2'!G6*100</f>
        <v>1.278589322315125</v>
      </c>
    </row>
    <row r="45" spans="1:7" s="28" customFormat="1" ht="44.45" customHeight="1">
      <c r="A45" s="32" t="s">
        <v>45</v>
      </c>
      <c r="B45" s="31">
        <f>(B19+B21)/('1 - Residential Sts 2'!B6+B21)*100</f>
        <v>8.5620552032341806</v>
      </c>
      <c r="C45" s="31">
        <f>(C19+C21)/('1 - Residential Sts 2'!C6+C21)*100</f>
        <v>10.766572378776939</v>
      </c>
      <c r="D45" s="31">
        <f>(D19+D21)/('1 - Residential Sts 2'!D6+D21)*100</f>
        <v>2.676864244741874</v>
      </c>
      <c r="E45" s="31">
        <f>(E19+E21)/('1 - Residential Sts 2'!E6+E21)*100</f>
        <v>8.1171084274248102</v>
      </c>
      <c r="F45" s="31">
        <f>(F19+F21)/('1 - Residential Sts 2'!F6+F21)*100</f>
        <v>10.501886045660894</v>
      </c>
      <c r="G45" s="31">
        <f>(G19+G21)/('1 - Residential Sts 2'!G6+G21)*100</f>
        <v>1.7412217412217414</v>
      </c>
    </row>
    <row r="46" spans="1:7" s="28" customFormat="1" ht="44.45" customHeight="1" thickBot="1">
      <c r="A46" s="32" t="s">
        <v>46</v>
      </c>
      <c r="B46" s="31">
        <f>(B20+B21+B19)/(B21+'1 - Residential Sts 2'!B6)*100</f>
        <v>15.665026327232647</v>
      </c>
      <c r="C46" s="31">
        <f>(C20+C21+C19)/(C21+'1 - Residential Sts 2'!C6)*100</f>
        <v>19.692755612891009</v>
      </c>
      <c r="D46" s="31">
        <f>(D20+D21+D19)/(D21+'1 - Residential Sts 2'!D6)*100</f>
        <v>4.912851792740546</v>
      </c>
      <c r="E46" s="31">
        <f>(E20+E21+E19)/(E21+'1 - Residential Sts 2'!E6)*100</f>
        <v>12.965201792939101</v>
      </c>
      <c r="F46" s="31">
        <f>(F20+F21+F19)/(F21+'1 - Residential Sts 2'!F6)*100</f>
        <v>16.805896216514444</v>
      </c>
      <c r="G46" s="31">
        <f>(G20+G21+G19)/(G21+'1 - Residential Sts 2'!G6)*100</f>
        <v>2.6968093634760302</v>
      </c>
    </row>
    <row r="47" spans="1:7" ht="23.25" hidden="1" customHeight="1" thickBot="1">
      <c r="A47" s="33"/>
      <c r="B47" s="34"/>
      <c r="C47" s="35"/>
      <c r="D47" s="34"/>
      <c r="E47" s="34"/>
      <c r="F47" s="35"/>
      <c r="G47" s="34"/>
    </row>
    <row r="48" spans="1:7" ht="23.25" hidden="1" customHeight="1" thickBot="1">
      <c r="A48" s="36" t="s">
        <v>47</v>
      </c>
      <c r="B48" s="34"/>
      <c r="C48" s="35"/>
      <c r="D48" s="34"/>
      <c r="E48" s="34"/>
      <c r="F48" s="35"/>
      <c r="G48" s="34"/>
    </row>
    <row r="49" spans="1:7" ht="23.25" hidden="1" customHeight="1" thickBot="1">
      <c r="A49" s="37" t="s">
        <v>48</v>
      </c>
      <c r="B49" s="34"/>
      <c r="C49" s="38"/>
      <c r="D49" s="34"/>
      <c r="E49" s="34"/>
      <c r="F49" s="38"/>
      <c r="G49" s="34"/>
    </row>
    <row r="50" spans="1:7" ht="23.25" hidden="1" customHeight="1" thickBot="1">
      <c r="A50" s="37" t="s">
        <v>49</v>
      </c>
      <c r="B50" s="34"/>
      <c r="C50" s="38"/>
      <c r="D50" s="34"/>
      <c r="E50" s="34"/>
      <c r="F50" s="38"/>
      <c r="G50" s="34"/>
    </row>
    <row r="51" spans="1:7" ht="23.25" hidden="1" customHeight="1" thickBot="1">
      <c r="A51" s="37" t="s">
        <v>50</v>
      </c>
      <c r="B51" s="34"/>
      <c r="C51" s="38"/>
      <c r="D51" s="34"/>
      <c r="E51" s="34"/>
      <c r="F51" s="38"/>
      <c r="G51" s="34"/>
    </row>
    <row r="52" spans="1:7" ht="23.25" hidden="1" customHeight="1" thickBot="1">
      <c r="A52" s="37" t="s">
        <v>51</v>
      </c>
      <c r="B52" s="34"/>
      <c r="C52" s="38"/>
      <c r="D52" s="34"/>
      <c r="E52" s="34"/>
      <c r="F52" s="38"/>
      <c r="G52" s="34"/>
    </row>
    <row r="53" spans="1:7" ht="2.25" customHeight="1" thickBot="1">
      <c r="A53" s="21"/>
      <c r="B53" s="22"/>
      <c r="C53" s="22"/>
      <c r="D53" s="22"/>
      <c r="E53" s="22"/>
      <c r="F53" s="22"/>
      <c r="G53" s="22"/>
    </row>
    <row r="54" spans="1:7" thickTop="1">
      <c r="A54" s="92" t="s">
        <v>30</v>
      </c>
      <c r="B54" s="92"/>
      <c r="C54" s="92"/>
      <c r="D54" s="92"/>
      <c r="E54" s="92"/>
      <c r="F54" s="92"/>
      <c r="G54" s="92"/>
    </row>
    <row r="55" spans="1:7" ht="25.5">
      <c r="A55" s="92"/>
      <c r="B55" s="92"/>
      <c r="C55" s="92"/>
      <c r="D55" s="92"/>
      <c r="E55" s="92"/>
      <c r="F55" s="92"/>
      <c r="G55" s="92"/>
    </row>
    <row r="57" spans="1:7" s="25" customFormat="1">
      <c r="A57" s="24" t="s">
        <v>31</v>
      </c>
    </row>
    <row r="58" spans="1:7" s="25" customFormat="1">
      <c r="A58" s="24" t="s">
        <v>31</v>
      </c>
    </row>
  </sheetData>
  <mergeCells count="5">
    <mergeCell ref="A2:A3"/>
    <mergeCell ref="E2:G2"/>
    <mergeCell ref="B2:D2"/>
    <mergeCell ref="A55:G55"/>
    <mergeCell ref="A54:G54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2022&amp;R&amp;20&amp;[20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L57"/>
  <sheetViews>
    <sheetView zoomScale="40" zoomScaleNormal="40" zoomScaleSheetLayoutView="40" zoomScalePageLayoutView="70" workbookViewId="0">
      <selection activeCell="H1" sqref="H1:M1048576"/>
    </sheetView>
  </sheetViews>
  <sheetFormatPr defaultColWidth="8.85546875" defaultRowHeight="26.25"/>
  <cols>
    <col min="1" max="1" width="85.7109375" style="24" customWidth="1"/>
    <col min="2" max="7" width="20" style="25" customWidth="1"/>
    <col min="8" max="9" width="32" style="23" bestFit="1" customWidth="1"/>
    <col min="10" max="11" width="17.7109375" style="23" bestFit="1" customWidth="1"/>
    <col min="12" max="16384" width="8.85546875" style="23"/>
  </cols>
  <sheetData>
    <row r="1" spans="1:12" ht="36.6" customHeight="1" thickBot="1">
      <c r="A1" s="69" t="s">
        <v>101</v>
      </c>
      <c r="B1" s="23"/>
      <c r="C1" s="23"/>
      <c r="D1" s="23"/>
      <c r="E1" s="23"/>
      <c r="F1" s="23"/>
      <c r="G1" s="23"/>
    </row>
    <row r="2" spans="1:12" ht="27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12" ht="38.25" customHeight="1" thickTop="1" thickBot="1">
      <c r="A3" s="94"/>
      <c r="B3" s="47" t="s">
        <v>2</v>
      </c>
      <c r="C3" s="47" t="s">
        <v>98</v>
      </c>
      <c r="D3" s="47" t="s">
        <v>99</v>
      </c>
      <c r="E3" s="47" t="s">
        <v>2</v>
      </c>
      <c r="F3" s="47" t="s">
        <v>98</v>
      </c>
      <c r="G3" s="47" t="s">
        <v>99</v>
      </c>
    </row>
    <row r="4" spans="1:12" ht="27" customHeight="1" thickTop="1">
      <c r="A4" s="3" t="s">
        <v>5</v>
      </c>
      <c r="B4" s="7"/>
      <c r="C4" s="7"/>
      <c r="D4" s="7"/>
      <c r="E4" s="7"/>
      <c r="F4" s="7"/>
      <c r="G4" s="7"/>
    </row>
    <row r="5" spans="1:12" s="28" customFormat="1" ht="51" customHeight="1">
      <c r="A5" s="6" t="s">
        <v>53</v>
      </c>
      <c r="B5" s="7">
        <v>212382</v>
      </c>
      <c r="C5" s="7">
        <v>150792</v>
      </c>
      <c r="D5" s="7">
        <v>61590</v>
      </c>
      <c r="E5" s="7">
        <v>210523</v>
      </c>
      <c r="F5" s="7">
        <v>149239</v>
      </c>
      <c r="G5" s="7">
        <v>61285</v>
      </c>
      <c r="H5" s="23"/>
      <c r="I5" s="23"/>
      <c r="J5" s="23"/>
      <c r="K5" s="23"/>
      <c r="L5" s="23"/>
    </row>
    <row r="6" spans="1:12" s="28" customFormat="1" ht="27" customHeight="1">
      <c r="A6" s="17" t="s">
        <v>54</v>
      </c>
      <c r="B6" s="10">
        <v>2987</v>
      </c>
      <c r="C6" s="10">
        <v>2014</v>
      </c>
      <c r="D6" s="10">
        <v>972</v>
      </c>
      <c r="E6" s="10">
        <v>3193</v>
      </c>
      <c r="F6" s="10">
        <v>2369</v>
      </c>
      <c r="G6" s="10">
        <v>824</v>
      </c>
      <c r="H6" s="23"/>
      <c r="I6" s="23"/>
      <c r="J6" s="23"/>
      <c r="K6" s="23"/>
      <c r="L6" s="23"/>
    </row>
    <row r="7" spans="1:12" s="28" customFormat="1" ht="27" customHeight="1">
      <c r="A7" s="17" t="s">
        <v>55</v>
      </c>
      <c r="B7" s="10">
        <v>8005</v>
      </c>
      <c r="C7" s="10">
        <v>7208</v>
      </c>
      <c r="D7" s="10">
        <v>797</v>
      </c>
      <c r="E7" s="10">
        <v>9829</v>
      </c>
      <c r="F7" s="10">
        <v>8500</v>
      </c>
      <c r="G7" s="10">
        <v>1329</v>
      </c>
    </row>
    <row r="8" spans="1:12" s="28" customFormat="1" ht="27" customHeight="1">
      <c r="A8" s="17" t="s">
        <v>56</v>
      </c>
      <c r="B8" s="10">
        <v>19356</v>
      </c>
      <c r="C8" s="10">
        <v>5399</v>
      </c>
      <c r="D8" s="10">
        <v>13957</v>
      </c>
      <c r="E8" s="10">
        <v>13745</v>
      </c>
      <c r="F8" s="10">
        <v>5633</v>
      </c>
      <c r="G8" s="10">
        <v>8112</v>
      </c>
    </row>
    <row r="9" spans="1:12" s="28" customFormat="1" ht="51.6" customHeight="1">
      <c r="A9" s="39" t="s">
        <v>57</v>
      </c>
      <c r="B9" s="10">
        <v>3080</v>
      </c>
      <c r="C9" s="10">
        <v>2878</v>
      </c>
      <c r="D9" s="10">
        <v>202</v>
      </c>
      <c r="E9" s="10">
        <v>2919</v>
      </c>
      <c r="F9" s="10">
        <v>2213</v>
      </c>
      <c r="G9" s="10">
        <v>706</v>
      </c>
    </row>
    <row r="10" spans="1:12" s="28" customFormat="1" ht="27" customHeight="1">
      <c r="A10" s="17" t="s">
        <v>58</v>
      </c>
      <c r="B10" s="10">
        <v>19611</v>
      </c>
      <c r="C10" s="10">
        <v>5800</v>
      </c>
      <c r="D10" s="10">
        <v>13811</v>
      </c>
      <c r="E10" s="10">
        <v>18708</v>
      </c>
      <c r="F10" s="10">
        <v>4860</v>
      </c>
      <c r="G10" s="10">
        <v>13847</v>
      </c>
    </row>
    <row r="11" spans="1:12" s="28" customFormat="1" ht="27" customHeight="1">
      <c r="A11" s="17" t="s">
        <v>59</v>
      </c>
      <c r="B11" s="10">
        <v>33249</v>
      </c>
      <c r="C11" s="10">
        <v>24776</v>
      </c>
      <c r="D11" s="10">
        <v>8473</v>
      </c>
      <c r="E11" s="10">
        <v>32146</v>
      </c>
      <c r="F11" s="10">
        <v>19649</v>
      </c>
      <c r="G11" s="10">
        <v>12497</v>
      </c>
    </row>
    <row r="12" spans="1:12" s="28" customFormat="1" ht="51.6" customHeight="1">
      <c r="A12" s="17" t="s">
        <v>60</v>
      </c>
      <c r="B12" s="10">
        <v>12670</v>
      </c>
      <c r="C12" s="10">
        <v>8547</v>
      </c>
      <c r="D12" s="10">
        <v>4123</v>
      </c>
      <c r="E12" s="10">
        <v>15917</v>
      </c>
      <c r="F12" s="10">
        <v>9807</v>
      </c>
      <c r="G12" s="10">
        <v>6109</v>
      </c>
    </row>
    <row r="13" spans="1:12" s="28" customFormat="1" ht="27" customHeight="1">
      <c r="A13" s="17" t="s">
        <v>61</v>
      </c>
      <c r="B13" s="10">
        <v>5787</v>
      </c>
      <c r="C13" s="10">
        <v>5304</v>
      </c>
      <c r="D13" s="10">
        <v>483</v>
      </c>
      <c r="E13" s="10">
        <v>6435</v>
      </c>
      <c r="F13" s="10">
        <v>5675</v>
      </c>
      <c r="G13" s="10">
        <v>760</v>
      </c>
    </row>
    <row r="14" spans="1:12" s="28" customFormat="1" ht="27" customHeight="1">
      <c r="A14" s="17" t="s">
        <v>62</v>
      </c>
      <c r="B14" s="10">
        <v>5146</v>
      </c>
      <c r="C14" s="10">
        <v>4444</v>
      </c>
      <c r="D14" s="10">
        <v>702</v>
      </c>
      <c r="E14" s="10">
        <v>4591</v>
      </c>
      <c r="F14" s="10">
        <v>4317</v>
      </c>
      <c r="G14" s="10">
        <v>275</v>
      </c>
    </row>
    <row r="15" spans="1:12" s="28" customFormat="1" ht="27" customHeight="1">
      <c r="A15" s="17" t="s">
        <v>63</v>
      </c>
      <c r="B15" s="10">
        <v>4337</v>
      </c>
      <c r="C15" s="10">
        <v>4164</v>
      </c>
      <c r="D15" s="10">
        <v>173</v>
      </c>
      <c r="E15" s="10">
        <v>4952</v>
      </c>
      <c r="F15" s="10">
        <v>4915</v>
      </c>
      <c r="G15" s="10">
        <v>37</v>
      </c>
    </row>
    <row r="16" spans="1:12" s="28" customFormat="1" ht="27" customHeight="1">
      <c r="A16" s="17" t="s">
        <v>64</v>
      </c>
      <c r="B16" s="10">
        <v>999</v>
      </c>
      <c r="C16" s="10">
        <v>944</v>
      </c>
      <c r="D16" s="10">
        <v>54</v>
      </c>
      <c r="E16" s="10">
        <v>766</v>
      </c>
      <c r="F16" s="10">
        <v>766</v>
      </c>
      <c r="G16" s="91">
        <v>0</v>
      </c>
    </row>
    <row r="17" spans="1:12" s="28" customFormat="1" ht="51.6" customHeight="1">
      <c r="A17" s="39" t="s">
        <v>65</v>
      </c>
      <c r="B17" s="10">
        <v>14554</v>
      </c>
      <c r="C17" s="10">
        <v>12325</v>
      </c>
      <c r="D17" s="10">
        <v>2228</v>
      </c>
      <c r="E17" s="10">
        <v>16875</v>
      </c>
      <c r="F17" s="10">
        <v>13037</v>
      </c>
      <c r="G17" s="10">
        <v>3838</v>
      </c>
    </row>
    <row r="18" spans="1:12" s="28" customFormat="1" ht="27" customHeight="1">
      <c r="A18" s="17" t="s">
        <v>66</v>
      </c>
      <c r="B18" s="10">
        <v>46591</v>
      </c>
      <c r="C18" s="10">
        <v>44883</v>
      </c>
      <c r="D18" s="10">
        <v>1708</v>
      </c>
      <c r="E18" s="10">
        <v>44242</v>
      </c>
      <c r="F18" s="10">
        <v>43267</v>
      </c>
      <c r="G18" s="10">
        <v>975</v>
      </c>
    </row>
    <row r="19" spans="1:12" s="28" customFormat="1" ht="27" customHeight="1">
      <c r="A19" s="17" t="s">
        <v>67</v>
      </c>
      <c r="B19" s="10">
        <v>14833</v>
      </c>
      <c r="C19" s="10">
        <v>13383</v>
      </c>
      <c r="D19" s="10">
        <v>1450</v>
      </c>
      <c r="E19" s="10">
        <v>17267</v>
      </c>
      <c r="F19" s="10">
        <v>15495</v>
      </c>
      <c r="G19" s="10">
        <v>1772</v>
      </c>
    </row>
    <row r="20" spans="1:12" s="28" customFormat="1" ht="27" customHeight="1">
      <c r="A20" s="17" t="s">
        <v>68</v>
      </c>
      <c r="B20" s="10">
        <v>6310</v>
      </c>
      <c r="C20" s="10">
        <v>5498</v>
      </c>
      <c r="D20" s="10">
        <v>812</v>
      </c>
      <c r="E20" s="10">
        <v>6309</v>
      </c>
      <c r="F20" s="10">
        <v>5701</v>
      </c>
      <c r="G20" s="10">
        <v>608</v>
      </c>
    </row>
    <row r="21" spans="1:12" s="28" customFormat="1" ht="27" customHeight="1">
      <c r="A21" s="17" t="s">
        <v>69</v>
      </c>
      <c r="B21" s="10">
        <v>4183</v>
      </c>
      <c r="C21" s="10">
        <v>2983</v>
      </c>
      <c r="D21" s="10">
        <v>1200</v>
      </c>
      <c r="E21" s="10">
        <v>5045</v>
      </c>
      <c r="F21" s="10">
        <v>2431</v>
      </c>
      <c r="G21" s="10">
        <v>2614</v>
      </c>
    </row>
    <row r="22" spans="1:12" s="28" customFormat="1" ht="51.6" customHeight="1">
      <c r="A22" s="39" t="s">
        <v>70</v>
      </c>
      <c r="B22" s="10">
        <v>10686</v>
      </c>
      <c r="C22" s="10">
        <v>240</v>
      </c>
      <c r="D22" s="10">
        <v>10446</v>
      </c>
      <c r="E22" s="10">
        <v>7586</v>
      </c>
      <c r="F22" s="10">
        <v>603</v>
      </c>
      <c r="G22" s="10">
        <v>6983</v>
      </c>
    </row>
    <row r="23" spans="1:12" s="28" customFormat="1" ht="27" customHeight="1">
      <c r="A23" s="12"/>
      <c r="B23" s="13"/>
      <c r="C23" s="13"/>
      <c r="D23" s="13"/>
      <c r="E23" s="13"/>
      <c r="F23" s="13"/>
      <c r="G23" s="13"/>
    </row>
    <row r="24" spans="1:12" ht="27" customHeight="1">
      <c r="A24" s="3" t="s">
        <v>26</v>
      </c>
      <c r="B24" s="4"/>
      <c r="C24" s="4"/>
      <c r="D24" s="4"/>
      <c r="E24" s="4"/>
      <c r="F24" s="4"/>
      <c r="G24" s="4"/>
      <c r="H24" s="28"/>
      <c r="I24" s="28"/>
      <c r="J24" s="28"/>
      <c r="K24" s="28"/>
      <c r="L24" s="28"/>
    </row>
    <row r="25" spans="1:12" s="28" customFormat="1" ht="51" customHeight="1">
      <c r="A25" s="6" t="s">
        <v>53</v>
      </c>
      <c r="B25" s="66">
        <v>100</v>
      </c>
      <c r="C25" s="66">
        <v>100</v>
      </c>
      <c r="D25" s="66">
        <v>100</v>
      </c>
      <c r="E25" s="66">
        <v>100</v>
      </c>
      <c r="F25" s="66">
        <v>100</v>
      </c>
      <c r="G25" s="66">
        <v>100</v>
      </c>
    </row>
    <row r="26" spans="1:12" s="28" customFormat="1" ht="27" customHeight="1">
      <c r="A26" s="17" t="s">
        <v>54</v>
      </c>
      <c r="B26" s="31">
        <f>B6/B$5*100</f>
        <v>1.4064280400410583</v>
      </c>
      <c r="C26" s="31">
        <f t="shared" ref="C26:D26" si="0">C6/C$5*100</f>
        <v>1.3356146214653297</v>
      </c>
      <c r="D26" s="31">
        <f t="shared" si="0"/>
        <v>1.5781782756941063</v>
      </c>
      <c r="E26" s="31">
        <f>E6/E$5*100</f>
        <v>1.5166988880074861</v>
      </c>
      <c r="F26" s="31">
        <f t="shared" ref="F26:G26" si="1">F6/F$5*100</f>
        <v>1.5873866750648291</v>
      </c>
      <c r="G26" s="31">
        <f t="shared" si="1"/>
        <v>1.3445378151260505</v>
      </c>
    </row>
    <row r="27" spans="1:12" s="28" customFormat="1" ht="27" customHeight="1">
      <c r="A27" s="17" t="s">
        <v>55</v>
      </c>
      <c r="B27" s="31">
        <f t="shared" ref="B27:D41" si="2">B7/B$5*100</f>
        <v>3.7691518113587779</v>
      </c>
      <c r="C27" s="31">
        <f t="shared" si="2"/>
        <v>4.7800944347180216</v>
      </c>
      <c r="D27" s="31">
        <f t="shared" si="2"/>
        <v>1.2940412404611139</v>
      </c>
      <c r="E27" s="31">
        <f t="shared" ref="E27:G27" si="3">E7/E$5*100</f>
        <v>4.6688485343644164</v>
      </c>
      <c r="F27" s="31">
        <f t="shared" si="3"/>
        <v>5.6955621519844009</v>
      </c>
      <c r="G27" s="31">
        <f t="shared" si="3"/>
        <v>2.1685567430855834</v>
      </c>
    </row>
    <row r="28" spans="1:12" s="28" customFormat="1" ht="27" customHeight="1">
      <c r="A28" s="17" t="s">
        <v>56</v>
      </c>
      <c r="B28" s="31">
        <f t="shared" si="2"/>
        <v>9.1137667033929439</v>
      </c>
      <c r="C28" s="31">
        <f t="shared" si="2"/>
        <v>3.5804286699559658</v>
      </c>
      <c r="D28" s="31">
        <f t="shared" si="2"/>
        <v>22.661146289982138</v>
      </c>
      <c r="E28" s="31">
        <f t="shared" ref="E28:G28" si="4">E8/E$5*100</f>
        <v>6.5289778314008453</v>
      </c>
      <c r="F28" s="31">
        <f t="shared" si="4"/>
        <v>3.7744825414268388</v>
      </c>
      <c r="G28" s="31">
        <f t="shared" si="4"/>
        <v>13.236517908134127</v>
      </c>
    </row>
    <row r="29" spans="1:12" s="28" customFormat="1" ht="51.6" customHeight="1">
      <c r="A29" s="39" t="s">
        <v>57</v>
      </c>
      <c r="B29" s="31">
        <f t="shared" si="2"/>
        <v>1.4502170617095611</v>
      </c>
      <c r="C29" s="31">
        <f t="shared" si="2"/>
        <v>1.9085893150830282</v>
      </c>
      <c r="D29" s="31">
        <f t="shared" si="2"/>
        <v>0.32797532066893975</v>
      </c>
      <c r="E29" s="31">
        <f t="shared" ref="E29:G29" si="5">E9/E$5*100</f>
        <v>1.3865468381127002</v>
      </c>
      <c r="F29" s="31">
        <f t="shared" si="5"/>
        <v>1.4828563579225269</v>
      </c>
      <c r="G29" s="31">
        <f t="shared" si="5"/>
        <v>1.151994778493922</v>
      </c>
    </row>
    <row r="30" spans="1:12" s="28" customFormat="1" ht="27" customHeight="1">
      <c r="A30" s="17" t="s">
        <v>58</v>
      </c>
      <c r="B30" s="31">
        <f t="shared" ref="B30:C30" si="6">B10/B$5*100</f>
        <v>9.2338333757098052</v>
      </c>
      <c r="C30" s="31">
        <f t="shared" si="6"/>
        <v>3.846357896970662</v>
      </c>
      <c r="D30" s="31">
        <f>D10/D$5*100</f>
        <v>22.424094820587758</v>
      </c>
      <c r="E30" s="31">
        <f t="shared" ref="E30:F30" si="7">E10/E$5*100</f>
        <v>8.8864399614293923</v>
      </c>
      <c r="F30" s="31">
        <f t="shared" si="7"/>
        <v>3.2565214186640219</v>
      </c>
      <c r="G30" s="31">
        <f>G10/G$5*100</f>
        <v>22.594435832585461</v>
      </c>
    </row>
    <row r="31" spans="1:12" s="28" customFormat="1" ht="27" customHeight="1">
      <c r="A31" s="17" t="s">
        <v>59</v>
      </c>
      <c r="B31" s="31">
        <f t="shared" si="2"/>
        <v>15.655281521032856</v>
      </c>
      <c r="C31" s="31">
        <f t="shared" si="2"/>
        <v>16.430579871611226</v>
      </c>
      <c r="D31" s="31">
        <f t="shared" si="2"/>
        <v>13.757103425880826</v>
      </c>
      <c r="E31" s="31">
        <f t="shared" ref="E31:G31" si="8">E11/E$5*100</f>
        <v>15.269590496050311</v>
      </c>
      <c r="F31" s="31">
        <f t="shared" si="8"/>
        <v>13.166129496981352</v>
      </c>
      <c r="G31" s="31">
        <f t="shared" si="8"/>
        <v>20.391612955861955</v>
      </c>
    </row>
    <row r="32" spans="1:12" s="28" customFormat="1" ht="51.6" customHeight="1">
      <c r="A32" s="17" t="s">
        <v>60</v>
      </c>
      <c r="B32" s="31">
        <f t="shared" si="2"/>
        <v>5.9656656402143309</v>
      </c>
      <c r="C32" s="31">
        <f t="shared" si="2"/>
        <v>5.6680725767945255</v>
      </c>
      <c r="D32" s="31">
        <f>D12/D$5*100</f>
        <v>6.6942685500892996</v>
      </c>
      <c r="E32" s="31">
        <f t="shared" ref="E32:F32" si="9">E12/E$5*100</f>
        <v>7.5606940809317749</v>
      </c>
      <c r="F32" s="31">
        <f t="shared" si="9"/>
        <v>6.571338591118943</v>
      </c>
      <c r="G32" s="31">
        <f>G12/G$5*100</f>
        <v>9.9681814473362156</v>
      </c>
    </row>
    <row r="33" spans="1:12" s="28" customFormat="1" ht="27" customHeight="1">
      <c r="A33" s="17" t="s">
        <v>61</v>
      </c>
      <c r="B33" s="31">
        <f t="shared" si="2"/>
        <v>2.7248071870497501</v>
      </c>
      <c r="C33" s="31">
        <f t="shared" si="2"/>
        <v>3.5174279802642054</v>
      </c>
      <c r="D33" s="31">
        <f t="shared" si="2"/>
        <v>0.78421821724305885</v>
      </c>
      <c r="E33" s="31">
        <f t="shared" ref="E33:G33" si="10">E13/E$5*100</f>
        <v>3.056673142601996</v>
      </c>
      <c r="F33" s="31">
        <f t="shared" si="10"/>
        <v>3.8026253191189969</v>
      </c>
      <c r="G33" s="31">
        <f t="shared" si="10"/>
        <v>1.2401076935628621</v>
      </c>
    </row>
    <row r="34" spans="1:12" s="28" customFormat="1" ht="27" customHeight="1">
      <c r="A34" s="17" t="s">
        <v>62</v>
      </c>
      <c r="B34" s="31">
        <f t="shared" si="2"/>
        <v>2.4229925323238319</v>
      </c>
      <c r="C34" s="31">
        <f t="shared" si="2"/>
        <v>2.9471059472651069</v>
      </c>
      <c r="D34" s="31">
        <f t="shared" si="2"/>
        <v>1.1397954213346324</v>
      </c>
      <c r="E34" s="31">
        <f t="shared" ref="E34:G34" si="11">E14/E$5*100</f>
        <v>2.1807593469597144</v>
      </c>
      <c r="F34" s="31">
        <f t="shared" si="11"/>
        <v>2.8926755070725481</v>
      </c>
      <c r="G34" s="31">
        <f t="shared" si="11"/>
        <v>0.44872317859182509</v>
      </c>
    </row>
    <row r="35" spans="1:12" s="28" customFormat="1" ht="27" customHeight="1">
      <c r="A35" s="17" t="s">
        <v>63</v>
      </c>
      <c r="B35" s="31">
        <f t="shared" si="2"/>
        <v>2.0420751287773915</v>
      </c>
      <c r="C35" s="31">
        <f t="shared" si="2"/>
        <v>2.761419703963075</v>
      </c>
      <c r="D35" s="31">
        <f t="shared" si="2"/>
        <v>0.28088975483032957</v>
      </c>
      <c r="E35" s="31">
        <f t="shared" ref="E35:G35" si="12">E15/E$5*100</f>
        <v>2.3522370477335022</v>
      </c>
      <c r="F35" s="31">
        <f t="shared" si="12"/>
        <v>3.2933750561180393</v>
      </c>
      <c r="G35" s="31">
        <f t="shared" si="12"/>
        <v>6.0373664028718285E-2</v>
      </c>
    </row>
    <row r="36" spans="1:12" s="28" customFormat="1" ht="27" customHeight="1">
      <c r="A36" s="17" t="s">
        <v>64</v>
      </c>
      <c r="B36" s="31">
        <f t="shared" si="2"/>
        <v>0.47037884566488686</v>
      </c>
      <c r="C36" s="31">
        <f t="shared" si="2"/>
        <v>0.6260279059897077</v>
      </c>
      <c r="D36" s="31">
        <f t="shared" si="2"/>
        <v>8.7676570871894788E-2</v>
      </c>
      <c r="E36" s="31">
        <f t="shared" ref="E36:G36" si="13">E16/E$5*100</f>
        <v>0.36385573072775901</v>
      </c>
      <c r="F36" s="31">
        <f t="shared" si="13"/>
        <v>0.51327065981412368</v>
      </c>
      <c r="G36" s="31">
        <f t="shared" si="13"/>
        <v>0</v>
      </c>
    </row>
    <row r="37" spans="1:12" s="28" customFormat="1" ht="51.6" customHeight="1">
      <c r="A37" s="39" t="s">
        <v>65</v>
      </c>
      <c r="B37" s="31">
        <f t="shared" si="2"/>
        <v>6.8527464662730369</v>
      </c>
      <c r="C37" s="31">
        <f t="shared" si="2"/>
        <v>8.1735105310626555</v>
      </c>
      <c r="D37" s="31">
        <f t="shared" si="2"/>
        <v>3.6174703685663259</v>
      </c>
      <c r="E37" s="31">
        <f t="shared" ref="E37:G37" si="14">E17/E$5*100</f>
        <v>8.0157512480821573</v>
      </c>
      <c r="F37" s="31">
        <f t="shared" si="14"/>
        <v>8.7356522088730149</v>
      </c>
      <c r="G37" s="31">
        <f t="shared" si="14"/>
        <v>6.2625438524924526</v>
      </c>
    </row>
    <row r="38" spans="1:12" s="28" customFormat="1" ht="27" customHeight="1">
      <c r="A38" s="17" t="s">
        <v>66</v>
      </c>
      <c r="B38" s="31">
        <f t="shared" ref="B38:C38" si="15">B18/B$5*100</f>
        <v>21.937358156529271</v>
      </c>
      <c r="C38" s="31">
        <f t="shared" si="15"/>
        <v>29.764841636161073</v>
      </c>
      <c r="D38" s="31">
        <f>D18/D$5*100</f>
        <v>2.7731774638740054</v>
      </c>
      <c r="E38" s="31">
        <f t="shared" ref="E38:F38" si="16">E18/E$5*100</f>
        <v>21.015280990675603</v>
      </c>
      <c r="F38" s="31">
        <f t="shared" si="16"/>
        <v>28.991751485871653</v>
      </c>
      <c r="G38" s="31">
        <f>G18/G$5*100</f>
        <v>1.5909276331891979</v>
      </c>
    </row>
    <row r="39" spans="1:12" s="28" customFormat="1" ht="27" customHeight="1">
      <c r="A39" s="17" t="s">
        <v>67</v>
      </c>
      <c r="B39" s="31">
        <f t="shared" si="2"/>
        <v>6.9841135312785445</v>
      </c>
      <c r="C39" s="31">
        <f t="shared" si="2"/>
        <v>8.8751392646824758</v>
      </c>
      <c r="D39" s="31">
        <f t="shared" si="2"/>
        <v>2.3542782919305081</v>
      </c>
      <c r="E39" s="31">
        <f t="shared" ref="E39:G39" si="17">E19/E$5*100</f>
        <v>8.2019541807783458</v>
      </c>
      <c r="F39" s="31">
        <f t="shared" si="17"/>
        <v>10.382674769999799</v>
      </c>
      <c r="G39" s="31">
        <f t="shared" si="17"/>
        <v>2.8914089907807785</v>
      </c>
    </row>
    <row r="40" spans="1:12" s="28" customFormat="1" ht="27" customHeight="1">
      <c r="A40" s="17" t="s">
        <v>68</v>
      </c>
      <c r="B40" s="31">
        <f t="shared" si="2"/>
        <v>2.9710615777231593</v>
      </c>
      <c r="C40" s="31">
        <f t="shared" si="2"/>
        <v>3.6460820202663271</v>
      </c>
      <c r="D40" s="31">
        <f t="shared" si="2"/>
        <v>1.3183958434810845</v>
      </c>
      <c r="E40" s="31">
        <f t="shared" ref="E40:G40" si="18">E20/E$5*100</f>
        <v>2.9968221999496492</v>
      </c>
      <c r="F40" s="31">
        <f t="shared" si="18"/>
        <v>3.8200470386427141</v>
      </c>
      <c r="G40" s="31">
        <f t="shared" si="18"/>
        <v>0.9920861548502895</v>
      </c>
      <c r="H40" s="23"/>
      <c r="I40" s="23"/>
      <c r="J40" s="23"/>
      <c r="K40" s="23"/>
      <c r="L40" s="23"/>
    </row>
    <row r="41" spans="1:12" s="28" customFormat="1" ht="27" customHeight="1">
      <c r="A41" s="17" t="s">
        <v>69</v>
      </c>
      <c r="B41" s="31">
        <f t="shared" si="2"/>
        <v>1.9695642756919138</v>
      </c>
      <c r="C41" s="31">
        <f t="shared" si="2"/>
        <v>1.9782216563212902</v>
      </c>
      <c r="D41" s="31">
        <f t="shared" si="2"/>
        <v>1.948368241597662</v>
      </c>
      <c r="E41" s="31">
        <f t="shared" ref="E41:G41" si="19">E21/E$5*100</f>
        <v>2.3964127435007101</v>
      </c>
      <c r="F41" s="31">
        <f t="shared" si="19"/>
        <v>1.6289307754675388</v>
      </c>
      <c r="G41" s="31">
        <f t="shared" si="19"/>
        <v>4.2653177775964757</v>
      </c>
      <c r="H41" s="23"/>
      <c r="I41" s="23"/>
      <c r="J41" s="23"/>
      <c r="K41" s="23"/>
      <c r="L41" s="23"/>
    </row>
    <row r="42" spans="1:12" s="28" customFormat="1" ht="51.6" customHeight="1" thickBot="1">
      <c r="A42" s="39" t="s">
        <v>70</v>
      </c>
      <c r="B42" s="31">
        <f t="shared" ref="B42:D42" si="20">B22/B$5*100</f>
        <v>5.0314998446196002</v>
      </c>
      <c r="C42" s="31">
        <f t="shared" si="20"/>
        <v>0.15915963711602737</v>
      </c>
      <c r="D42" s="31">
        <f t="shared" si="20"/>
        <v>16.960545543107646</v>
      </c>
      <c r="E42" s="31">
        <f t="shared" ref="E42:G42" si="21">E22/E$5*100</f>
        <v>3.6034067536563699</v>
      </c>
      <c r="F42" s="31">
        <f t="shared" si="21"/>
        <v>0.40404987972312872</v>
      </c>
      <c r="G42" s="31">
        <f t="shared" si="21"/>
        <v>11.394305294933508</v>
      </c>
      <c r="H42" s="23"/>
      <c r="I42" s="23"/>
      <c r="J42" s="23"/>
      <c r="K42" s="23"/>
      <c r="L42" s="23"/>
    </row>
    <row r="43" spans="1:12" ht="23.25" hidden="1" customHeight="1" thickBot="1">
      <c r="A43" s="33"/>
      <c r="B43" s="34"/>
      <c r="C43" s="35"/>
      <c r="D43" s="34"/>
      <c r="E43" s="34"/>
      <c r="F43" s="35"/>
      <c r="G43" s="34"/>
    </row>
    <row r="44" spans="1:12" ht="23.25" hidden="1" customHeight="1" thickBot="1">
      <c r="A44" s="36" t="s">
        <v>47</v>
      </c>
      <c r="B44" s="34"/>
      <c r="C44" s="35"/>
      <c r="D44" s="34"/>
      <c r="E44" s="34"/>
      <c r="F44" s="35"/>
      <c r="G44" s="34"/>
      <c r="H44" s="25"/>
      <c r="I44" s="25"/>
      <c r="J44" s="25"/>
      <c r="K44" s="25"/>
      <c r="L44" s="25"/>
    </row>
    <row r="45" spans="1:12" ht="23.25" hidden="1" customHeight="1" thickBot="1">
      <c r="A45" s="37" t="s">
        <v>48</v>
      </c>
      <c r="B45" s="34"/>
      <c r="C45" s="38"/>
      <c r="D45" s="34"/>
      <c r="E45" s="34"/>
      <c r="F45" s="38"/>
      <c r="G45" s="34"/>
      <c r="H45" s="23" t="s">
        <v>102</v>
      </c>
    </row>
    <row r="46" spans="1:12" ht="23.25" hidden="1" customHeight="1" thickBot="1">
      <c r="A46" s="37" t="s">
        <v>49</v>
      </c>
      <c r="B46" s="34"/>
      <c r="C46" s="38"/>
      <c r="D46" s="34"/>
      <c r="E46" s="34"/>
      <c r="F46" s="38"/>
      <c r="G46" s="34"/>
      <c r="H46" s="23" t="s">
        <v>2</v>
      </c>
      <c r="I46" s="23" t="s">
        <v>98</v>
      </c>
      <c r="J46" s="23" t="s">
        <v>103</v>
      </c>
    </row>
    <row r="47" spans="1:12" ht="23.25" hidden="1" customHeight="1" thickBot="1">
      <c r="A47" s="37" t="s">
        <v>50</v>
      </c>
      <c r="B47" s="34"/>
      <c r="C47" s="38"/>
      <c r="D47" s="34"/>
      <c r="E47" s="34"/>
      <c r="F47" s="38"/>
      <c r="G47" s="34"/>
      <c r="H47" s="23" t="s">
        <v>104</v>
      </c>
      <c r="I47" s="23" t="s">
        <v>104</v>
      </c>
      <c r="J47" s="23" t="s">
        <v>104</v>
      </c>
    </row>
    <row r="48" spans="1:12" ht="23.25" hidden="1" customHeight="1" thickBot="1">
      <c r="A48" s="37" t="s">
        <v>51</v>
      </c>
      <c r="B48" s="34"/>
      <c r="C48" s="38"/>
      <c r="D48" s="34"/>
      <c r="E48" s="34"/>
      <c r="F48" s="38"/>
      <c r="G48" s="34"/>
      <c r="H48" s="23">
        <v>46.4</v>
      </c>
      <c r="I48" s="23">
        <v>44</v>
      </c>
      <c r="J48" s="23">
        <v>52.5</v>
      </c>
    </row>
    <row r="49" spans="1:12" ht="2.25" customHeight="1" thickBot="1">
      <c r="A49" s="21"/>
      <c r="B49" s="22"/>
      <c r="C49" s="22"/>
      <c r="D49" s="22"/>
      <c r="E49" s="22"/>
      <c r="F49" s="22"/>
      <c r="G49" s="22"/>
    </row>
    <row r="50" spans="1:12" thickTop="1">
      <c r="A50" s="92" t="s">
        <v>30</v>
      </c>
      <c r="B50" s="92"/>
      <c r="C50" s="92"/>
      <c r="D50" s="92"/>
      <c r="E50" s="92"/>
      <c r="F50" s="92"/>
      <c r="G50" s="92"/>
    </row>
    <row r="51" spans="1:12" ht="25.5">
      <c r="A51" s="92"/>
      <c r="B51" s="92"/>
      <c r="C51" s="92"/>
      <c r="D51" s="92"/>
      <c r="E51" s="92"/>
      <c r="F51" s="92"/>
      <c r="G51" s="92"/>
    </row>
    <row r="53" spans="1:12" s="25" customFormat="1">
      <c r="A53" s="24" t="s">
        <v>31</v>
      </c>
      <c r="H53" s="23"/>
      <c r="I53" s="23"/>
      <c r="J53" s="23"/>
      <c r="K53" s="23"/>
      <c r="L53" s="23"/>
    </row>
    <row r="57" spans="1:12" s="25" customFormat="1">
      <c r="A57" s="24" t="s">
        <v>31</v>
      </c>
    </row>
  </sheetData>
  <mergeCells count="5">
    <mergeCell ref="A2:A3"/>
    <mergeCell ref="E2:G2"/>
    <mergeCell ref="B2:D2"/>
    <mergeCell ref="A51:G51"/>
    <mergeCell ref="A50:G50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useFirstPageNumber="1" r:id="rId1"/>
  <headerFooter>
    <oddFooter>&amp;L&amp;"-,Italic"&amp;20Source: Report of the Labour Force Survey (LFS) 2022&amp;R&amp;20&amp;[21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4472C4"/>
  </sheetPr>
  <dimension ref="A1:M46"/>
  <sheetViews>
    <sheetView tabSelected="1" topLeftCell="A58" zoomScale="60" zoomScaleNormal="60" zoomScaleSheetLayoutView="70" zoomScalePageLayoutView="60" workbookViewId="0">
      <selection activeCell="E41" sqref="E41:G41"/>
    </sheetView>
  </sheetViews>
  <sheetFormatPr defaultColWidth="8.85546875" defaultRowHeight="26.25"/>
  <cols>
    <col min="1" max="1" width="85.7109375" style="24" customWidth="1"/>
    <col min="2" max="7" width="19.85546875" style="25" customWidth="1"/>
    <col min="8" max="10" width="8.85546875" style="23"/>
    <col min="11" max="11" width="19.85546875" style="23" bestFit="1" customWidth="1"/>
    <col min="12" max="12" width="14.5703125" style="23" bestFit="1" customWidth="1"/>
    <col min="13" max="14" width="30.85546875" style="23" bestFit="1" customWidth="1"/>
    <col min="15" max="17" width="16.7109375" style="23" bestFit="1" customWidth="1"/>
    <col min="18" max="16384" width="8.85546875" style="23"/>
  </cols>
  <sheetData>
    <row r="1" spans="1:8" ht="36" customHeight="1" thickBot="1">
      <c r="A1" s="74" t="s">
        <v>101</v>
      </c>
      <c r="B1" s="84"/>
      <c r="C1" s="84"/>
      <c r="D1" s="84"/>
      <c r="E1" s="84"/>
      <c r="F1" s="84"/>
      <c r="G1" s="84"/>
    </row>
    <row r="2" spans="1:8" ht="36.6" customHeight="1" thickTop="1" thickBot="1">
      <c r="A2" s="93" t="s">
        <v>1</v>
      </c>
      <c r="B2" s="95">
        <v>2021</v>
      </c>
      <c r="C2" s="96"/>
      <c r="D2" s="96"/>
      <c r="E2" s="95">
        <v>2022</v>
      </c>
      <c r="F2" s="96"/>
      <c r="G2" s="96"/>
    </row>
    <row r="3" spans="1:8" ht="36.6" customHeight="1" thickTop="1" thickBot="1">
      <c r="A3" s="94"/>
      <c r="B3" s="47" t="s">
        <v>2</v>
      </c>
      <c r="C3" s="47" t="s">
        <v>98</v>
      </c>
      <c r="D3" s="47" t="s">
        <v>99</v>
      </c>
      <c r="E3" s="47" t="s">
        <v>2</v>
      </c>
      <c r="F3" s="47" t="s">
        <v>98</v>
      </c>
      <c r="G3" s="47" t="s">
        <v>99</v>
      </c>
    </row>
    <row r="4" spans="1:8" ht="27" customHeight="1" thickTop="1">
      <c r="A4" s="3" t="s">
        <v>5</v>
      </c>
      <c r="B4" s="85"/>
      <c r="C4" s="85"/>
      <c r="D4" s="85"/>
      <c r="E4" s="85"/>
      <c r="F4" s="85"/>
      <c r="G4" s="85"/>
    </row>
    <row r="5" spans="1:8" ht="27" customHeight="1">
      <c r="A5" s="6" t="s">
        <v>71</v>
      </c>
      <c r="B5" s="4">
        <v>212382</v>
      </c>
      <c r="C5" s="4">
        <v>150792</v>
      </c>
      <c r="D5" s="4">
        <v>61590</v>
      </c>
      <c r="E5" s="4">
        <v>210523</v>
      </c>
      <c r="F5" s="4">
        <v>149239</v>
      </c>
      <c r="G5" s="4">
        <v>61285</v>
      </c>
      <c r="H5" s="72"/>
    </row>
    <row r="6" spans="1:8" s="28" customFormat="1" ht="27" customHeight="1">
      <c r="A6" s="17" t="s">
        <v>72</v>
      </c>
      <c r="B6" s="40">
        <v>13537</v>
      </c>
      <c r="C6" s="40">
        <v>11082</v>
      </c>
      <c r="D6" s="40">
        <v>2455</v>
      </c>
      <c r="E6" s="40">
        <v>16881</v>
      </c>
      <c r="F6" s="40">
        <v>11825</v>
      </c>
      <c r="G6" s="40">
        <v>5057</v>
      </c>
    </row>
    <row r="7" spans="1:8" s="28" customFormat="1" ht="27" customHeight="1">
      <c r="A7" s="17" t="s">
        <v>73</v>
      </c>
      <c r="B7" s="40">
        <v>31804</v>
      </c>
      <c r="C7" s="40">
        <v>28239</v>
      </c>
      <c r="D7" s="40">
        <v>3565</v>
      </c>
      <c r="E7" s="40">
        <v>34550</v>
      </c>
      <c r="F7" s="40">
        <v>30627</v>
      </c>
      <c r="G7" s="40">
        <v>3923</v>
      </c>
    </row>
    <row r="8" spans="1:8" s="28" customFormat="1" ht="27" customHeight="1">
      <c r="A8" s="17" t="s">
        <v>74</v>
      </c>
      <c r="B8" s="40">
        <v>25801</v>
      </c>
      <c r="C8" s="40">
        <v>20750</v>
      </c>
      <c r="D8" s="40">
        <v>5052</v>
      </c>
      <c r="E8" s="40">
        <v>23299</v>
      </c>
      <c r="F8" s="40">
        <v>20082</v>
      </c>
      <c r="G8" s="40">
        <v>3217</v>
      </c>
    </row>
    <row r="9" spans="1:8" s="41" customFormat="1" ht="27" customHeight="1">
      <c r="A9" s="17" t="s">
        <v>75</v>
      </c>
      <c r="B9" s="40">
        <v>22931</v>
      </c>
      <c r="C9" s="40">
        <v>21310</v>
      </c>
      <c r="D9" s="40">
        <v>1621</v>
      </c>
      <c r="E9" s="40">
        <v>21366</v>
      </c>
      <c r="F9" s="40">
        <v>20178</v>
      </c>
      <c r="G9" s="40">
        <v>1189</v>
      </c>
    </row>
    <row r="10" spans="1:8" s="41" customFormat="1" ht="27" customHeight="1">
      <c r="A10" s="17" t="s">
        <v>76</v>
      </c>
      <c r="B10" s="40">
        <v>46232</v>
      </c>
      <c r="C10" s="40">
        <v>39881</v>
      </c>
      <c r="D10" s="40">
        <v>6350</v>
      </c>
      <c r="E10" s="40">
        <v>47528</v>
      </c>
      <c r="F10" s="40">
        <v>39138</v>
      </c>
      <c r="G10" s="40">
        <v>8390</v>
      </c>
    </row>
    <row r="11" spans="1:8" s="41" customFormat="1" ht="50.45" customHeight="1">
      <c r="A11" s="17" t="s">
        <v>77</v>
      </c>
      <c r="B11" s="40">
        <v>2008</v>
      </c>
      <c r="C11" s="40">
        <v>1603</v>
      </c>
      <c r="D11" s="40">
        <v>405</v>
      </c>
      <c r="E11" s="40">
        <v>2735</v>
      </c>
      <c r="F11" s="40">
        <v>2102</v>
      </c>
      <c r="G11" s="40">
        <v>633</v>
      </c>
    </row>
    <row r="12" spans="1:8" s="41" customFormat="1" ht="27" customHeight="1">
      <c r="A12" s="17" t="s">
        <v>78</v>
      </c>
      <c r="B12" s="40">
        <v>18798</v>
      </c>
      <c r="C12" s="40">
        <v>9986</v>
      </c>
      <c r="D12" s="40">
        <v>8812</v>
      </c>
      <c r="E12" s="40">
        <v>18452</v>
      </c>
      <c r="F12" s="40">
        <v>7717</v>
      </c>
      <c r="G12" s="40">
        <v>10735</v>
      </c>
    </row>
    <row r="13" spans="1:8" s="41" customFormat="1" ht="50.45" customHeight="1">
      <c r="A13" s="17" t="s">
        <v>79</v>
      </c>
      <c r="B13" s="40">
        <v>15856</v>
      </c>
      <c r="C13" s="40">
        <v>5262</v>
      </c>
      <c r="D13" s="40">
        <v>10594</v>
      </c>
      <c r="E13" s="40">
        <v>10205</v>
      </c>
      <c r="F13" s="40">
        <v>5232</v>
      </c>
      <c r="G13" s="40">
        <v>4974</v>
      </c>
    </row>
    <row r="14" spans="1:8" s="41" customFormat="1" ht="27" customHeight="1">
      <c r="A14" s="17" t="s">
        <v>80</v>
      </c>
      <c r="B14" s="40">
        <v>35415</v>
      </c>
      <c r="C14" s="40">
        <v>12679</v>
      </c>
      <c r="D14" s="40">
        <v>22735</v>
      </c>
      <c r="E14" s="40">
        <v>35506</v>
      </c>
      <c r="F14" s="40">
        <v>12338</v>
      </c>
      <c r="G14" s="40">
        <v>23168</v>
      </c>
    </row>
    <row r="15" spans="1:8" s="41" customFormat="1" ht="27" customHeight="1">
      <c r="A15" s="17"/>
      <c r="B15" s="40"/>
      <c r="C15" s="40"/>
      <c r="D15" s="40"/>
      <c r="E15" s="40"/>
      <c r="F15" s="40"/>
      <c r="G15" s="40"/>
    </row>
    <row r="16" spans="1:8" s="28" customFormat="1" ht="27" customHeight="1">
      <c r="A16" s="3" t="s">
        <v>26</v>
      </c>
      <c r="B16" s="4"/>
      <c r="C16" s="4"/>
      <c r="D16" s="4"/>
      <c r="E16" s="4"/>
      <c r="F16" s="4"/>
      <c r="G16" s="4"/>
    </row>
    <row r="17" spans="1:13" s="28" customFormat="1" ht="27" customHeight="1">
      <c r="A17" s="6" t="s">
        <v>71</v>
      </c>
      <c r="B17" s="5">
        <v>100</v>
      </c>
      <c r="C17" s="5">
        <v>100</v>
      </c>
      <c r="D17" s="5">
        <v>100</v>
      </c>
      <c r="E17" s="5">
        <v>100</v>
      </c>
      <c r="F17" s="5">
        <v>100</v>
      </c>
      <c r="G17" s="5">
        <v>100</v>
      </c>
    </row>
    <row r="18" spans="1:13" s="28" customFormat="1" ht="27" customHeight="1">
      <c r="A18" s="17" t="s">
        <v>72</v>
      </c>
      <c r="B18" s="42">
        <f>B6/$E$5*100</f>
        <v>6.4301762752763354</v>
      </c>
      <c r="C18" s="42">
        <f>C6/$F$5*100</f>
        <v>7.4256729139166033</v>
      </c>
      <c r="D18" s="42">
        <f>D6/$G$5*100</f>
        <v>4.0058741943379292</v>
      </c>
      <c r="E18" s="42">
        <f>E6/$E$5*100</f>
        <v>8.0186012929703647</v>
      </c>
      <c r="F18" s="42">
        <f>F6/$F$5*100</f>
        <v>7.9235320526135924</v>
      </c>
      <c r="G18" s="42">
        <f>G6/$G$5*100</f>
        <v>8.251611324141308</v>
      </c>
    </row>
    <row r="19" spans="1:13" s="28" customFormat="1" ht="27" customHeight="1">
      <c r="A19" s="17" t="s">
        <v>73</v>
      </c>
      <c r="B19" s="42">
        <f>B7/$E$5*100</f>
        <v>15.107137937422516</v>
      </c>
      <c r="C19" s="42">
        <f t="shared" ref="C19:C25" si="0">C7/$F$5*100</f>
        <v>18.921997601163234</v>
      </c>
      <c r="D19" s="42">
        <f t="shared" ref="D19:D26" si="1">D7/$G$5*100</f>
        <v>5.8170841151994779</v>
      </c>
      <c r="E19" s="42">
        <f>E7/$E$5*100</f>
        <v>16.411508481258579</v>
      </c>
      <c r="F19" s="42">
        <f t="shared" ref="F19:F25" si="2">F7/$F$5*100</f>
        <v>20.522115532803088</v>
      </c>
      <c r="G19" s="42">
        <f t="shared" ref="G19:G26" si="3">G7/$G$5*100</f>
        <v>6.4012401076935639</v>
      </c>
    </row>
    <row r="20" spans="1:13" s="28" customFormat="1" ht="27" customHeight="1">
      <c r="A20" s="17" t="s">
        <v>74</v>
      </c>
      <c r="B20" s="42">
        <f t="shared" ref="B20:B26" si="4">B8/$E$5*100</f>
        <v>12.255668026771421</v>
      </c>
      <c r="C20" s="42">
        <f t="shared" si="0"/>
        <v>13.903872312197214</v>
      </c>
      <c r="D20" s="42">
        <f t="shared" si="1"/>
        <v>8.243452720894183</v>
      </c>
      <c r="E20" s="42">
        <f t="shared" ref="E20:E26" si="5">E8/$E$5*100</f>
        <v>11.067199308389107</v>
      </c>
      <c r="F20" s="42">
        <f t="shared" si="2"/>
        <v>13.456268133664793</v>
      </c>
      <c r="G20" s="42">
        <f t="shared" si="3"/>
        <v>5.249245329199641</v>
      </c>
    </row>
    <row r="21" spans="1:13" s="28" customFormat="1" ht="27" customHeight="1">
      <c r="A21" s="17" t="s">
        <v>75</v>
      </c>
      <c r="B21" s="42">
        <f t="shared" si="4"/>
        <v>10.892396555245746</v>
      </c>
      <c r="C21" s="42">
        <f t="shared" si="0"/>
        <v>14.279109348092655</v>
      </c>
      <c r="D21" s="42">
        <f t="shared" si="1"/>
        <v>2.6450191727176309</v>
      </c>
      <c r="E21" s="42">
        <f t="shared" si="5"/>
        <v>10.149009846905088</v>
      </c>
      <c r="F21" s="42">
        <f t="shared" si="2"/>
        <v>13.520594482675442</v>
      </c>
      <c r="G21" s="42">
        <f t="shared" si="3"/>
        <v>1.940115852166109</v>
      </c>
    </row>
    <row r="22" spans="1:13" s="28" customFormat="1" ht="27" customHeight="1">
      <c r="A22" s="17" t="s">
        <v>76</v>
      </c>
      <c r="B22" s="42">
        <f t="shared" si="4"/>
        <v>21.960545878597586</v>
      </c>
      <c r="C22" s="42">
        <f t="shared" si="0"/>
        <v>26.722907550975282</v>
      </c>
      <c r="D22" s="42">
        <f>D10/$G$5*100</f>
        <v>10.361426123847597</v>
      </c>
      <c r="E22" s="42">
        <f t="shared" si="5"/>
        <v>22.576155574450301</v>
      </c>
      <c r="F22" s="42">
        <f t="shared" si="2"/>
        <v>26.225048412278291</v>
      </c>
      <c r="G22" s="42">
        <f>G10/$G$5*100</f>
        <v>13.690136248674225</v>
      </c>
    </row>
    <row r="23" spans="1:13" s="28" customFormat="1" ht="50.45" customHeight="1">
      <c r="A23" s="17" t="s">
        <v>77</v>
      </c>
      <c r="B23" s="42">
        <f t="shared" si="4"/>
        <v>0.95381502258660578</v>
      </c>
      <c r="C23" s="42">
        <f t="shared" si="0"/>
        <v>1.0741160152507052</v>
      </c>
      <c r="D23" s="42">
        <f t="shared" si="1"/>
        <v>0.66084686301705153</v>
      </c>
      <c r="E23" s="42">
        <f t="shared" si="5"/>
        <v>1.2991454615410192</v>
      </c>
      <c r="F23" s="42">
        <f t="shared" si="2"/>
        <v>1.4084790168789658</v>
      </c>
      <c r="G23" s="42">
        <f t="shared" si="3"/>
        <v>1.0328791710859102</v>
      </c>
    </row>
    <row r="24" spans="1:13" s="28" customFormat="1" ht="27" customHeight="1">
      <c r="A24" s="17" t="s">
        <v>78</v>
      </c>
      <c r="B24" s="42">
        <f>B12/$E$5*100</f>
        <v>8.9291906347524979</v>
      </c>
      <c r="C24" s="42">
        <f t="shared" si="0"/>
        <v>6.6912804293783799</v>
      </c>
      <c r="D24" s="42">
        <f t="shared" si="1"/>
        <v>14.3787223627315</v>
      </c>
      <c r="E24" s="42">
        <f>E12/$E$5*100</f>
        <v>8.7648380461992268</v>
      </c>
      <c r="F24" s="42">
        <f t="shared" si="2"/>
        <v>5.1709003678663086</v>
      </c>
      <c r="G24" s="42">
        <f t="shared" si="3"/>
        <v>17.516521171575427</v>
      </c>
    </row>
    <row r="25" spans="1:13" s="28" customFormat="1" ht="50.45" customHeight="1">
      <c r="A25" s="17" t="s">
        <v>79</v>
      </c>
      <c r="B25" s="42">
        <f t="shared" si="4"/>
        <v>7.5317186245683372</v>
      </c>
      <c r="C25" s="42">
        <f t="shared" si="0"/>
        <v>3.5258880051461077</v>
      </c>
      <c r="D25" s="42">
        <f t="shared" si="1"/>
        <v>17.286448560006527</v>
      </c>
      <c r="E25" s="42">
        <f t="shared" si="5"/>
        <v>4.8474513473587209</v>
      </c>
      <c r="F25" s="42">
        <f t="shared" si="2"/>
        <v>3.5057860210802807</v>
      </c>
      <c r="G25" s="42">
        <f t="shared" si="3"/>
        <v>8.1161785102390471</v>
      </c>
    </row>
    <row r="26" spans="1:13" s="28" customFormat="1" ht="27" customHeight="1">
      <c r="A26" s="17" t="s">
        <v>80</v>
      </c>
      <c r="B26" s="42">
        <f t="shared" si="4"/>
        <v>16.822389952641753</v>
      </c>
      <c r="C26" s="42">
        <f>C14/$F$5*100</f>
        <v>8.495768532354143</v>
      </c>
      <c r="D26" s="42">
        <f t="shared" si="1"/>
        <v>37.097168964673251</v>
      </c>
      <c r="E26" s="42">
        <f t="shared" si="5"/>
        <v>16.865615633446225</v>
      </c>
      <c r="F26" s="42">
        <f>F14/$F$5*100</f>
        <v>8.2672759801392388</v>
      </c>
      <c r="G26" s="42">
        <f t="shared" si="3"/>
        <v>37.803704005874195</v>
      </c>
    </row>
    <row r="27" spans="1:13" s="28" customFormat="1" ht="27" customHeight="1">
      <c r="A27" s="17"/>
      <c r="B27" s="42"/>
      <c r="C27" s="42"/>
      <c r="D27" s="42"/>
      <c r="E27" s="42"/>
      <c r="F27" s="42"/>
      <c r="G27" s="42"/>
    </row>
    <row r="28" spans="1:13" s="28" customFormat="1" ht="27" customHeight="1">
      <c r="A28" s="43"/>
      <c r="B28" s="97" t="s">
        <v>81</v>
      </c>
      <c r="C28" s="97"/>
      <c r="D28" s="97"/>
      <c r="E28" s="97"/>
      <c r="F28" s="97"/>
      <c r="G28" s="97"/>
    </row>
    <row r="29" spans="1:13" s="28" customFormat="1" ht="27" customHeight="1">
      <c r="A29" s="29" t="s">
        <v>82</v>
      </c>
      <c r="B29" s="44">
        <v>47.46</v>
      </c>
      <c r="C29" s="44">
        <v>44.64</v>
      </c>
      <c r="D29" s="44">
        <v>54.35</v>
      </c>
      <c r="E29" s="44">
        <v>46.4</v>
      </c>
      <c r="F29" s="44">
        <v>44</v>
      </c>
      <c r="G29" s="44">
        <v>52.5</v>
      </c>
      <c r="K29" s="65"/>
      <c r="L29" s="65"/>
      <c r="M29" s="65"/>
    </row>
    <row r="30" spans="1:13" s="28" customFormat="1" ht="27" customHeight="1">
      <c r="A30" s="45" t="s">
        <v>83</v>
      </c>
      <c r="B30" s="42">
        <v>47.1</v>
      </c>
      <c r="C30" s="42">
        <v>44.06</v>
      </c>
      <c r="D30" s="42">
        <v>54.33</v>
      </c>
      <c r="E30" s="42">
        <v>46.2</v>
      </c>
      <c r="F30" s="42">
        <v>43.7</v>
      </c>
      <c r="G30" s="42">
        <v>52.4</v>
      </c>
      <c r="K30" s="65"/>
      <c r="L30" s="65"/>
      <c r="M30" s="65"/>
    </row>
    <row r="31" spans="1:13" s="28" customFormat="1" ht="27" customHeight="1">
      <c r="A31" s="45" t="s">
        <v>84</v>
      </c>
      <c r="B31" s="42">
        <v>11.49</v>
      </c>
      <c r="C31" s="42">
        <v>11.66</v>
      </c>
      <c r="D31" s="42">
        <v>5.68</v>
      </c>
      <c r="E31" s="42">
        <v>12.5</v>
      </c>
      <c r="F31" s="42">
        <v>12.7</v>
      </c>
      <c r="G31" s="42">
        <v>10.199999999999999</v>
      </c>
      <c r="K31" s="65"/>
      <c r="L31" s="65"/>
      <c r="M31" s="65"/>
    </row>
    <row r="32" spans="1:13" s="28" customFormat="1" ht="27" customHeight="1">
      <c r="A32" s="43"/>
      <c r="B32" s="97" t="s">
        <v>85</v>
      </c>
      <c r="C32" s="97"/>
      <c r="D32" s="97"/>
      <c r="E32" s="97"/>
      <c r="F32" s="97"/>
      <c r="G32" s="97"/>
    </row>
    <row r="33" spans="1:7" s="28" customFormat="1" ht="27" customHeight="1">
      <c r="A33" s="29" t="s">
        <v>86</v>
      </c>
      <c r="B33" s="4">
        <v>1536</v>
      </c>
      <c r="C33" s="4">
        <v>1710</v>
      </c>
      <c r="D33" s="4">
        <v>1110</v>
      </c>
      <c r="E33" s="4">
        <v>1789</v>
      </c>
      <c r="F33" s="4">
        <v>1986</v>
      </c>
      <c r="G33" s="4">
        <v>1313</v>
      </c>
    </row>
    <row r="34" spans="1:7" s="28" customFormat="1" ht="27" customHeight="1">
      <c r="A34" s="9" t="s">
        <v>87</v>
      </c>
      <c r="B34" s="4"/>
      <c r="C34" s="4"/>
      <c r="D34" s="4"/>
      <c r="E34" s="4"/>
      <c r="F34" s="4"/>
      <c r="G34" s="4"/>
    </row>
    <row r="35" spans="1:7" s="28" customFormat="1" ht="27" customHeight="1">
      <c r="A35" s="17" t="s">
        <v>83</v>
      </c>
      <c r="B35" s="40">
        <v>1516</v>
      </c>
      <c r="C35" s="40">
        <v>1683</v>
      </c>
      <c r="D35" s="40">
        <v>1107</v>
      </c>
      <c r="E35" s="40">
        <v>1767</v>
      </c>
      <c r="F35" s="40">
        <v>1956</v>
      </c>
      <c r="G35" s="40">
        <v>1309</v>
      </c>
    </row>
    <row r="36" spans="1:7" s="28" customFormat="1" ht="27" customHeight="1">
      <c r="A36" s="17" t="s">
        <v>84</v>
      </c>
      <c r="B36" s="40">
        <v>589</v>
      </c>
      <c r="C36" s="40">
        <v>582</v>
      </c>
      <c r="D36" s="40">
        <v>852</v>
      </c>
      <c r="E36" s="40">
        <v>1412</v>
      </c>
      <c r="F36" s="40">
        <v>1431</v>
      </c>
      <c r="G36" s="40">
        <v>1172</v>
      </c>
    </row>
    <row r="37" spans="1:7" s="28" customFormat="1" ht="27" customHeight="1">
      <c r="A37" s="9" t="s">
        <v>23</v>
      </c>
      <c r="B37" s="40"/>
      <c r="C37" s="40"/>
      <c r="D37" s="40"/>
      <c r="E37" s="40"/>
      <c r="F37" s="40"/>
      <c r="G37" s="40"/>
    </row>
    <row r="38" spans="1:7" s="28" customFormat="1" ht="27" customHeight="1">
      <c r="A38" s="17" t="s">
        <v>24</v>
      </c>
      <c r="B38" s="40">
        <v>1947</v>
      </c>
      <c r="C38" s="40">
        <v>1943</v>
      </c>
      <c r="D38" s="40">
        <v>2063</v>
      </c>
      <c r="E38" s="40">
        <v>1950</v>
      </c>
      <c r="F38" s="40">
        <v>1911</v>
      </c>
      <c r="G38" s="40">
        <v>3081</v>
      </c>
    </row>
    <row r="39" spans="1:7" s="28" customFormat="1" ht="27" customHeight="1">
      <c r="A39" s="17" t="s">
        <v>25</v>
      </c>
      <c r="B39" s="40">
        <v>1347</v>
      </c>
      <c r="C39" s="40">
        <v>1535</v>
      </c>
      <c r="D39" s="40">
        <v>1072</v>
      </c>
      <c r="E39" s="40">
        <v>1717</v>
      </c>
      <c r="F39" s="40">
        <v>2040</v>
      </c>
      <c r="G39" s="40">
        <v>1249</v>
      </c>
    </row>
    <row r="40" spans="1:7" s="28" customFormat="1" ht="27" customHeight="1">
      <c r="A40" s="45"/>
      <c r="B40" s="40"/>
      <c r="C40" s="40"/>
      <c r="D40" s="40"/>
      <c r="E40" s="40"/>
      <c r="F40" s="40"/>
      <c r="G40" s="40"/>
    </row>
    <row r="41" spans="1:7" s="28" customFormat="1" ht="27" customHeight="1" thickBot="1">
      <c r="A41" s="29" t="s">
        <v>88</v>
      </c>
      <c r="B41" s="4">
        <v>880</v>
      </c>
      <c r="C41" s="4">
        <v>850</v>
      </c>
      <c r="D41" s="4">
        <v>950</v>
      </c>
      <c r="E41" s="4">
        <v>900</v>
      </c>
      <c r="F41" s="4">
        <v>1100</v>
      </c>
      <c r="G41" s="4">
        <v>600</v>
      </c>
    </row>
    <row r="42" spans="1:7" ht="2.25" customHeight="1" thickBot="1">
      <c r="A42" s="46"/>
      <c r="B42" s="22"/>
      <c r="C42" s="22"/>
      <c r="D42" s="22"/>
      <c r="E42" s="22"/>
      <c r="F42" s="22"/>
      <c r="G42" s="22"/>
    </row>
    <row r="43" spans="1:7" thickTop="1">
      <c r="A43" s="92" t="s">
        <v>30</v>
      </c>
      <c r="B43" s="92"/>
      <c r="C43" s="92"/>
      <c r="D43" s="92"/>
      <c r="E43" s="92"/>
      <c r="F43" s="92"/>
      <c r="G43" s="92"/>
    </row>
    <row r="44" spans="1:7" ht="25.5">
      <c r="A44" s="92"/>
      <c r="B44" s="92"/>
      <c r="C44" s="92"/>
      <c r="D44" s="92"/>
      <c r="E44" s="92"/>
      <c r="F44" s="92"/>
      <c r="G44" s="92"/>
    </row>
    <row r="46" spans="1:7" s="25" customFormat="1">
      <c r="A46" s="24"/>
    </row>
  </sheetData>
  <mergeCells count="7">
    <mergeCell ref="A44:G44"/>
    <mergeCell ref="B28:G28"/>
    <mergeCell ref="E2:G2"/>
    <mergeCell ref="A2:A3"/>
    <mergeCell ref="B2:D2"/>
    <mergeCell ref="A43:G43"/>
    <mergeCell ref="B32:G32"/>
  </mergeCells>
  <printOptions horizontalCentered="1"/>
  <pageMargins left="0.19685039370078741" right="0.19685039370078741" top="0.74803149606299213" bottom="0.74803149606299213" header="0.31496062992125984" footer="0.31496062992125984"/>
  <pageSetup scale="46" firstPageNumber="15" orientation="portrait" r:id="rId1"/>
  <headerFooter>
    <oddFooter>&amp;L&amp;"-,Italic"&amp;20Source: Report of the Labour Force Survey (LFS) 2022&amp;R&amp;20&amp;[22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2B4746-56F8-4BE9-9C85-BBCF4119EE40}"/>
</file>

<file path=customXml/itemProps2.xml><?xml version="1.0" encoding="utf-8"?>
<ds:datastoreItem xmlns:ds="http://schemas.openxmlformats.org/officeDocument/2006/customXml" ds:itemID="{334E0B5B-877F-4A01-9CEE-55F8C67018C8}"/>
</file>

<file path=customXml/itemProps3.xml><?xml version="1.0" encoding="utf-8"?>
<ds:datastoreItem xmlns:ds="http://schemas.openxmlformats.org/officeDocument/2006/customXml" ds:itemID="{BA7F77C8-0C4B-454C-819B-2B2CB6F6CEB9}"/>
</file>

<file path=customXml/itemProps4.xml><?xml version="1.0" encoding="utf-8"?>
<ds:datastoreItem xmlns:ds="http://schemas.openxmlformats.org/officeDocument/2006/customXml" ds:itemID="{05CA8FEF-3C74-4960-AA86-27ED90A8C1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Tarsat Nurultarzillah</cp:lastModifiedBy>
  <cp:revision/>
  <dcterms:created xsi:type="dcterms:W3CDTF">2021-04-25T16:47:23Z</dcterms:created>
  <dcterms:modified xsi:type="dcterms:W3CDTF">2023-06-26T04:49:50Z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